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balhonda.sharepoint.com/sites/gjp01120/Shared Documents/General/002.参考資料/001.社内/001.Phase1/001.企画/完成車分科会/001_各種案件/002_トレサビリティ/20240424_溶接生産計画支援/"/>
    </mc:Choice>
  </mc:AlternateContent>
  <xr:revisionPtr revIDLastSave="794" documentId="13_ncr:20001_{CC7DF02A-2662-4959-B012-BEB3C0C941B0}" xr6:coauthVersionLast="47" xr6:coauthVersionMax="47" xr10:uidLastSave="{EBE48C27-3C95-481F-A6DB-DACBB7E9417C}"/>
  <bookViews>
    <workbookView xWindow="1512" yWindow="180" windowWidth="21624" windowHeight="11244" xr2:uid="{4B7A1A79-BCCF-4AC4-A0BA-FE089E5B28C0}"/>
  </bookViews>
  <sheets>
    <sheet name="設計書 " sheetId="6" r:id="rId1"/>
    <sheet name="システム構想" sheetId="5" r:id="rId2"/>
    <sheet name="テーブル一覧" sheetId="1" r:id="rId3"/>
    <sheet name="テーブルコピー元" sheetId="2" r:id="rId4"/>
    <sheet name="2025.5月_サンプル" sheetId="3" r:id="rId5"/>
    <sheet name="フレーム部番" sheetId="4" state="hidden" r:id="rId6"/>
    <sheet name="フレーム部番(A-dashから)" sheetId="7" state="hidden" r:id="rId7"/>
  </sheets>
  <definedNames>
    <definedName name="_xlnm.Print_Area" localSheetId="4">'2025.5月_サンプル'!$A$1:$AV$188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" l="1"/>
  <c r="A7" i="1"/>
  <c r="B16" i="2"/>
  <c r="B17" i="2"/>
  <c r="A19" i="1" l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18" i="1"/>
  <c r="A17" i="1"/>
  <c r="A16" i="1"/>
  <c r="Y15" i="2" l="1"/>
  <c r="Y14" i="2"/>
  <c r="Y13" i="2"/>
  <c r="Y12" i="2"/>
  <c r="Y11" i="2"/>
  <c r="Y10" i="2"/>
  <c r="B13" i="2"/>
  <c r="B14" i="2"/>
  <c r="B15" i="2"/>
  <c r="B12" i="2"/>
  <c r="B11" i="2"/>
  <c r="B10" i="2"/>
  <c r="A13" i="1" l="1"/>
  <c r="A9" i="1"/>
  <c r="A10" i="1"/>
  <c r="A8" i="1"/>
  <c r="AP224" i="3"/>
  <c r="AO224" i="3"/>
  <c r="AN224" i="3"/>
  <c r="AM224" i="3"/>
  <c r="AL224" i="3"/>
  <c r="AK224" i="3"/>
  <c r="AJ224" i="3"/>
  <c r="AI224" i="3"/>
  <c r="AH224" i="3"/>
  <c r="AG224" i="3"/>
  <c r="AF224" i="3"/>
  <c r="AE224" i="3"/>
  <c r="AD224" i="3"/>
  <c r="AC224" i="3"/>
  <c r="AB224" i="3"/>
  <c r="AA224" i="3"/>
  <c r="Z224" i="3"/>
  <c r="Y224" i="3"/>
  <c r="X224" i="3"/>
  <c r="W224" i="3"/>
  <c r="V224" i="3"/>
  <c r="U224" i="3"/>
  <c r="T224" i="3"/>
  <c r="S224" i="3"/>
  <c r="R224" i="3"/>
  <c r="Q224" i="3"/>
  <c r="P224" i="3"/>
  <c r="O224" i="3"/>
  <c r="N224" i="3"/>
  <c r="M224" i="3"/>
  <c r="L224" i="3"/>
  <c r="K224" i="3"/>
  <c r="J224" i="3"/>
  <c r="I224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C223" i="3"/>
  <c r="AB223" i="3"/>
  <c r="AA223" i="3"/>
  <c r="Z223" i="3"/>
  <c r="Y223" i="3"/>
  <c r="X223" i="3"/>
  <c r="W223" i="3"/>
  <c r="V223" i="3"/>
  <c r="U223" i="3"/>
  <c r="T223" i="3"/>
  <c r="S223" i="3"/>
  <c r="R223" i="3"/>
  <c r="Q223" i="3"/>
  <c r="P223" i="3"/>
  <c r="O223" i="3"/>
  <c r="N223" i="3"/>
  <c r="M223" i="3"/>
  <c r="L223" i="3"/>
  <c r="K223" i="3"/>
  <c r="J223" i="3"/>
  <c r="I223" i="3"/>
  <c r="AP222" i="3"/>
  <c r="AO222" i="3"/>
  <c r="AN222" i="3"/>
  <c r="AM222" i="3"/>
  <c r="AL222" i="3"/>
  <c r="AK222" i="3"/>
  <c r="AJ222" i="3"/>
  <c r="AI222" i="3"/>
  <c r="AH222" i="3"/>
  <c r="AG222" i="3"/>
  <c r="AF222" i="3"/>
  <c r="AE222" i="3"/>
  <c r="AD222" i="3"/>
  <c r="AC222" i="3"/>
  <c r="AB222" i="3"/>
  <c r="AA222" i="3"/>
  <c r="Z222" i="3"/>
  <c r="Y222" i="3"/>
  <c r="X222" i="3"/>
  <c r="W222" i="3"/>
  <c r="V222" i="3"/>
  <c r="U222" i="3"/>
  <c r="T222" i="3"/>
  <c r="S222" i="3"/>
  <c r="R222" i="3"/>
  <c r="Q222" i="3"/>
  <c r="P222" i="3"/>
  <c r="O222" i="3"/>
  <c r="N222" i="3"/>
  <c r="M222" i="3"/>
  <c r="L222" i="3"/>
  <c r="K222" i="3"/>
  <c r="J222" i="3"/>
  <c r="I222" i="3"/>
  <c r="AR221" i="3"/>
  <c r="AP221" i="3"/>
  <c r="AO221" i="3"/>
  <c r="AN221" i="3"/>
  <c r="AM221" i="3"/>
  <c r="AL221" i="3"/>
  <c r="AK221" i="3"/>
  <c r="AJ221" i="3"/>
  <c r="AI221" i="3"/>
  <c r="AH221" i="3"/>
  <c r="AG221" i="3"/>
  <c r="AF221" i="3"/>
  <c r="AE221" i="3"/>
  <c r="AD221" i="3"/>
  <c r="AC221" i="3"/>
  <c r="AB221" i="3"/>
  <c r="AA221" i="3"/>
  <c r="Z221" i="3"/>
  <c r="Y221" i="3"/>
  <c r="X221" i="3"/>
  <c r="W221" i="3"/>
  <c r="V221" i="3"/>
  <c r="U221" i="3"/>
  <c r="T221" i="3"/>
  <c r="S221" i="3"/>
  <c r="R221" i="3"/>
  <c r="Q221" i="3"/>
  <c r="P221" i="3"/>
  <c r="O221" i="3"/>
  <c r="N221" i="3"/>
  <c r="M221" i="3"/>
  <c r="L221" i="3"/>
  <c r="K221" i="3"/>
  <c r="J221" i="3"/>
  <c r="I221" i="3"/>
  <c r="AP220" i="3"/>
  <c r="AO220" i="3"/>
  <c r="AN220" i="3"/>
  <c r="AM220" i="3"/>
  <c r="AL220" i="3"/>
  <c r="AK220" i="3"/>
  <c r="AJ220" i="3"/>
  <c r="AI220" i="3"/>
  <c r="AH220" i="3"/>
  <c r="AG220" i="3"/>
  <c r="AF220" i="3"/>
  <c r="AE220" i="3"/>
  <c r="AD220" i="3"/>
  <c r="AC220" i="3"/>
  <c r="AB220" i="3"/>
  <c r="AA220" i="3"/>
  <c r="Z220" i="3"/>
  <c r="Y220" i="3"/>
  <c r="X220" i="3"/>
  <c r="W220" i="3"/>
  <c r="V220" i="3"/>
  <c r="U220" i="3"/>
  <c r="T220" i="3"/>
  <c r="S220" i="3"/>
  <c r="R220" i="3"/>
  <c r="Q220" i="3"/>
  <c r="P220" i="3"/>
  <c r="O220" i="3"/>
  <c r="N220" i="3"/>
  <c r="M220" i="3"/>
  <c r="L220" i="3"/>
  <c r="K220" i="3"/>
  <c r="J220" i="3"/>
  <c r="I220" i="3"/>
  <c r="AP219" i="3"/>
  <c r="AO219" i="3"/>
  <c r="AN219" i="3"/>
  <c r="AM219" i="3"/>
  <c r="AL219" i="3"/>
  <c r="AK219" i="3"/>
  <c r="AJ219" i="3"/>
  <c r="AI219" i="3"/>
  <c r="AH219" i="3"/>
  <c r="AG219" i="3"/>
  <c r="AF219" i="3"/>
  <c r="AE219" i="3"/>
  <c r="AD219" i="3"/>
  <c r="AC219" i="3"/>
  <c r="AB219" i="3"/>
  <c r="AA219" i="3"/>
  <c r="Z219" i="3"/>
  <c r="Y219" i="3"/>
  <c r="X219" i="3"/>
  <c r="W219" i="3"/>
  <c r="V219" i="3"/>
  <c r="U219" i="3"/>
  <c r="T219" i="3"/>
  <c r="S219" i="3"/>
  <c r="R219" i="3"/>
  <c r="Q219" i="3"/>
  <c r="P219" i="3"/>
  <c r="O219" i="3"/>
  <c r="N219" i="3"/>
  <c r="M219" i="3"/>
  <c r="L219" i="3"/>
  <c r="K219" i="3"/>
  <c r="J219" i="3"/>
  <c r="I219" i="3"/>
  <c r="AP218" i="3"/>
  <c r="AO218" i="3"/>
  <c r="AN218" i="3"/>
  <c r="AM218" i="3"/>
  <c r="AL218" i="3"/>
  <c r="AK218" i="3"/>
  <c r="AJ218" i="3"/>
  <c r="AI218" i="3"/>
  <c r="AH218" i="3"/>
  <c r="AG218" i="3"/>
  <c r="AF218" i="3"/>
  <c r="AE218" i="3"/>
  <c r="AD218" i="3"/>
  <c r="AC218" i="3"/>
  <c r="AB218" i="3"/>
  <c r="AA218" i="3"/>
  <c r="Z218" i="3"/>
  <c r="Y218" i="3"/>
  <c r="X218" i="3"/>
  <c r="W218" i="3"/>
  <c r="V218" i="3"/>
  <c r="U218" i="3"/>
  <c r="T218" i="3"/>
  <c r="S218" i="3"/>
  <c r="R218" i="3"/>
  <c r="Q218" i="3"/>
  <c r="P218" i="3"/>
  <c r="O218" i="3"/>
  <c r="N218" i="3"/>
  <c r="M218" i="3"/>
  <c r="L218" i="3"/>
  <c r="K218" i="3"/>
  <c r="J218" i="3"/>
  <c r="I218" i="3"/>
  <c r="AR217" i="3"/>
  <c r="AP217" i="3"/>
  <c r="AO217" i="3"/>
  <c r="AN217" i="3"/>
  <c r="AM217" i="3"/>
  <c r="AL217" i="3"/>
  <c r="AK217" i="3"/>
  <c r="AJ217" i="3"/>
  <c r="AI217" i="3"/>
  <c r="AH217" i="3"/>
  <c r="AG217" i="3"/>
  <c r="AF217" i="3"/>
  <c r="AE217" i="3"/>
  <c r="AD217" i="3"/>
  <c r="AC217" i="3"/>
  <c r="AB217" i="3"/>
  <c r="AA217" i="3"/>
  <c r="Z217" i="3"/>
  <c r="Y217" i="3"/>
  <c r="X217" i="3"/>
  <c r="W217" i="3"/>
  <c r="V217" i="3"/>
  <c r="U217" i="3"/>
  <c r="T217" i="3"/>
  <c r="S217" i="3"/>
  <c r="R217" i="3"/>
  <c r="Q217" i="3"/>
  <c r="P217" i="3"/>
  <c r="O217" i="3"/>
  <c r="N217" i="3"/>
  <c r="M217" i="3"/>
  <c r="L217" i="3"/>
  <c r="K217" i="3"/>
  <c r="J217" i="3"/>
  <c r="I217" i="3"/>
  <c r="AP216" i="3"/>
  <c r="AO216" i="3"/>
  <c r="AN216" i="3"/>
  <c r="AM216" i="3"/>
  <c r="AL216" i="3"/>
  <c r="AK216" i="3"/>
  <c r="AJ216" i="3"/>
  <c r="AI216" i="3"/>
  <c r="AH216" i="3"/>
  <c r="AG216" i="3"/>
  <c r="AF216" i="3"/>
  <c r="AE216" i="3"/>
  <c r="AD216" i="3"/>
  <c r="AC216" i="3"/>
  <c r="AB216" i="3"/>
  <c r="AA216" i="3"/>
  <c r="Z216" i="3"/>
  <c r="Y216" i="3"/>
  <c r="X216" i="3"/>
  <c r="W216" i="3"/>
  <c r="V216" i="3"/>
  <c r="U216" i="3"/>
  <c r="T216" i="3"/>
  <c r="S216" i="3"/>
  <c r="R216" i="3"/>
  <c r="Q216" i="3"/>
  <c r="P216" i="3"/>
  <c r="O216" i="3"/>
  <c r="N216" i="3"/>
  <c r="M216" i="3"/>
  <c r="L216" i="3"/>
  <c r="K216" i="3"/>
  <c r="J216" i="3"/>
  <c r="I216" i="3"/>
  <c r="AP215" i="3"/>
  <c r="AO215" i="3"/>
  <c r="AN215" i="3"/>
  <c r="AM215" i="3"/>
  <c r="AL215" i="3"/>
  <c r="AK215" i="3"/>
  <c r="AJ215" i="3"/>
  <c r="AI215" i="3"/>
  <c r="AH215" i="3"/>
  <c r="AG215" i="3"/>
  <c r="AF215" i="3"/>
  <c r="AE215" i="3"/>
  <c r="AD215" i="3"/>
  <c r="AC215" i="3"/>
  <c r="AB215" i="3"/>
  <c r="AA215" i="3"/>
  <c r="Z215" i="3"/>
  <c r="Y215" i="3"/>
  <c r="X215" i="3"/>
  <c r="W215" i="3"/>
  <c r="V215" i="3"/>
  <c r="U215" i="3"/>
  <c r="T215" i="3"/>
  <c r="S215" i="3"/>
  <c r="R215" i="3"/>
  <c r="Q215" i="3"/>
  <c r="P215" i="3"/>
  <c r="O215" i="3"/>
  <c r="N215" i="3"/>
  <c r="M215" i="3"/>
  <c r="L215" i="3"/>
  <c r="K215" i="3"/>
  <c r="J215" i="3"/>
  <c r="I215" i="3"/>
  <c r="AT214" i="3"/>
  <c r="AP214" i="3"/>
  <c r="AO214" i="3"/>
  <c r="AN214" i="3"/>
  <c r="AM214" i="3"/>
  <c r="AL214" i="3"/>
  <c r="AK214" i="3"/>
  <c r="AJ214" i="3"/>
  <c r="AI214" i="3"/>
  <c r="AH214" i="3"/>
  <c r="AG214" i="3"/>
  <c r="AF214" i="3"/>
  <c r="AE214" i="3"/>
  <c r="AD214" i="3"/>
  <c r="AC214" i="3"/>
  <c r="AB214" i="3"/>
  <c r="AA214" i="3"/>
  <c r="Z214" i="3"/>
  <c r="Y214" i="3"/>
  <c r="X214" i="3"/>
  <c r="W214" i="3"/>
  <c r="V214" i="3"/>
  <c r="U214" i="3"/>
  <c r="T214" i="3"/>
  <c r="S214" i="3"/>
  <c r="R214" i="3"/>
  <c r="Q214" i="3"/>
  <c r="P214" i="3"/>
  <c r="O214" i="3"/>
  <c r="N214" i="3"/>
  <c r="M214" i="3"/>
  <c r="L214" i="3"/>
  <c r="K214" i="3"/>
  <c r="J214" i="3"/>
  <c r="I214" i="3"/>
  <c r="AP213" i="3"/>
  <c r="AO213" i="3"/>
  <c r="AN213" i="3"/>
  <c r="AM213" i="3"/>
  <c r="AL213" i="3"/>
  <c r="AK213" i="3"/>
  <c r="AJ213" i="3"/>
  <c r="AI213" i="3"/>
  <c r="AH213" i="3"/>
  <c r="AG213" i="3"/>
  <c r="AF213" i="3"/>
  <c r="AE213" i="3"/>
  <c r="AD213" i="3"/>
  <c r="AC213" i="3"/>
  <c r="AB213" i="3"/>
  <c r="AA213" i="3"/>
  <c r="Z213" i="3"/>
  <c r="Y213" i="3"/>
  <c r="X213" i="3"/>
  <c r="W213" i="3"/>
  <c r="V213" i="3"/>
  <c r="U213" i="3"/>
  <c r="T213" i="3"/>
  <c r="S213" i="3"/>
  <c r="R213" i="3"/>
  <c r="Q213" i="3"/>
  <c r="P213" i="3"/>
  <c r="O213" i="3"/>
  <c r="N213" i="3"/>
  <c r="M213" i="3"/>
  <c r="L213" i="3"/>
  <c r="K213" i="3"/>
  <c r="J213" i="3"/>
  <c r="I213" i="3"/>
  <c r="AP212" i="3"/>
  <c r="AO212" i="3"/>
  <c r="AN212" i="3"/>
  <c r="AM212" i="3"/>
  <c r="AL212" i="3"/>
  <c r="AK212" i="3"/>
  <c r="AJ212" i="3"/>
  <c r="AI212" i="3"/>
  <c r="AH212" i="3"/>
  <c r="AG212" i="3"/>
  <c r="AF212" i="3"/>
  <c r="AE212" i="3"/>
  <c r="AD212" i="3"/>
  <c r="AC212" i="3"/>
  <c r="AB212" i="3"/>
  <c r="AA212" i="3"/>
  <c r="Z212" i="3"/>
  <c r="Y212" i="3"/>
  <c r="X212" i="3"/>
  <c r="W212" i="3"/>
  <c r="V212" i="3"/>
  <c r="U212" i="3"/>
  <c r="T212" i="3"/>
  <c r="S212" i="3"/>
  <c r="R212" i="3"/>
  <c r="Q212" i="3"/>
  <c r="P212" i="3"/>
  <c r="O212" i="3"/>
  <c r="N212" i="3"/>
  <c r="M212" i="3"/>
  <c r="L212" i="3"/>
  <c r="K212" i="3"/>
  <c r="J212" i="3"/>
  <c r="I212" i="3"/>
  <c r="AR211" i="3"/>
  <c r="AP211" i="3"/>
  <c r="AO211" i="3"/>
  <c r="AN211" i="3"/>
  <c r="AM211" i="3"/>
  <c r="AL211" i="3"/>
  <c r="AK211" i="3"/>
  <c r="AJ211" i="3"/>
  <c r="AI211" i="3"/>
  <c r="AH211" i="3"/>
  <c r="AG211" i="3"/>
  <c r="AF211" i="3"/>
  <c r="AE211" i="3"/>
  <c r="AD211" i="3"/>
  <c r="AC211" i="3"/>
  <c r="AB211" i="3"/>
  <c r="AA211" i="3"/>
  <c r="Z211" i="3"/>
  <c r="Y211" i="3"/>
  <c r="X211" i="3"/>
  <c r="W211" i="3"/>
  <c r="V211" i="3"/>
  <c r="U211" i="3"/>
  <c r="T211" i="3"/>
  <c r="S211" i="3"/>
  <c r="R211" i="3"/>
  <c r="Q211" i="3"/>
  <c r="P211" i="3"/>
  <c r="O211" i="3"/>
  <c r="N211" i="3"/>
  <c r="M211" i="3"/>
  <c r="L211" i="3"/>
  <c r="K211" i="3"/>
  <c r="J211" i="3"/>
  <c r="I211" i="3"/>
  <c r="AP210" i="3"/>
  <c r="AO210" i="3"/>
  <c r="AN210" i="3"/>
  <c r="AM210" i="3"/>
  <c r="AL210" i="3"/>
  <c r="AK210" i="3"/>
  <c r="AJ210" i="3"/>
  <c r="AI210" i="3"/>
  <c r="AH210" i="3"/>
  <c r="AG210" i="3"/>
  <c r="AF210" i="3"/>
  <c r="AE210" i="3"/>
  <c r="AD210" i="3"/>
  <c r="AC210" i="3"/>
  <c r="AB210" i="3"/>
  <c r="AA210" i="3"/>
  <c r="Z210" i="3"/>
  <c r="Y210" i="3"/>
  <c r="X210" i="3"/>
  <c r="W210" i="3"/>
  <c r="V210" i="3"/>
  <c r="U210" i="3"/>
  <c r="T210" i="3"/>
  <c r="S210" i="3"/>
  <c r="R210" i="3"/>
  <c r="Q210" i="3"/>
  <c r="P210" i="3"/>
  <c r="O210" i="3"/>
  <c r="N210" i="3"/>
  <c r="M210" i="3"/>
  <c r="L210" i="3"/>
  <c r="K210" i="3"/>
  <c r="J210" i="3"/>
  <c r="I210" i="3"/>
  <c r="AP209" i="3"/>
  <c r="AO209" i="3"/>
  <c r="AN209" i="3"/>
  <c r="AM209" i="3"/>
  <c r="AL209" i="3"/>
  <c r="AK209" i="3"/>
  <c r="AJ209" i="3"/>
  <c r="AI209" i="3"/>
  <c r="AH209" i="3"/>
  <c r="AG209" i="3"/>
  <c r="AF209" i="3"/>
  <c r="AE209" i="3"/>
  <c r="AD209" i="3"/>
  <c r="AC209" i="3"/>
  <c r="AB209" i="3"/>
  <c r="AA209" i="3"/>
  <c r="Z209" i="3"/>
  <c r="Y209" i="3"/>
  <c r="X209" i="3"/>
  <c r="W209" i="3"/>
  <c r="V209" i="3"/>
  <c r="U209" i="3"/>
  <c r="T209" i="3"/>
  <c r="S209" i="3"/>
  <c r="R209" i="3"/>
  <c r="Q209" i="3"/>
  <c r="P209" i="3"/>
  <c r="O209" i="3"/>
  <c r="N209" i="3"/>
  <c r="M209" i="3"/>
  <c r="L209" i="3"/>
  <c r="K209" i="3"/>
  <c r="J209" i="3"/>
  <c r="I209" i="3"/>
  <c r="AR208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C208" i="3"/>
  <c r="AB208" i="3"/>
  <c r="AA208" i="3"/>
  <c r="Z208" i="3"/>
  <c r="Y208" i="3"/>
  <c r="X208" i="3"/>
  <c r="W208" i="3"/>
  <c r="V208" i="3"/>
  <c r="U208" i="3"/>
  <c r="T208" i="3"/>
  <c r="S208" i="3"/>
  <c r="R208" i="3"/>
  <c r="Q208" i="3"/>
  <c r="P208" i="3"/>
  <c r="O208" i="3"/>
  <c r="N208" i="3"/>
  <c r="M208" i="3"/>
  <c r="L208" i="3"/>
  <c r="K208" i="3"/>
  <c r="J208" i="3"/>
  <c r="I208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C207" i="3"/>
  <c r="AB207" i="3"/>
  <c r="AA207" i="3"/>
  <c r="Z207" i="3"/>
  <c r="Y207" i="3"/>
  <c r="X207" i="3"/>
  <c r="W207" i="3"/>
  <c r="V207" i="3"/>
  <c r="U207" i="3"/>
  <c r="T207" i="3"/>
  <c r="S207" i="3"/>
  <c r="R207" i="3"/>
  <c r="Q207" i="3"/>
  <c r="P207" i="3"/>
  <c r="O207" i="3"/>
  <c r="N207" i="3"/>
  <c r="M207" i="3"/>
  <c r="L207" i="3"/>
  <c r="K207" i="3"/>
  <c r="J207" i="3"/>
  <c r="I207" i="3"/>
  <c r="AP200" i="3"/>
  <c r="AO200" i="3"/>
  <c r="AN200" i="3"/>
  <c r="AM200" i="3"/>
  <c r="AL200" i="3"/>
  <c r="AK200" i="3"/>
  <c r="AJ200" i="3"/>
  <c r="AI200" i="3"/>
  <c r="AH200" i="3"/>
  <c r="AG200" i="3"/>
  <c r="AF200" i="3"/>
  <c r="AE200" i="3"/>
  <c r="AD200" i="3"/>
  <c r="AA200" i="3"/>
  <c r="Z200" i="3"/>
  <c r="Y200" i="3"/>
  <c r="X200" i="3"/>
  <c r="W200" i="3"/>
  <c r="U200" i="3"/>
  <c r="T200" i="3"/>
  <c r="S200" i="3"/>
  <c r="P200" i="3"/>
  <c r="O200" i="3"/>
  <c r="N200" i="3"/>
  <c r="M200" i="3"/>
  <c r="AQ188" i="3"/>
  <c r="AR188" i="3" s="1"/>
  <c r="AQ187" i="3"/>
  <c r="AR187" i="3" s="1"/>
  <c r="AQ186" i="3"/>
  <c r="AR186" i="3" s="1"/>
  <c r="AQ185" i="3"/>
  <c r="AR185" i="3" s="1"/>
  <c r="AQ184" i="3"/>
  <c r="AR184" i="3" s="1"/>
  <c r="AQ183" i="3"/>
  <c r="AR183" i="3" s="1"/>
  <c r="AQ182" i="3"/>
  <c r="AR182" i="3" s="1"/>
  <c r="AQ181" i="3"/>
  <c r="AR181" i="3" s="1"/>
  <c r="AQ180" i="3"/>
  <c r="AR180" i="3" s="1"/>
  <c r="AR179" i="3"/>
  <c r="AP179" i="3"/>
  <c r="AO179" i="3"/>
  <c r="AN179" i="3"/>
  <c r="AM179" i="3"/>
  <c r="AL179" i="3"/>
  <c r="AK179" i="3"/>
  <c r="AJ179" i="3"/>
  <c r="AI179" i="3"/>
  <c r="AH179" i="3"/>
  <c r="AG179" i="3"/>
  <c r="AF179" i="3"/>
  <c r="AE179" i="3"/>
  <c r="AD179" i="3"/>
  <c r="AC179" i="3"/>
  <c r="AB179" i="3"/>
  <c r="AA179" i="3"/>
  <c r="Z179" i="3"/>
  <c r="Y179" i="3"/>
  <c r="X179" i="3"/>
  <c r="W179" i="3"/>
  <c r="V179" i="3"/>
  <c r="U179" i="3"/>
  <c r="T179" i="3"/>
  <c r="S179" i="3"/>
  <c r="R179" i="3"/>
  <c r="Q179" i="3"/>
  <c r="P179" i="3"/>
  <c r="O179" i="3"/>
  <c r="N179" i="3"/>
  <c r="M179" i="3"/>
  <c r="L179" i="3"/>
  <c r="K179" i="3"/>
  <c r="J179" i="3"/>
  <c r="I179" i="3"/>
  <c r="AP174" i="3"/>
  <c r="AO174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C172" i="3"/>
  <c r="AB172" i="3"/>
  <c r="AA172" i="3"/>
  <c r="Z172" i="3"/>
  <c r="Y172" i="3"/>
  <c r="X172" i="3"/>
  <c r="W172" i="3"/>
  <c r="V172" i="3"/>
  <c r="U172" i="3"/>
  <c r="T172" i="3"/>
  <c r="S172" i="3"/>
  <c r="R172" i="3"/>
  <c r="Q172" i="3"/>
  <c r="P172" i="3"/>
  <c r="O172" i="3"/>
  <c r="N172" i="3"/>
  <c r="M172" i="3"/>
  <c r="L172" i="3"/>
  <c r="K172" i="3"/>
  <c r="J172" i="3"/>
  <c r="I172" i="3"/>
  <c r="AQ171" i="3"/>
  <c r="AQ170" i="3"/>
  <c r="AQ169" i="3"/>
  <c r="AQ168" i="3"/>
  <c r="AQ167" i="3"/>
  <c r="AQ166" i="3"/>
  <c r="AQ165" i="3"/>
  <c r="AQ164" i="3"/>
  <c r="AQ163" i="3"/>
  <c r="AQ162" i="3"/>
  <c r="AQ161" i="3"/>
  <c r="AQ160" i="3"/>
  <c r="AQ159" i="3"/>
  <c r="AQ158" i="3"/>
  <c r="AQ157" i="3"/>
  <c r="AQ156" i="3"/>
  <c r="AQ155" i="3"/>
  <c r="AQ154" i="3"/>
  <c r="AQ153" i="3"/>
  <c r="AQ152" i="3"/>
  <c r="AQ151" i="3"/>
  <c r="AQ150" i="3"/>
  <c r="AQ149" i="3"/>
  <c r="AQ148" i="3"/>
  <c r="AQ147" i="3"/>
  <c r="AQ146" i="3"/>
  <c r="AQ145" i="3"/>
  <c r="AQ144" i="3"/>
  <c r="AQ143" i="3"/>
  <c r="AQ142" i="3"/>
  <c r="AQ141" i="3"/>
  <c r="AQ140" i="3"/>
  <c r="AQ221" i="3" s="1"/>
  <c r="AQ139" i="3"/>
  <c r="AQ138" i="3"/>
  <c r="AQ137" i="3"/>
  <c r="AQ136" i="3"/>
  <c r="AQ135" i="3"/>
  <c r="AQ134" i="3"/>
  <c r="AQ133" i="3"/>
  <c r="AQ132" i="3"/>
  <c r="AQ131" i="3"/>
  <c r="AQ130" i="3"/>
  <c r="AQ129" i="3"/>
  <c r="AQ128" i="3"/>
  <c r="AQ127" i="3"/>
  <c r="AQ126" i="3"/>
  <c r="AQ125" i="3"/>
  <c r="AQ124" i="3"/>
  <c r="AQ123" i="3"/>
  <c r="AQ122" i="3"/>
  <c r="AQ121" i="3"/>
  <c r="AQ120" i="3"/>
  <c r="AQ119" i="3"/>
  <c r="AQ118" i="3"/>
  <c r="AQ117" i="3"/>
  <c r="AQ116" i="3"/>
  <c r="AQ115" i="3"/>
  <c r="AQ114" i="3"/>
  <c r="AQ113" i="3"/>
  <c r="AQ112" i="3"/>
  <c r="AQ111" i="3"/>
  <c r="AQ110" i="3"/>
  <c r="AQ109" i="3"/>
  <c r="AQ108" i="3"/>
  <c r="AQ107" i="3"/>
  <c r="AQ106" i="3"/>
  <c r="AQ105" i="3"/>
  <c r="AQ104" i="3"/>
  <c r="AQ103" i="3"/>
  <c r="AQ102" i="3"/>
  <c r="AQ101" i="3"/>
  <c r="AQ100" i="3"/>
  <c r="AQ99" i="3"/>
  <c r="AQ98" i="3"/>
  <c r="AQ97" i="3"/>
  <c r="AQ96" i="3"/>
  <c r="AQ95" i="3"/>
  <c r="AQ94" i="3"/>
  <c r="AQ93" i="3"/>
  <c r="AQ92" i="3"/>
  <c r="AQ91" i="3"/>
  <c r="AQ90" i="3"/>
  <c r="AQ89" i="3"/>
  <c r="AQ88" i="3"/>
  <c r="AQ87" i="3"/>
  <c r="AQ86" i="3"/>
  <c r="AQ85" i="3"/>
  <c r="AQ84" i="3"/>
  <c r="AZ83" i="3"/>
  <c r="AQ83" i="3"/>
  <c r="AQ82" i="3"/>
  <c r="AZ81" i="3"/>
  <c r="AQ81" i="3"/>
  <c r="AQ80" i="3"/>
  <c r="AZ79" i="3"/>
  <c r="AQ79" i="3"/>
  <c r="AQ78" i="3"/>
  <c r="AZ77" i="3"/>
  <c r="AQ77" i="3"/>
  <c r="AQ76" i="3"/>
  <c r="AQ75" i="3"/>
  <c r="AQ74" i="3"/>
  <c r="AQ73" i="3"/>
  <c r="AQ72" i="3"/>
  <c r="AQ71" i="3"/>
  <c r="AQ70" i="3"/>
  <c r="AQ69" i="3"/>
  <c r="AQ68" i="3"/>
  <c r="AQ67" i="3"/>
  <c r="AQ66" i="3"/>
  <c r="AQ65" i="3"/>
  <c r="AQ64" i="3"/>
  <c r="AQ63" i="3"/>
  <c r="AQ62" i="3"/>
  <c r="AQ61" i="3"/>
  <c r="AQ60" i="3"/>
  <c r="AQ59" i="3"/>
  <c r="AQ58" i="3"/>
  <c r="AQ57" i="3"/>
  <c r="AQ56" i="3"/>
  <c r="AQ55" i="3"/>
  <c r="AQ54" i="3"/>
  <c r="AQ53" i="3"/>
  <c r="AQ52" i="3"/>
  <c r="AQ51" i="3"/>
  <c r="AQ50" i="3"/>
  <c r="AQ49" i="3"/>
  <c r="AQ48" i="3"/>
  <c r="AQ47" i="3"/>
  <c r="AQ46" i="3"/>
  <c r="AQ45" i="3"/>
  <c r="AQ44" i="3"/>
  <c r="AQ43" i="3"/>
  <c r="AQ42" i="3"/>
  <c r="AQ41" i="3"/>
  <c r="AQ40" i="3"/>
  <c r="AQ39" i="3"/>
  <c r="AQ38" i="3"/>
  <c r="AQ37" i="3"/>
  <c r="AQ36" i="3"/>
  <c r="AQ35" i="3"/>
  <c r="AQ34" i="3"/>
  <c r="AQ33" i="3"/>
  <c r="AQ32" i="3"/>
  <c r="AQ31" i="3"/>
  <c r="AQ30" i="3"/>
  <c r="AQ29" i="3"/>
  <c r="AQ28" i="3"/>
  <c r="AQ27" i="3"/>
  <c r="AQ26" i="3"/>
  <c r="AQ25" i="3"/>
  <c r="AQ24" i="3"/>
  <c r="AQ23" i="3"/>
  <c r="AQ22" i="3"/>
  <c r="AQ21" i="3"/>
  <c r="AQ20" i="3"/>
  <c r="AQ19" i="3"/>
  <c r="AQ18" i="3"/>
  <c r="AQ17" i="3"/>
  <c r="AQ16" i="3"/>
  <c r="AQ15" i="3"/>
  <c r="AQ14" i="3"/>
  <c r="AQ13" i="3"/>
  <c r="AQ211" i="3" s="1"/>
  <c r="AQ12" i="3"/>
  <c r="AQ11" i="3"/>
  <c r="AQ10" i="3"/>
  <c r="AQ9" i="3"/>
  <c r="AQ8" i="3"/>
  <c r="AQ7" i="3"/>
  <c r="AQ6" i="3"/>
  <c r="AQ208" i="3" l="1"/>
  <c r="AQ213" i="3"/>
  <c r="AI226" i="3"/>
  <c r="AI229" i="3" s="1"/>
  <c r="AQ217" i="3"/>
  <c r="N226" i="3"/>
  <c r="N228" i="3" s="1"/>
  <c r="Z226" i="3"/>
  <c r="Z230" i="3" s="1"/>
  <c r="AL226" i="3"/>
  <c r="AL228" i="3" s="1"/>
  <c r="O226" i="3"/>
  <c r="O232" i="3" s="1"/>
  <c r="AA226" i="3"/>
  <c r="AA230" i="3" s="1"/>
  <c r="AM226" i="3"/>
  <c r="AM230" i="3" s="1"/>
  <c r="AN226" i="3"/>
  <c r="AN232" i="3" s="1"/>
  <c r="P226" i="3"/>
  <c r="P232" i="3" s="1"/>
  <c r="AQ224" i="3"/>
  <c r="AB226" i="3"/>
  <c r="AB229" i="3" s="1"/>
  <c r="I226" i="3"/>
  <c r="I228" i="3" s="1"/>
  <c r="U226" i="3"/>
  <c r="U232" i="3" s="1"/>
  <c r="AG226" i="3"/>
  <c r="AG228" i="3" s="1"/>
  <c r="K226" i="3"/>
  <c r="K232" i="3" s="1"/>
  <c r="W226" i="3"/>
  <c r="W230" i="3" s="1"/>
  <c r="AD226" i="3"/>
  <c r="AD232" i="3" s="1"/>
  <c r="AQ172" i="3"/>
  <c r="M226" i="3"/>
  <c r="M228" i="3" s="1"/>
  <c r="Y226" i="3"/>
  <c r="Y230" i="3" s="1"/>
  <c r="AK226" i="3"/>
  <c r="AK232" i="3" s="1"/>
  <c r="S226" i="3"/>
  <c r="S228" i="3" s="1"/>
  <c r="AE226" i="3"/>
  <c r="AE229" i="3" s="1"/>
  <c r="Q226" i="3"/>
  <c r="Q232" i="3" s="1"/>
  <c r="AC226" i="3"/>
  <c r="AC228" i="3" s="1"/>
  <c r="AO226" i="3"/>
  <c r="AO232" i="3" s="1"/>
  <c r="R226" i="3"/>
  <c r="R232" i="3" s="1"/>
  <c r="T226" i="3"/>
  <c r="T229" i="3" s="1"/>
  <c r="AF226" i="3"/>
  <c r="AF228" i="3" s="1"/>
  <c r="AP226" i="3"/>
  <c r="AP229" i="3" s="1"/>
  <c r="J226" i="3"/>
  <c r="J228" i="3" s="1"/>
  <c r="V226" i="3"/>
  <c r="V230" i="3" s="1"/>
  <c r="AH226" i="3"/>
  <c r="AH228" i="3" s="1"/>
  <c r="L226" i="3"/>
  <c r="L229" i="3" s="1"/>
  <c r="X226" i="3"/>
  <c r="X232" i="3" s="1"/>
  <c r="AJ226" i="3"/>
  <c r="AJ229" i="3" s="1"/>
  <c r="AL230" i="3" l="1"/>
  <c r="AL231" i="3" s="1"/>
  <c r="Z229" i="3"/>
  <c r="I232" i="3"/>
  <c r="I230" i="3"/>
  <c r="AI232" i="3"/>
  <c r="AI230" i="3"/>
  <c r="AI231" i="3" s="1"/>
  <c r="AH230" i="3"/>
  <c r="AL232" i="3"/>
  <c r="AI228" i="3"/>
  <c r="AB232" i="3"/>
  <c r="AA229" i="3"/>
  <c r="AA228" i="3"/>
  <c r="P228" i="3"/>
  <c r="AA232" i="3"/>
  <c r="K229" i="3"/>
  <c r="P230" i="3"/>
  <c r="P231" i="3" s="1"/>
  <c r="T232" i="3"/>
  <c r="T228" i="3"/>
  <c r="J230" i="3"/>
  <c r="J173" i="3" s="1"/>
  <c r="P229" i="3"/>
  <c r="X230" i="3"/>
  <c r="X231" i="3" s="1"/>
  <c r="AD229" i="3"/>
  <c r="J232" i="3"/>
  <c r="T230" i="3"/>
  <c r="T173" i="3" s="1"/>
  <c r="X229" i="3"/>
  <c r="AD228" i="3"/>
  <c r="AF230" i="3"/>
  <c r="AF173" i="3" s="1"/>
  <c r="AE228" i="3"/>
  <c r="Y228" i="3"/>
  <c r="AH229" i="3"/>
  <c r="K230" i="3"/>
  <c r="K231" i="3" s="1"/>
  <c r="AG229" i="3"/>
  <c r="AB230" i="3"/>
  <c r="AB173" i="3" s="1"/>
  <c r="L228" i="3"/>
  <c r="V229" i="3"/>
  <c r="AK228" i="3"/>
  <c r="AK230" i="3"/>
  <c r="AK231" i="3" s="1"/>
  <c r="AG230" i="3"/>
  <c r="AG231" i="3" s="1"/>
  <c r="AF229" i="3"/>
  <c r="S230" i="3"/>
  <c r="S231" i="3" s="1"/>
  <c r="AP232" i="3"/>
  <c r="AP173" i="3" s="1"/>
  <c r="AL229" i="3"/>
  <c r="AB228" i="3"/>
  <c r="W228" i="3"/>
  <c r="W229" i="3"/>
  <c r="AK229" i="3"/>
  <c r="M232" i="3"/>
  <c r="Z232" i="3"/>
  <c r="AM229" i="3"/>
  <c r="N229" i="3"/>
  <c r="AJ232" i="3"/>
  <c r="O230" i="3"/>
  <c r="O231" i="3" s="1"/>
  <c r="N232" i="3"/>
  <c r="Q230" i="3"/>
  <c r="Q231" i="3" s="1"/>
  <c r="AC232" i="3"/>
  <c r="U229" i="3"/>
  <c r="Z228" i="3"/>
  <c r="U230" i="3"/>
  <c r="U173" i="3" s="1"/>
  <c r="M229" i="3"/>
  <c r="AJ230" i="3"/>
  <c r="AJ173" i="3" s="1"/>
  <c r="O228" i="3"/>
  <c r="N230" i="3"/>
  <c r="N231" i="3" s="1"/>
  <c r="Q229" i="3"/>
  <c r="U228" i="3"/>
  <c r="AM228" i="3"/>
  <c r="X228" i="3"/>
  <c r="AP230" i="3"/>
  <c r="AP231" i="3" s="1"/>
  <c r="AM232" i="3"/>
  <c r="I229" i="3"/>
  <c r="AP228" i="3"/>
  <c r="AO229" i="3"/>
  <c r="O229" i="3"/>
  <c r="K228" i="3"/>
  <c r="AO228" i="3"/>
  <c r="AN230" i="3"/>
  <c r="AN231" i="3" s="1"/>
  <c r="AN229" i="3"/>
  <c r="W232" i="3"/>
  <c r="AC230" i="3"/>
  <c r="AN228" i="3"/>
  <c r="AE232" i="3"/>
  <c r="AC229" i="3"/>
  <c r="AE230" i="3"/>
  <c r="AE173" i="3" s="1"/>
  <c r="AG232" i="3"/>
  <c r="V228" i="3"/>
  <c r="M230" i="3"/>
  <c r="M173" i="3" s="1"/>
  <c r="R230" i="3"/>
  <c r="R231" i="3" s="1"/>
  <c r="L230" i="3"/>
  <c r="L173" i="3" s="1"/>
  <c r="J229" i="3"/>
  <c r="R228" i="3"/>
  <c r="Q228" i="3"/>
  <c r="L232" i="3"/>
  <c r="R229" i="3"/>
  <c r="AJ228" i="3"/>
  <c r="AH232" i="3"/>
  <c r="AF232" i="3"/>
  <c r="AD230" i="3"/>
  <c r="AD173" i="3" s="1"/>
  <c r="AO230" i="3"/>
  <c r="AO173" i="3" s="1"/>
  <c r="S232" i="3"/>
  <c r="Y229" i="3"/>
  <c r="S229" i="3"/>
  <c r="Y232" i="3"/>
  <c r="V232" i="3"/>
  <c r="AC173" i="3"/>
  <c r="AC231" i="3"/>
  <c r="AA231" i="3"/>
  <c r="AA173" i="3"/>
  <c r="V173" i="3"/>
  <c r="V231" i="3"/>
  <c r="Z231" i="3"/>
  <c r="Z173" i="3"/>
  <c r="P173" i="3"/>
  <c r="I173" i="3"/>
  <c r="I231" i="3"/>
  <c r="AM231" i="3"/>
  <c r="AM173" i="3"/>
  <c r="AH173" i="3"/>
  <c r="AH231" i="3"/>
  <c r="AL173" i="3"/>
  <c r="W173" i="3"/>
  <c r="W231" i="3"/>
  <c r="Y173" i="3"/>
  <c r="Y231" i="3"/>
  <c r="S173" i="3" l="1"/>
  <c r="AI173" i="3"/>
  <c r="J231" i="3"/>
  <c r="T231" i="3"/>
  <c r="X173" i="3"/>
  <c r="U231" i="3"/>
  <c r="AK173" i="3"/>
  <c r="AG173" i="3"/>
  <c r="N173" i="3"/>
  <c r="AJ231" i="3"/>
  <c r="K173" i="3"/>
  <c r="AB231" i="3"/>
  <c r="AF231" i="3"/>
  <c r="Q173" i="3"/>
  <c r="L231" i="3"/>
  <c r="R173" i="3"/>
  <c r="O173" i="3"/>
  <c r="AO231" i="3"/>
  <c r="AD231" i="3"/>
  <c r="AN173" i="3"/>
  <c r="AE231" i="3"/>
  <c r="M231" i="3"/>
  <c r="A57" i="1" l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14" i="1"/>
  <c r="A12" i="1"/>
  <c r="A11" i="1"/>
  <c r="A6" i="1"/>
  <c r="A5" i="1"/>
  <c r="A4" i="1"/>
</calcChain>
</file>

<file path=xl/sharedStrings.xml><?xml version="1.0" encoding="utf-8"?>
<sst xmlns="http://schemas.openxmlformats.org/spreadsheetml/2006/main" count="12839" uniqueCount="2868">
  <si>
    <t>スキーマ名</t>
    <rPh sb="4" eb="5">
      <t>メイ</t>
    </rPh>
    <phoneticPr fontId="3"/>
  </si>
  <si>
    <t>vap</t>
    <phoneticPr fontId="3"/>
  </si>
  <si>
    <t>テーブル一覧</t>
    <rPh sb="4" eb="6">
      <t>イチラン</t>
    </rPh>
    <phoneticPr fontId="3"/>
  </si>
  <si>
    <t>notnull</t>
    <phoneticPr fontId="3"/>
  </si>
  <si>
    <t>※緑の塗りつぶしは見える化DBからひっぱってくること！</t>
    <rPh sb="1" eb="2">
      <t>ミドリ</t>
    </rPh>
    <rPh sb="3" eb="4">
      <t>ヌ</t>
    </rPh>
    <rPh sb="9" eb="10">
      <t>ミ</t>
    </rPh>
    <rPh sb="12" eb="13">
      <t>カ</t>
    </rPh>
    <phoneticPr fontId="3"/>
  </si>
  <si>
    <t>No.</t>
  </si>
  <si>
    <t>論理テーブル名</t>
  </si>
  <si>
    <t>物理テーブル名</t>
  </si>
  <si>
    <t>論理カラム名</t>
    <rPh sb="0" eb="2">
      <t>ロンリ</t>
    </rPh>
    <rPh sb="5" eb="6">
      <t>メイ</t>
    </rPh>
    <phoneticPr fontId="3"/>
  </si>
  <si>
    <t>物理カラム名</t>
    <rPh sb="0" eb="2">
      <t>ブツリ</t>
    </rPh>
    <rPh sb="5" eb="6">
      <t>メイ</t>
    </rPh>
    <phoneticPr fontId="3"/>
  </si>
  <si>
    <t>PK</t>
    <phoneticPr fontId="3"/>
  </si>
  <si>
    <t>NN</t>
    <phoneticPr fontId="3"/>
  </si>
  <si>
    <t>Default</t>
    <phoneticPr fontId="3"/>
  </si>
  <si>
    <t>データ型</t>
    <rPh sb="3" eb="4">
      <t>ガタ</t>
    </rPh>
    <phoneticPr fontId="3"/>
  </si>
  <si>
    <t>参照先カラム名</t>
    <rPh sb="0" eb="3">
      <t>サンショウサキ</t>
    </rPh>
    <rPh sb="6" eb="7">
      <t>メイ</t>
    </rPh>
    <phoneticPr fontId="3"/>
  </si>
  <si>
    <t>index対象</t>
    <rPh sb="5" eb="7">
      <t>タイショウ</t>
    </rPh>
    <phoneticPr fontId="3"/>
  </si>
  <si>
    <t>データコピー元</t>
    <rPh sb="6" eb="7">
      <t>モト</t>
    </rPh>
    <phoneticPr fontId="3"/>
  </si>
  <si>
    <t>WE生産計画詳細テーブル</t>
    <rPh sb="2" eb="6">
      <t>セイサンケイカク</t>
    </rPh>
    <rPh sb="6" eb="8">
      <t>ショウサイ</t>
    </rPh>
    <phoneticPr fontId="3"/>
  </si>
  <si>
    <t>■</t>
    <phoneticPr fontId="3"/>
  </si>
  <si>
    <t>character varying(13)</t>
    <phoneticPr fontId="3"/>
  </si>
  <si>
    <t>postgresデータ型</t>
    <rPh sb="11" eb="12">
      <t>ガタ</t>
    </rPh>
    <phoneticPr fontId="3"/>
  </si>
  <si>
    <t>タクトID</t>
    <phoneticPr fontId="3"/>
  </si>
  <si>
    <t>tact_id</t>
    <phoneticPr fontId="3"/>
  </si>
  <si>
    <t>□</t>
    <phoneticPr fontId="3"/>
  </si>
  <si>
    <t>タクト管理テーブル(外部参照キー)</t>
    <rPh sb="3" eb="5">
      <t>カンリ</t>
    </rPh>
    <rPh sb="10" eb="12">
      <t>ガイブ</t>
    </rPh>
    <rPh sb="12" eb="14">
      <t>サンショウ</t>
    </rPh>
    <phoneticPr fontId="3"/>
  </si>
  <si>
    <t>最大値など</t>
    <rPh sb="0" eb="3">
      <t>サイダイチ</t>
    </rPh>
    <phoneticPr fontId="3"/>
  </si>
  <si>
    <t>WE生産日</t>
    <rPh sb="2" eb="5">
      <t>セイサンビ</t>
    </rPh>
    <phoneticPr fontId="3"/>
  </si>
  <si>
    <t>we_product_date</t>
    <phoneticPr fontId="3"/>
  </si>
  <si>
    <t>date</t>
    <phoneticPr fontId="3"/>
  </si>
  <si>
    <t>名称</t>
  </si>
  <si>
    <t>別名</t>
  </si>
  <si>
    <t>説明</t>
  </si>
  <si>
    <t>WE台数</t>
    <rPh sb="2" eb="4">
      <t>ダイスウ</t>
    </rPh>
    <phoneticPr fontId="3"/>
  </si>
  <si>
    <t>we_amount</t>
    <phoneticPr fontId="3"/>
  </si>
  <si>
    <t>integer</t>
    <phoneticPr fontId="3"/>
  </si>
  <si>
    <t>派生</t>
    <rPh sb="0" eb="2">
      <t>ハセイ</t>
    </rPh>
    <phoneticPr fontId="3"/>
  </si>
  <si>
    <t>タクト管理テーブル</t>
    <rPh sb="3" eb="5">
      <t>カンリ</t>
    </rPh>
    <phoneticPr fontId="3"/>
  </si>
  <si>
    <t>t_tact_management</t>
    <phoneticPr fontId="3"/>
  </si>
  <si>
    <t>WE生産計画詳細テーブルタクトID</t>
    <rPh sb="2" eb="6">
      <t>セイサンケイカク</t>
    </rPh>
    <rPh sb="6" eb="8">
      <t>ショウサイ</t>
    </rPh>
    <phoneticPr fontId="3"/>
  </si>
  <si>
    <t>plan_cd</t>
    <phoneticPr fontId="3"/>
  </si>
  <si>
    <t>000</t>
    <phoneticPr fontId="3"/>
  </si>
  <si>
    <t>ラインIDマスター(外部参照キー)</t>
    <rPh sb="10" eb="14">
      <t>ガイブサンショウ</t>
    </rPh>
    <phoneticPr fontId="3"/>
  </si>
  <si>
    <t>機種コード</t>
    <rPh sb="0" eb="2">
      <t>キシュ</t>
    </rPh>
    <phoneticPr fontId="3"/>
  </si>
  <si>
    <t>model_cd</t>
    <phoneticPr fontId="3"/>
  </si>
  <si>
    <t>character varying(10)</t>
    <phoneticPr fontId="3"/>
  </si>
  <si>
    <t>基本部番</t>
    <rPh sb="0" eb="4">
      <t>キホンブバン</t>
    </rPh>
    <phoneticPr fontId="3"/>
  </si>
  <si>
    <t>basic_parts_no</t>
    <phoneticPr fontId="3"/>
  </si>
  <si>
    <t>タクト</t>
    <phoneticPr fontId="3"/>
  </si>
  <si>
    <t>tact</t>
    <phoneticPr fontId="3"/>
  </si>
  <si>
    <t>ラインID</t>
    <phoneticPr fontId="3"/>
  </si>
  <si>
    <t>■</t>
  </si>
  <si>
    <t>bigint</t>
  </si>
  <si>
    <t>int8</t>
  </si>
  <si>
    <t>8バイト符号付き整数</t>
  </si>
  <si>
    <t>-9223372036854775808から9223372036854775807</t>
    <phoneticPr fontId="3"/>
  </si>
  <si>
    <t>□</t>
  </si>
  <si>
    <t>bigserial</t>
  </si>
  <si>
    <t>serial8</t>
  </si>
  <si>
    <t>自動増分8バイト整数</t>
  </si>
  <si>
    <t>bit [ (n) ]</t>
  </si>
  <si>
    <t>固定長ビット列</t>
  </si>
  <si>
    <t>boolean</t>
  </si>
  <si>
    <t>bool</t>
  </si>
  <si>
    <t>論理値（真/偽）</t>
  </si>
  <si>
    <t>bit varying [ (n) ]</t>
  </si>
  <si>
    <t>varbit</t>
  </si>
  <si>
    <t>可変長ビット列</t>
  </si>
  <si>
    <t>box</t>
  </si>
  <si>
    <t>平面上の矩形</t>
  </si>
  <si>
    <t>bytea</t>
  </si>
  <si>
    <t>バイナリデータ（"バイトの配列（byte array）"）</t>
  </si>
  <si>
    <t>character varying [ (n) ]</t>
  </si>
  <si>
    <t>varchar [ (n) ]</t>
  </si>
  <si>
    <t>可変長文字列</t>
  </si>
  <si>
    <t>character [ (n) ]</t>
  </si>
  <si>
    <t>char [ (n) ]</t>
  </si>
  <si>
    <t>固定長文字列</t>
  </si>
  <si>
    <t>cidr</t>
  </si>
  <si>
    <t>IPv4もしくはIPv6ネットワークアドレス</t>
  </si>
  <si>
    <t>circle</t>
  </si>
  <si>
    <t>平面上の円</t>
  </si>
  <si>
    <t>date</t>
  </si>
  <si>
    <t>暦の日付（年月日）</t>
  </si>
  <si>
    <t>double precision</t>
  </si>
  <si>
    <t>float8</t>
  </si>
  <si>
    <t>倍精度浮動小数点（8バイト）</t>
  </si>
  <si>
    <t>integer</t>
  </si>
  <si>
    <t>int, int4</t>
  </si>
  <si>
    <t>4バイト符号付き整数</t>
  </si>
  <si>
    <t>interval [ fields ] [ (p) ]</t>
  </si>
  <si>
    <t>時間間隔</t>
  </si>
  <si>
    <t>inet</t>
  </si>
  <si>
    <t>IPv4もしくはIPv6ホストアドレス</t>
  </si>
  <si>
    <t>line</t>
  </si>
  <si>
    <t>平面上の無限直線</t>
  </si>
  <si>
    <t>lseg</t>
  </si>
  <si>
    <t>平面上の線分</t>
  </si>
  <si>
    <t>macaddr</t>
  </si>
  <si>
    <t>MAC（メディアアクセスコントロール）アドレス</t>
  </si>
  <si>
    <t>money</t>
  </si>
  <si>
    <t>貨幣金額</t>
  </si>
  <si>
    <t>numeric [ (p, s) ]</t>
  </si>
  <si>
    <t>decimal [ (p, s) ]</t>
  </si>
  <si>
    <t>精度の選択可能な高精度数値</t>
  </si>
  <si>
    <t>path</t>
  </si>
  <si>
    <t>平面上の幾何学的経路</t>
  </si>
  <si>
    <t>point</t>
  </si>
  <si>
    <t>平面上の幾何学的点</t>
  </si>
  <si>
    <t>uuid</t>
  </si>
  <si>
    <t>汎用一意識別子</t>
  </si>
  <si>
    <t>xml</t>
  </si>
  <si>
    <t>XMLデータ</t>
  </si>
  <si>
    <t>サンプル値</t>
    <rPh sb="4" eb="5">
      <t>チ</t>
    </rPh>
    <phoneticPr fontId="3"/>
  </si>
  <si>
    <t>J</t>
  </si>
  <si>
    <t>MLC</t>
    <phoneticPr fontId="3"/>
  </si>
  <si>
    <t>1234MLC 1234</t>
    <phoneticPr fontId="3"/>
  </si>
  <si>
    <t>ﾗｲﾝ</t>
    <phoneticPr fontId="13"/>
  </si>
  <si>
    <t>ｼﾌﾄ</t>
    <phoneticPr fontId="13"/>
  </si>
  <si>
    <t>５月度　生産計画</t>
    <rPh sb="1" eb="2">
      <t>ガツ</t>
    </rPh>
    <rPh sb="2" eb="3">
      <t>ド</t>
    </rPh>
    <rPh sb="4" eb="8">
      <t>セイサンケイカク</t>
    </rPh>
    <phoneticPr fontId="13"/>
  </si>
  <si>
    <t>作成日</t>
    <rPh sb="0" eb="3">
      <t>サクセイビ</t>
    </rPh>
    <phoneticPr fontId="13"/>
  </si>
  <si>
    <t>記事欄</t>
    <rPh sb="0" eb="2">
      <t>キジ</t>
    </rPh>
    <rPh sb="2" eb="3">
      <t>ラン</t>
    </rPh>
    <phoneticPr fontId="13"/>
  </si>
  <si>
    <t>U/L</t>
    <phoneticPr fontId="13"/>
  </si>
  <si>
    <t>T/L</t>
    <phoneticPr fontId="13"/>
  </si>
  <si>
    <t>作成</t>
    <rPh sb="0" eb="2">
      <t>サクセイ</t>
    </rPh>
    <phoneticPr fontId="13"/>
  </si>
  <si>
    <t>MC</t>
    <phoneticPr fontId="13"/>
  </si>
  <si>
    <t>1S/2S</t>
    <phoneticPr fontId="13"/>
  </si>
  <si>
    <t>2週確定</t>
    <rPh sb="1" eb="4">
      <t>シュウカクテイ</t>
    </rPh>
    <phoneticPr fontId="13"/>
  </si>
  <si>
    <t>機種</t>
    <rPh sb="0" eb="2">
      <t>キシュ</t>
    </rPh>
    <phoneticPr fontId="13"/>
  </si>
  <si>
    <t>仕向</t>
    <rPh sb="0" eb="2">
      <t>シム</t>
    </rPh>
    <phoneticPr fontId="13"/>
  </si>
  <si>
    <t>ﾀｸﾄ</t>
    <phoneticPr fontId="13"/>
  </si>
  <si>
    <t>日付</t>
    <rPh sb="0" eb="2">
      <t>ヒヅケ</t>
    </rPh>
    <phoneticPr fontId="13"/>
  </si>
  <si>
    <t>TOTAL</t>
    <phoneticPr fontId="13"/>
  </si>
  <si>
    <t>搬入手番</t>
    <rPh sb="0" eb="2">
      <t>ハンニュウ</t>
    </rPh>
    <rPh sb="2" eb="3">
      <t>テ</t>
    </rPh>
    <rPh sb="3" eb="4">
      <t>バン</t>
    </rPh>
    <phoneticPr fontId="13"/>
  </si>
  <si>
    <t>備考</t>
    <rPh sb="0" eb="2">
      <t>ビコウ</t>
    </rPh>
    <phoneticPr fontId="13"/>
  </si>
  <si>
    <t>CB400</t>
    <phoneticPr fontId="13"/>
  </si>
  <si>
    <t>50100
MFM-FA00</t>
    <phoneticPr fontId="13"/>
  </si>
  <si>
    <t>J/8J</t>
    <phoneticPr fontId="13"/>
  </si>
  <si>
    <t>AF</t>
    <phoneticPr fontId="13"/>
  </si>
  <si>
    <t>誤組注意
※派生一覧表確認の事　　　　　　　　　　　</t>
    <phoneticPr fontId="13"/>
  </si>
  <si>
    <t>WE</t>
    <phoneticPr fontId="13"/>
  </si>
  <si>
    <t>搬入</t>
    <rPh sb="0" eb="2">
      <t>ハンニュウ</t>
    </rPh>
    <phoneticPr fontId="13"/>
  </si>
  <si>
    <t>J</t>
    <phoneticPr fontId="13"/>
  </si>
  <si>
    <t>CB1300</t>
    <phoneticPr fontId="13"/>
  </si>
  <si>
    <t>50100
MFP-C000</t>
    <phoneticPr fontId="13"/>
  </si>
  <si>
    <t>SP</t>
    <phoneticPr fontId="13"/>
  </si>
  <si>
    <t>50100
MFP-L800</t>
    <phoneticPr fontId="13"/>
  </si>
  <si>
    <t>CB1300ADM</t>
    <phoneticPr fontId="13"/>
  </si>
  <si>
    <t>50100        MFPV-YA00</t>
    <phoneticPr fontId="13"/>
  </si>
  <si>
    <t>YA</t>
    <phoneticPr fontId="13"/>
  </si>
  <si>
    <t>CB1300SADM</t>
    <phoneticPr fontId="13"/>
  </si>
  <si>
    <t>50100
MFP-JD00</t>
    <phoneticPr fontId="13"/>
  </si>
  <si>
    <t>50100
MFP-JC00</t>
    <phoneticPr fontId="13"/>
  </si>
  <si>
    <t>50100
MFP-A500</t>
    <phoneticPr fontId="13"/>
  </si>
  <si>
    <t>CB1100</t>
    <phoneticPr fontId="13"/>
  </si>
  <si>
    <t>50100
MGC-JD00</t>
    <phoneticPr fontId="13"/>
  </si>
  <si>
    <t>1-3</t>
    <phoneticPr fontId="13"/>
  </si>
  <si>
    <t>50100
MGC-JB00</t>
    <phoneticPr fontId="13"/>
  </si>
  <si>
    <t>AC</t>
    <phoneticPr fontId="13"/>
  </si>
  <si>
    <t>NC750</t>
    <phoneticPr fontId="13"/>
  </si>
  <si>
    <t>50100          MKA‐Y100</t>
    <phoneticPr fontId="13"/>
  </si>
  <si>
    <t>J/U</t>
    <phoneticPr fontId="13"/>
  </si>
  <si>
    <t>VT750C</t>
    <phoneticPr fontId="13"/>
  </si>
  <si>
    <t>50100
MEG-H100</t>
    <phoneticPr fontId="13"/>
  </si>
  <si>
    <t>AC/CM</t>
    <phoneticPr fontId="13"/>
  </si>
  <si>
    <t>50100
MEG-W000</t>
    <phoneticPr fontId="13"/>
  </si>
  <si>
    <t>J/ED</t>
    <phoneticPr fontId="13"/>
  </si>
  <si>
    <t>CB400RAK</t>
    <phoneticPr fontId="13"/>
  </si>
  <si>
    <t>50100
MLR-Y800</t>
    <phoneticPr fontId="13"/>
  </si>
  <si>
    <t>50100
MLR-D800</t>
    <phoneticPr fontId="13"/>
  </si>
  <si>
    <t>50100
MLR‐D000</t>
    <phoneticPr fontId="13"/>
  </si>
  <si>
    <t>50100
MKP‐J000</t>
    <phoneticPr fontId="13"/>
  </si>
  <si>
    <t>CB400XAK</t>
    <phoneticPr fontId="13"/>
  </si>
  <si>
    <t>50100
MKP-J800</t>
    <phoneticPr fontId="13"/>
  </si>
  <si>
    <t>CTX700</t>
    <phoneticPr fontId="13"/>
  </si>
  <si>
    <t>50100
MJF-A000</t>
    <phoneticPr fontId="13"/>
  </si>
  <si>
    <t>50100
MJF-A300</t>
    <phoneticPr fontId="13"/>
  </si>
  <si>
    <t>NC750L</t>
    <phoneticPr fontId="13"/>
  </si>
  <si>
    <t>50100
MJH-Y000</t>
    <phoneticPr fontId="13"/>
  </si>
  <si>
    <t>NC750LH</t>
    <phoneticPr fontId="13"/>
  </si>
  <si>
    <t>50100
MJH-Y400</t>
    <phoneticPr fontId="13"/>
  </si>
  <si>
    <t>NC750D</t>
    <phoneticPr fontId="13"/>
  </si>
  <si>
    <t>50100
MJL-Y100</t>
    <phoneticPr fontId="13"/>
  </si>
  <si>
    <t>50100
MKA-N400</t>
    <phoneticPr fontId="13"/>
  </si>
  <si>
    <t>50100
MKA-D700</t>
    <phoneticPr fontId="13"/>
  </si>
  <si>
    <t>50100
MKA-D800</t>
    <phoneticPr fontId="13"/>
  </si>
  <si>
    <t>50100
MKL-S800</t>
    <phoneticPr fontId="13"/>
  </si>
  <si>
    <t>CH</t>
    <phoneticPr fontId="13"/>
  </si>
  <si>
    <t>50100
MKA-N600</t>
    <phoneticPr fontId="13"/>
  </si>
  <si>
    <t>50100
MKA-D500</t>
    <phoneticPr fontId="13"/>
  </si>
  <si>
    <t>ED</t>
    <phoneticPr fontId="13"/>
  </si>
  <si>
    <t>50100
MKL-S500</t>
    <phoneticPr fontId="13"/>
  </si>
  <si>
    <t>sp</t>
    <phoneticPr fontId="13"/>
  </si>
  <si>
    <t>50100
MKA-Y100</t>
    <phoneticPr fontId="13"/>
  </si>
  <si>
    <t>YB</t>
    <phoneticPr fontId="13"/>
  </si>
  <si>
    <t>50100
MJH-Y200</t>
    <phoneticPr fontId="13"/>
  </si>
  <si>
    <t>NC750XG</t>
    <phoneticPr fontId="13"/>
  </si>
  <si>
    <t>50100
MKA-S400</t>
    <phoneticPr fontId="13"/>
  </si>
  <si>
    <t>CRF1000</t>
    <phoneticPr fontId="13"/>
  </si>
  <si>
    <t>50100
MKS-E000</t>
    <phoneticPr fontId="13"/>
  </si>
  <si>
    <t>KD</t>
    <phoneticPr fontId="13"/>
  </si>
  <si>
    <t>払出</t>
    <rPh sb="0" eb="1">
      <t>ハラ</t>
    </rPh>
    <rPh sb="1" eb="2">
      <t>ダ</t>
    </rPh>
    <phoneticPr fontId="13"/>
  </si>
  <si>
    <t>50100
MLF-E000</t>
    <phoneticPr fontId="13"/>
  </si>
  <si>
    <t>ASP1100P</t>
    <phoneticPr fontId="13"/>
  </si>
  <si>
    <t>50100
MLF-Y000</t>
    <phoneticPr fontId="13"/>
  </si>
  <si>
    <t>50100　　　　　　　　MKK-D000</t>
    <phoneticPr fontId="13"/>
  </si>
  <si>
    <t>払出</t>
    <rPh sb="0" eb="2">
      <t>ハライダシ</t>
    </rPh>
    <phoneticPr fontId="13"/>
  </si>
  <si>
    <t>50100
MLF-E800</t>
    <phoneticPr fontId="13"/>
  </si>
  <si>
    <t>CRF150YE</t>
    <phoneticPr fontId="13"/>
  </si>
  <si>
    <t>50100
GFY-6600</t>
    <phoneticPr fontId="13"/>
  </si>
  <si>
    <t>50100
KSE-0000</t>
    <phoneticPr fontId="13"/>
  </si>
  <si>
    <t>NJ50</t>
    <phoneticPr fontId="13"/>
  </si>
  <si>
    <t>50100
MKJ-D000</t>
    <phoneticPr fontId="13"/>
  </si>
  <si>
    <t>CB1000</t>
    <phoneticPr fontId="13"/>
  </si>
  <si>
    <t>50100
MKJ-E500</t>
    <phoneticPr fontId="13"/>
  </si>
  <si>
    <t>ADV750</t>
    <phoneticPr fontId="13"/>
  </si>
  <si>
    <t>50100
MKH-D200</t>
    <phoneticPr fontId="13"/>
  </si>
  <si>
    <t>(FRONT)</t>
    <phoneticPr fontId="13"/>
  </si>
  <si>
    <t>FRONT
MY6-A000　　</t>
    <phoneticPr fontId="13"/>
  </si>
  <si>
    <t>A</t>
    <phoneticPr fontId="13"/>
  </si>
  <si>
    <t>ASSY</t>
    <phoneticPr fontId="13"/>
  </si>
  <si>
    <t>FRONT
MY6-L000　　</t>
    <phoneticPr fontId="13"/>
  </si>
  <si>
    <t>XR650</t>
    <phoneticPr fontId="13"/>
  </si>
  <si>
    <t>50100
MY6-A000　</t>
    <phoneticPr fontId="13"/>
  </si>
  <si>
    <t>50100
MY6-L000　　</t>
    <phoneticPr fontId="13"/>
  </si>
  <si>
    <t>CMX1100</t>
    <phoneticPr fontId="13"/>
  </si>
  <si>
    <t>50100
MLA-A200</t>
    <phoneticPr fontId="13"/>
  </si>
  <si>
    <t>J/A</t>
    <phoneticPr fontId="3"/>
  </si>
  <si>
    <t>CMX1100SP</t>
    <phoneticPr fontId="13"/>
  </si>
  <si>
    <t>50100
MLA-AA00</t>
    <phoneticPr fontId="13"/>
  </si>
  <si>
    <t>50100
MLL-D000</t>
    <phoneticPr fontId="13"/>
  </si>
  <si>
    <t>CMX1101SP</t>
  </si>
  <si>
    <t>50100
MLVA-J000</t>
    <phoneticPr fontId="13"/>
  </si>
  <si>
    <t>50100
MLH-D400</t>
    <phoneticPr fontId="13"/>
  </si>
  <si>
    <t>50100
MLB-D200</t>
    <phoneticPr fontId="13"/>
  </si>
  <si>
    <t>XL749P</t>
  </si>
  <si>
    <t>50100
MLC-D000</t>
    <phoneticPr fontId="13"/>
  </si>
  <si>
    <t>50100
MLBH-D800</t>
    <phoneticPr fontId="13"/>
  </si>
  <si>
    <t>XL750P</t>
    <phoneticPr fontId="13"/>
  </si>
  <si>
    <t>50100
MLC-D300</t>
    <phoneticPr fontId="13"/>
  </si>
  <si>
    <t>50100
MLCH-D600</t>
    <phoneticPr fontId="13"/>
  </si>
  <si>
    <t>TOTAL台数</t>
    <rPh sb="5" eb="7">
      <t>ダイスウ</t>
    </rPh>
    <phoneticPr fontId="13"/>
  </si>
  <si>
    <t>MC生産負荷(2交替)</t>
    <rPh sb="2" eb="4">
      <t>セイサン</t>
    </rPh>
    <rPh sb="4" eb="6">
      <t>フカ</t>
    </rPh>
    <rPh sb="8" eb="10">
      <t>コウタイ</t>
    </rPh>
    <phoneticPr fontId="13"/>
  </si>
  <si>
    <t>マルチ生産負荷(2交替)</t>
    <rPh sb="3" eb="5">
      <t>セイサン</t>
    </rPh>
    <rPh sb="5" eb="7">
      <t>フカ</t>
    </rPh>
    <rPh sb="9" eb="11">
      <t>コウタイ</t>
    </rPh>
    <phoneticPr fontId="13"/>
  </si>
  <si>
    <t>50号機</t>
    <rPh sb="2" eb="4">
      <t>ゴウキ</t>
    </rPh>
    <phoneticPr fontId="13"/>
  </si>
  <si>
    <t>1S/2S/3S</t>
    <phoneticPr fontId="13"/>
  </si>
  <si>
    <t>GJJ</t>
    <phoneticPr fontId="13"/>
  </si>
  <si>
    <t xml:space="preserve">GJJ(FRAME) </t>
    <phoneticPr fontId="13"/>
  </si>
  <si>
    <t>AF</t>
  </si>
  <si>
    <t>誤組注意
※派生一覧表確認の事</t>
    <phoneticPr fontId="13"/>
  </si>
  <si>
    <t>GJJ(RR）</t>
    <phoneticPr fontId="13"/>
  </si>
  <si>
    <t>GJJ(SUB)</t>
    <phoneticPr fontId="13"/>
  </si>
  <si>
    <r>
      <rPr>
        <b/>
        <sz val="48"/>
        <rFont val="Meiryo UI"/>
        <family val="3"/>
        <charset val="128"/>
      </rPr>
      <t>GJH(FRAME)</t>
    </r>
    <r>
      <rPr>
        <b/>
        <sz val="60"/>
        <rFont val="Meiryo UI"/>
        <family val="3"/>
        <charset val="128"/>
      </rPr>
      <t xml:space="preserve"> </t>
    </r>
    <phoneticPr fontId="13"/>
  </si>
  <si>
    <t>GJH(RR）</t>
    <phoneticPr fontId="13"/>
  </si>
  <si>
    <t>MFM</t>
    <phoneticPr fontId="13"/>
  </si>
  <si>
    <t>MLC</t>
    <phoneticPr fontId="13"/>
  </si>
  <si>
    <t>MFP</t>
    <phoneticPr fontId="13"/>
  </si>
  <si>
    <t>MGC</t>
    <phoneticPr fontId="13"/>
  </si>
  <si>
    <t>MKP</t>
    <phoneticPr fontId="13"/>
  </si>
  <si>
    <t>MJS</t>
    <phoneticPr fontId="13"/>
  </si>
  <si>
    <t>MKA</t>
    <phoneticPr fontId="13"/>
  </si>
  <si>
    <t>MKS/MLF</t>
    <phoneticPr fontId="13"/>
  </si>
  <si>
    <t>MKK</t>
    <phoneticPr fontId="13"/>
  </si>
  <si>
    <t>MKJ</t>
    <phoneticPr fontId="13"/>
  </si>
  <si>
    <t>MKH</t>
    <phoneticPr fontId="13"/>
  </si>
  <si>
    <t>MEG</t>
    <phoneticPr fontId="13"/>
  </si>
  <si>
    <t>GFY</t>
    <phoneticPr fontId="13"/>
  </si>
  <si>
    <t>KSE</t>
    <phoneticPr fontId="13"/>
  </si>
  <si>
    <t>MLA</t>
    <phoneticPr fontId="13"/>
  </si>
  <si>
    <t>MY6</t>
    <phoneticPr fontId="13"/>
  </si>
  <si>
    <t>MKT</t>
    <phoneticPr fontId="13"/>
  </si>
  <si>
    <t>MLL</t>
    <phoneticPr fontId="13"/>
  </si>
  <si>
    <t>3交代</t>
    <rPh sb="1" eb="3">
      <t>コウタイ</t>
    </rPh>
    <phoneticPr fontId="13"/>
  </si>
  <si>
    <t>2交代</t>
    <rPh sb="1" eb="3">
      <t>コウタイ</t>
    </rPh>
    <phoneticPr fontId="3"/>
  </si>
  <si>
    <t>2交代負荷合計</t>
    <rPh sb="1" eb="3">
      <t>コウタイ</t>
    </rPh>
    <rPh sb="3" eb="5">
      <t>フカ</t>
    </rPh>
    <rPh sb="5" eb="7">
      <t>ゴウケイ</t>
    </rPh>
    <phoneticPr fontId="3"/>
  </si>
  <si>
    <t>平常負荷合計</t>
    <rPh sb="0" eb="2">
      <t>ヘイジョウ</t>
    </rPh>
    <rPh sb="2" eb="4">
      <t>フカ</t>
    </rPh>
    <rPh sb="4" eb="6">
      <t>ゴウケイ</t>
    </rPh>
    <phoneticPr fontId="13"/>
  </si>
  <si>
    <t>3交替</t>
    <rPh sb="1" eb="3">
      <t>コウタイ</t>
    </rPh>
    <phoneticPr fontId="13"/>
  </si>
  <si>
    <t>derivation</t>
  </si>
  <si>
    <t>character varying(3)</t>
  </si>
  <si>
    <t>勤怠</t>
    <rPh sb="0" eb="2">
      <t>キンタイ</t>
    </rPh>
    <phoneticPr fontId="3"/>
  </si>
  <si>
    <t>TA_0001_MLC</t>
    <phoneticPr fontId="3"/>
  </si>
  <si>
    <t>1S/2S/3S</t>
    <phoneticPr fontId="3"/>
  </si>
  <si>
    <t>MFP</t>
    <phoneticPr fontId="3"/>
  </si>
  <si>
    <t>model_cd</t>
  </si>
  <si>
    <t>lv1_mod_parts_cd</t>
  </si>
  <si>
    <t>lv1_basic_parts_cd</t>
  </si>
  <si>
    <t>GJTA</t>
  </si>
  <si>
    <t>50100GJH J000  01</t>
  </si>
  <si>
    <t>50100GJH J000</t>
  </si>
  <si>
    <t>K0ZJ</t>
  </si>
  <si>
    <t>50100K0Z J400</t>
  </si>
  <si>
    <t>50100K0Z J500</t>
  </si>
  <si>
    <t>K3RF</t>
  </si>
  <si>
    <t>50100K3R J000  01</t>
  </si>
  <si>
    <t>50100K3R J000</t>
  </si>
  <si>
    <t>K64P</t>
  </si>
  <si>
    <t>50100K64 NB10  02</t>
  </si>
  <si>
    <t>50100K64 NB00</t>
  </si>
  <si>
    <t>MGWW</t>
  </si>
  <si>
    <t>50100MY6 A002  12</t>
  </si>
  <si>
    <t>50100MY6 A000</t>
  </si>
  <si>
    <t>50100MY6 L002  13</t>
  </si>
  <si>
    <t>50100MY6 L000</t>
  </si>
  <si>
    <t>MKTJ</t>
  </si>
  <si>
    <t>50100MKT D701  02</t>
  </si>
  <si>
    <t>50100MKT D700</t>
  </si>
  <si>
    <t>MKTK</t>
  </si>
  <si>
    <t>MKVJ</t>
  </si>
  <si>
    <t>MKVK</t>
  </si>
  <si>
    <t>MKWJ</t>
  </si>
  <si>
    <t>50100MKW BA00</t>
  </si>
  <si>
    <t>50100MKW D700  01</t>
  </si>
  <si>
    <t>50100MKW D700</t>
  </si>
  <si>
    <t>MKWK</t>
  </si>
  <si>
    <t>50100MKW D010</t>
  </si>
  <si>
    <t>50100MKW D000</t>
  </si>
  <si>
    <t>MLBF</t>
  </si>
  <si>
    <t>50100MLB D200</t>
  </si>
  <si>
    <t>MLCF</t>
  </si>
  <si>
    <t>50100MLC D300</t>
  </si>
  <si>
    <t>MLRA</t>
  </si>
  <si>
    <t>50100MLR D000</t>
  </si>
  <si>
    <t>50100MLR D800</t>
  </si>
  <si>
    <t>50100MLR Y800</t>
  </si>
  <si>
    <t>フレーム基本部番一覧</t>
    <rPh sb="4" eb="8">
      <t>キホンブバン</t>
    </rPh>
    <rPh sb="8" eb="10">
      <t>イチラン</t>
    </rPh>
    <phoneticPr fontId="3"/>
  </si>
  <si>
    <t>50100
MFP-L800</t>
  </si>
  <si>
    <t>50100        MFPV-YA00</t>
  </si>
  <si>
    <t>50100
MFP-JD00</t>
  </si>
  <si>
    <t>50100
MFP-JC00</t>
  </si>
  <si>
    <t>50100
MFP-A500</t>
  </si>
  <si>
    <t>50100
MGC-JD00</t>
  </si>
  <si>
    <t>50100
MGC-JB00</t>
  </si>
  <si>
    <t>50100          MKA‐Y100</t>
  </si>
  <si>
    <t>50100
MEG-H100</t>
  </si>
  <si>
    <t>50100
MEG-W000</t>
  </si>
  <si>
    <t>50100
MLR-Y800</t>
  </si>
  <si>
    <t>50100
MLR-D800</t>
  </si>
  <si>
    <t>50100
MLR‐D000</t>
  </si>
  <si>
    <t>50100
MKP‐J000</t>
  </si>
  <si>
    <t>50100
MKP-J800</t>
  </si>
  <si>
    <t>50100
MJF-A000</t>
  </si>
  <si>
    <t>50100
MJF-A300</t>
  </si>
  <si>
    <t>50100
MJH-Y000</t>
  </si>
  <si>
    <t>50100
MJH-Y400</t>
  </si>
  <si>
    <t>50100
MJL-Y100</t>
  </si>
  <si>
    <t>50100
MKA-N400</t>
  </si>
  <si>
    <t>50100
MKA-D700</t>
  </si>
  <si>
    <t>50100
MKA-D800</t>
  </si>
  <si>
    <t>50100
MKL-S800</t>
  </si>
  <si>
    <t>50100
MKA-N600</t>
  </si>
  <si>
    <t>50100
MKA-D500</t>
  </si>
  <si>
    <t>50100
MKL-S500</t>
  </si>
  <si>
    <t>50100
MKA-Y100</t>
  </si>
  <si>
    <t>50100
MJH-Y200</t>
  </si>
  <si>
    <t>50100
MKA-S400</t>
  </si>
  <si>
    <t>50100
MKS-E000</t>
  </si>
  <si>
    <t>50100
MLF-E000</t>
  </si>
  <si>
    <t>50100
MLF-Y000</t>
  </si>
  <si>
    <t>50100　　　　　　　　MKK-D000</t>
  </si>
  <si>
    <t>50100
MLF-E800</t>
  </si>
  <si>
    <t>50100
GFY-6600</t>
  </si>
  <si>
    <t>50100
KSE-0000</t>
  </si>
  <si>
    <t>50100
MKJ-D000</t>
  </si>
  <si>
    <t>50100
MKJ-E500</t>
  </si>
  <si>
    <t>50100
MKH-D200</t>
  </si>
  <si>
    <t>FRONT
MY6-A000　　</t>
  </si>
  <si>
    <t>FRONT
MY6-L000　　</t>
  </si>
  <si>
    <t>50100
MY6-A000　</t>
  </si>
  <si>
    <t>50100
MY6-L000　　</t>
  </si>
  <si>
    <t>50100
MLA-A200</t>
  </si>
  <si>
    <t>50100
MLA-AA00</t>
  </si>
  <si>
    <t>50100
MLL-D000</t>
  </si>
  <si>
    <t>50100
MLVA-J000</t>
  </si>
  <si>
    <t>50100
MLH-D400</t>
  </si>
  <si>
    <t>50100
MLB-D200</t>
  </si>
  <si>
    <t>50100
MLC-D000</t>
  </si>
  <si>
    <t>50100
MLBH-D800</t>
  </si>
  <si>
    <t>50100
MLC-D300</t>
  </si>
  <si>
    <t>50100
MLCH-D600</t>
  </si>
  <si>
    <t>※1機種に絞ってます。</t>
    <rPh sb="2" eb="4">
      <t>キシュ</t>
    </rPh>
    <rPh sb="5" eb="6">
      <t>シボ</t>
    </rPh>
    <phoneticPr fontId="3"/>
  </si>
  <si>
    <t>production_lur</t>
  </si>
  <si>
    <t>production_lur</t>
    <phoneticPr fontId="3"/>
  </si>
  <si>
    <t>生産負荷率</t>
    <rPh sb="0" eb="2">
      <t>セイサン</t>
    </rPh>
    <rPh sb="2" eb="5">
      <t>フカリツ</t>
    </rPh>
    <phoneticPr fontId="3"/>
  </si>
  <si>
    <t>kps_kintai</t>
  </si>
  <si>
    <t>ラインIDマスター（既存テーブル参照）</t>
    <rPh sb="10" eb="12">
      <t>キゾン</t>
    </rPh>
    <rPh sb="16" eb="18">
      <t>サンショウ</t>
    </rPh>
    <phoneticPr fontId="5"/>
  </si>
  <si>
    <t>MD.M_LINE</t>
  </si>
  <si>
    <t>ラインID</t>
  </si>
  <si>
    <t>line_id</t>
  </si>
  <si>
    <t>ライン名</t>
    <rPh sb="3" eb="4">
      <t>メイ</t>
    </rPh>
    <phoneticPr fontId="5"/>
  </si>
  <si>
    <t>line_name</t>
  </si>
  <si>
    <t>character varying(20)</t>
  </si>
  <si>
    <t>モジュールID</t>
  </si>
  <si>
    <t>module_id</t>
  </si>
  <si>
    <t>表示順</t>
    <rPh sb="0" eb="3">
      <t>ヒョウジジュン</t>
    </rPh>
    <phoneticPr fontId="5"/>
  </si>
  <si>
    <t>disp_order</t>
  </si>
  <si>
    <t>ダミーフラグ</t>
  </si>
  <si>
    <t>dummy_flg</t>
  </si>
  <si>
    <t>character varying(1)</t>
  </si>
  <si>
    <t>削除フラグ</t>
    <rPh sb="0" eb="2">
      <t>サクジョ</t>
    </rPh>
    <phoneticPr fontId="5"/>
  </si>
  <si>
    <t>delete_flg</t>
  </si>
  <si>
    <t>下限</t>
    <rPh sb="0" eb="2">
      <t>カゲン</t>
    </rPh>
    <phoneticPr fontId="5"/>
  </si>
  <si>
    <t>lowerlimit_time</t>
  </si>
  <si>
    <t>上限</t>
    <rPh sb="0" eb="2">
      <t>ジョウゲン</t>
    </rPh>
    <phoneticPr fontId="5"/>
  </si>
  <si>
    <t>upperlimit_time</t>
  </si>
  <si>
    <t>デフォルトパターングループID</t>
  </si>
  <si>
    <t>default_ptn_group</t>
  </si>
  <si>
    <t/>
  </si>
  <si>
    <t>非RFIDフラグ</t>
    <rPh sb="0" eb="1">
      <t>ヒ</t>
    </rPh>
    <phoneticPr fontId="5"/>
  </si>
  <si>
    <t>not_rfid_flg</t>
  </si>
  <si>
    <t>工程サイクルフラグ</t>
    <rPh sb="0" eb="2">
      <t>コウテイ</t>
    </rPh>
    <phoneticPr fontId="5"/>
  </si>
  <si>
    <t>process_cycle_flg</t>
  </si>
  <si>
    <t>デフォルト部品タイプ</t>
    <rPh sb="5" eb="7">
      <t>ブヒン</t>
    </rPh>
    <phoneticPr fontId="5"/>
  </si>
  <si>
    <t>default_parts_type</t>
  </si>
  <si>
    <t>character varying(10)</t>
  </si>
  <si>
    <t>作成日時</t>
    <rPh sb="0" eb="4">
      <t>サクセイニチジ</t>
    </rPh>
    <phoneticPr fontId="5"/>
  </si>
  <si>
    <t>create_date</t>
  </si>
  <si>
    <t>timestamp(6) without time zone</t>
  </si>
  <si>
    <t>作成者ID</t>
    <rPh sb="0" eb="3">
      <t>サクセイシャ</t>
    </rPh>
    <phoneticPr fontId="5"/>
  </si>
  <si>
    <t>create_user</t>
  </si>
  <si>
    <t>更新日時</t>
    <rPh sb="0" eb="4">
      <t>コウシンニチジ</t>
    </rPh>
    <phoneticPr fontId="5"/>
  </si>
  <si>
    <t>update_date</t>
  </si>
  <si>
    <t>更新者ID</t>
    <rPh sb="0" eb="3">
      <t>コウシンシャ</t>
    </rPh>
    <phoneticPr fontId="5"/>
  </si>
  <si>
    <t>update_user</t>
  </si>
  <si>
    <t>（1）システム開発手法</t>
    <rPh sb="7" eb="9">
      <t>カイハツ</t>
    </rPh>
    <rPh sb="9" eb="11">
      <t>シュホウ</t>
    </rPh>
    <phoneticPr fontId="74"/>
  </si>
  <si>
    <t>開発言語</t>
    <rPh sb="0" eb="2">
      <t>カイハツ</t>
    </rPh>
    <rPh sb="2" eb="4">
      <t>ゲンゴ</t>
    </rPh>
    <phoneticPr fontId="74"/>
  </si>
  <si>
    <t>バージョン等の指定</t>
    <rPh sb="5" eb="6">
      <t>トウ</t>
    </rPh>
    <rPh sb="7" eb="9">
      <t>シテイ</t>
    </rPh>
    <phoneticPr fontId="74"/>
  </si>
  <si>
    <t>No.</t>
    <phoneticPr fontId="3"/>
  </si>
  <si>
    <t>Excel取込</t>
    <rPh sb="5" eb="7">
      <t>トリコミ</t>
    </rPh>
    <phoneticPr fontId="3"/>
  </si>
  <si>
    <t>ジョブ名</t>
    <rPh sb="3" eb="4">
      <t>メイ</t>
    </rPh>
    <phoneticPr fontId="3"/>
  </si>
  <si>
    <t>起動プログラム</t>
    <rPh sb="0" eb="2">
      <t>キドウ</t>
    </rPh>
    <phoneticPr fontId="3"/>
  </si>
  <si>
    <t>起動頻度・日時</t>
    <rPh sb="0" eb="4">
      <t>キドウヒンド</t>
    </rPh>
    <rPh sb="5" eb="7">
      <t>ニチジ</t>
    </rPh>
    <phoneticPr fontId="3"/>
  </si>
  <si>
    <t>*****.bat/exe</t>
    <phoneticPr fontId="3"/>
  </si>
  <si>
    <t>毎週更新されるExcelファイルの取り込みは、以下のように実施することを想定している。</t>
    <rPh sb="0" eb="2">
      <t>マイシュウ</t>
    </rPh>
    <rPh sb="2" eb="4">
      <t>コウシン</t>
    </rPh>
    <rPh sb="17" eb="18">
      <t>ト</t>
    </rPh>
    <rPh sb="19" eb="20">
      <t>コ</t>
    </rPh>
    <rPh sb="23" eb="25">
      <t>イカ</t>
    </rPh>
    <rPh sb="29" eb="31">
      <t>ジッシ</t>
    </rPh>
    <rPh sb="36" eb="38">
      <t>ソウテイ</t>
    </rPh>
    <phoneticPr fontId="3"/>
  </si>
  <si>
    <t>↓設計書案</t>
    <rPh sb="1" eb="4">
      <t>セッケイショ</t>
    </rPh>
    <rPh sb="4" eb="5">
      <t>アン</t>
    </rPh>
    <phoneticPr fontId="3"/>
  </si>
  <si>
    <t>開発環境</t>
    <rPh sb="0" eb="4">
      <t>カイハツカンキョウ</t>
    </rPh>
    <phoneticPr fontId="74"/>
  </si>
  <si>
    <t>Windows 11</t>
    <phoneticPr fontId="3"/>
  </si>
  <si>
    <t>PPTの絵を最新化して貼り、どこが範囲かを示す</t>
    <rPh sb="4" eb="5">
      <t>エ</t>
    </rPh>
    <rPh sb="6" eb="9">
      <t>サイシンカ</t>
    </rPh>
    <rPh sb="11" eb="12">
      <t>ハ</t>
    </rPh>
    <rPh sb="17" eb="19">
      <t>ハンイ</t>
    </rPh>
    <rPh sb="21" eb="22">
      <t>シメ</t>
    </rPh>
    <phoneticPr fontId="3"/>
  </si>
  <si>
    <t>（2）構成イメージと開発範囲</t>
    <rPh sb="3" eb="5">
      <t>コウセイ</t>
    </rPh>
    <rPh sb="10" eb="12">
      <t>カイハツ</t>
    </rPh>
    <rPh sb="12" eb="14">
      <t>ハンイ</t>
    </rPh>
    <phoneticPr fontId="74"/>
  </si>
  <si>
    <t>プログラムの実行時に、下記のような形式でログを出力すること</t>
    <rPh sb="6" eb="9">
      <t>ジッコウジ</t>
    </rPh>
    <rPh sb="11" eb="13">
      <t>カキ</t>
    </rPh>
    <rPh sb="17" eb="19">
      <t>ケイシキ</t>
    </rPh>
    <rPh sb="23" eb="25">
      <t>シュツリョク</t>
    </rPh>
    <phoneticPr fontId="3"/>
  </si>
  <si>
    <t>ログファイル名・形式</t>
    <rPh sb="6" eb="7">
      <t>メイ</t>
    </rPh>
    <rPh sb="8" eb="10">
      <t>ケイシキ</t>
    </rPh>
    <phoneticPr fontId="3"/>
  </si>
  <si>
    <t>ログ出力内容</t>
    <rPh sb="2" eb="6">
      <t>シュツリョクナイヨウ</t>
    </rPh>
    <phoneticPr fontId="3"/>
  </si>
  <si>
    <t>ローテーション</t>
    <phoneticPr fontId="3"/>
  </si>
  <si>
    <t>YYYYMMDD_HHMMSS.log
１回実行につき１ログ</t>
    <rPh sb="21" eb="22">
      <t>カイ</t>
    </rPh>
    <rPh sb="22" eb="24">
      <t>ジッコウ</t>
    </rPh>
    <phoneticPr fontId="3"/>
  </si>
  <si>
    <t>１か月経過後削除</t>
    <rPh sb="2" eb="3">
      <t>ゲツ</t>
    </rPh>
    <rPh sb="3" eb="6">
      <t>ケイカゴ</t>
    </rPh>
    <rPh sb="6" eb="8">
      <t>サクジョ</t>
    </rPh>
    <phoneticPr fontId="3"/>
  </si>
  <si>
    <t>Python
Visual C# .net</t>
    <phoneticPr fontId="3"/>
  </si>
  <si>
    <t>3.1x
xx.x</t>
    <phoneticPr fontId="3"/>
  </si>
  <si>
    <t>開始日時
ライン毎のテーブル登録件数を出力
終了日時</t>
    <rPh sb="0" eb="2">
      <t>カイシ</t>
    </rPh>
    <rPh sb="2" eb="4">
      <t>ニチジ</t>
    </rPh>
    <rPh sb="8" eb="9">
      <t>ゴト</t>
    </rPh>
    <rPh sb="14" eb="18">
      <t>トウロクケンスウ</t>
    </rPh>
    <rPh sb="19" eb="21">
      <t>シュツリョク</t>
    </rPh>
    <rPh sb="23" eb="25">
      <t>シュウリョウニチジ</t>
    </rPh>
    <phoneticPr fontId="3"/>
  </si>
  <si>
    <t>種別</t>
    <rPh sb="0" eb="2">
      <t>シュベツ</t>
    </rPh>
    <phoneticPr fontId="3"/>
  </si>
  <si>
    <t>正常ログ</t>
    <rPh sb="0" eb="2">
      <t>セイジョウ</t>
    </rPh>
    <phoneticPr fontId="3"/>
  </si>
  <si>
    <t>異常ログ</t>
    <rPh sb="0" eb="2">
      <t>イジョウ</t>
    </rPh>
    <phoneticPr fontId="3"/>
  </si>
  <si>
    <t>YYYYMMDD_HHMMSS.err
１回実行につき１ログ</t>
    <rPh sb="21" eb="22">
      <t>カイ</t>
    </rPh>
    <rPh sb="22" eb="24">
      <t>ジッコウ</t>
    </rPh>
    <phoneticPr fontId="3"/>
  </si>
  <si>
    <t>異常発生日時
異常内容</t>
    <rPh sb="0" eb="2">
      <t>イジョウ</t>
    </rPh>
    <rPh sb="2" eb="4">
      <t>ハッセイ</t>
    </rPh>
    <rPh sb="4" eb="6">
      <t>ニチジ</t>
    </rPh>
    <rPh sb="7" eb="9">
      <t>イジョウ</t>
    </rPh>
    <rPh sb="9" eb="11">
      <t>ナイヨウニチジ</t>
    </rPh>
    <phoneticPr fontId="3"/>
  </si>
  <si>
    <t>機種コード</t>
    <rPh sb="0" eb="2">
      <t>キシュ</t>
    </rPh>
    <phoneticPr fontId="13"/>
  </si>
  <si>
    <t>部番</t>
    <rPh sb="0" eb="2">
      <t>ブバン</t>
    </rPh>
    <phoneticPr fontId="13"/>
  </si>
  <si>
    <t>MFMA</t>
    <phoneticPr fontId="3"/>
  </si>
  <si>
    <t>MFPA</t>
    <phoneticPr fontId="13"/>
  </si>
  <si>
    <t>MFPV</t>
    <phoneticPr fontId="3"/>
  </si>
  <si>
    <t>（4）ログ定義</t>
    <rPh sb="5" eb="7">
      <t>テイギ</t>
    </rPh>
    <phoneticPr fontId="74"/>
  </si>
  <si>
    <t>（5）動作ジョブ定義</t>
    <rPh sb="3" eb="5">
      <t>ドウサ</t>
    </rPh>
    <rPh sb="8" eb="10">
      <t>テイギ</t>
    </rPh>
    <phoneticPr fontId="74"/>
  </si>
  <si>
    <t>（2）入出力定義</t>
    <rPh sb="3" eb="6">
      <t>ニュウシュツリョク</t>
    </rPh>
    <rPh sb="6" eb="8">
      <t>テイギ</t>
    </rPh>
    <phoneticPr fontId="74"/>
  </si>
  <si>
    <t>方向</t>
    <rPh sb="0" eb="2">
      <t>ホウコウ</t>
    </rPh>
    <phoneticPr fontId="3"/>
  </si>
  <si>
    <t>IN</t>
    <phoneticPr fontId="3"/>
  </si>
  <si>
    <t>OUT</t>
    <phoneticPr fontId="3"/>
  </si>
  <si>
    <t>名称</t>
    <rPh sb="0" eb="2">
      <t>メイショウ</t>
    </rPh>
    <phoneticPr fontId="3"/>
  </si>
  <si>
    <t>データ</t>
    <phoneticPr fontId="3"/>
  </si>
  <si>
    <t>１実行あたりの読込対象</t>
    <rPh sb="1" eb="3">
      <t>ジッコウ</t>
    </rPh>
    <rPh sb="7" eb="11">
      <t>ヨミコミタイショウ</t>
    </rPh>
    <phoneticPr fontId="3"/>
  </si>
  <si>
    <t>各サブラインのシート</t>
    <rPh sb="0" eb="1">
      <t>カク</t>
    </rPh>
    <phoneticPr fontId="3"/>
  </si>
  <si>
    <r>
      <rPr>
        <i/>
        <sz val="11"/>
        <color theme="1"/>
        <rFont val="AA HondaGlobal ENJP Regular"/>
        <family val="3"/>
        <charset val="128"/>
      </rPr>
      <t>YYYYMMDD_LINENAME_</t>
    </r>
    <r>
      <rPr>
        <sz val="11"/>
        <color theme="1"/>
        <rFont val="AA HondaGlobal ENJP Regular"/>
        <family val="3"/>
        <charset val="128"/>
      </rPr>
      <t>生産計画.csv</t>
    </r>
    <rPh sb="18" eb="22">
      <t>セイサンケイカク</t>
    </rPh>
    <phoneticPr fontId="3"/>
  </si>
  <si>
    <r>
      <rPr>
        <i/>
        <sz val="11"/>
        <color theme="1"/>
        <rFont val="AA HondaGlobal ENJP Regular"/>
        <family val="3"/>
        <charset val="128"/>
      </rPr>
      <t>xxx</t>
    </r>
    <r>
      <rPr>
        <sz val="11"/>
        <color theme="1"/>
        <rFont val="AA HondaGlobal ENJP Regular"/>
        <family val="3"/>
        <charset val="128"/>
      </rPr>
      <t>期生産計画マルチ</t>
    </r>
    <r>
      <rPr>
        <i/>
        <sz val="11"/>
        <color theme="1"/>
        <rFont val="AA HondaGlobal ENJP Regular"/>
        <family val="3"/>
        <charset val="128"/>
      </rPr>
      <t>y</t>
    </r>
    <r>
      <rPr>
        <sz val="11"/>
        <color theme="1"/>
        <rFont val="AA HondaGlobal ENJP Regular"/>
        <family val="3"/>
        <charset val="128"/>
      </rPr>
      <t>期.xlsx</t>
    </r>
    <phoneticPr fontId="3"/>
  </si>
  <si>
    <r>
      <rPr>
        <i/>
        <sz val="11"/>
        <color theme="1"/>
        <rFont val="AA HondaGlobal ENJP Regular"/>
        <family val="3"/>
        <charset val="128"/>
      </rPr>
      <t>xxx</t>
    </r>
    <r>
      <rPr>
        <sz val="11"/>
        <color theme="1"/>
        <rFont val="AA HondaGlobal ENJP Regular"/>
        <family val="3"/>
        <charset val="128"/>
      </rPr>
      <t>期生産計画MC</t>
    </r>
    <r>
      <rPr>
        <i/>
        <sz val="11"/>
        <color theme="1"/>
        <rFont val="AA HondaGlobal ENJP Regular"/>
        <family val="3"/>
        <charset val="128"/>
      </rPr>
      <t>y</t>
    </r>
    <r>
      <rPr>
        <sz val="11"/>
        <color theme="1"/>
        <rFont val="AA HondaGlobal ENJP Regular"/>
        <family val="3"/>
        <charset val="128"/>
      </rPr>
      <t>期.xlsx</t>
    </r>
    <rPh sb="11" eb="12">
      <t>キ</t>
    </rPh>
    <phoneticPr fontId="3"/>
  </si>
  <si>
    <r>
      <t>生産計画</t>
    </r>
    <r>
      <rPr>
        <i/>
        <sz val="11"/>
        <color theme="1"/>
        <rFont val="AA HondaGlobal ENJP Regular"/>
        <family val="3"/>
        <charset val="128"/>
      </rPr>
      <t>xx</t>
    </r>
    <r>
      <rPr>
        <sz val="11"/>
        <color theme="1"/>
        <rFont val="AA HondaGlobal ENJP Regular"/>
        <family val="3"/>
        <charset val="128"/>
      </rPr>
      <t>月検討</t>
    </r>
    <r>
      <rPr>
        <i/>
        <sz val="11"/>
        <color theme="1"/>
        <rFont val="AA HondaGlobal ENJP Regular"/>
        <family val="3"/>
        <charset val="128"/>
      </rPr>
      <t>yy</t>
    </r>
    <r>
      <rPr>
        <sz val="11"/>
        <color theme="1"/>
        <rFont val="AA HondaGlobal ENJP Regular"/>
        <family val="3"/>
        <charset val="128"/>
      </rPr>
      <t>.xlsx</t>
    </r>
    <phoneticPr fontId="3"/>
  </si>
  <si>
    <r>
      <rPr>
        <i/>
        <sz val="11"/>
        <color theme="1"/>
        <rFont val="AA HondaGlobal ENJP Regular"/>
        <family val="3"/>
        <charset val="128"/>
      </rPr>
      <t>xx</t>
    </r>
    <r>
      <rPr>
        <sz val="11"/>
        <color theme="1"/>
        <rFont val="AA HondaGlobal ENJP Regular"/>
        <family val="3"/>
        <charset val="128"/>
      </rPr>
      <t>月のアルミライン生産計画
yyは改版履歴（</t>
    </r>
    <r>
      <rPr>
        <sz val="11"/>
        <color theme="1"/>
        <rFont val="Calibri"/>
        <family val="3"/>
        <charset val="161"/>
      </rPr>
      <t>Δ</t>
    </r>
    <r>
      <rPr>
        <sz val="11"/>
        <color theme="1"/>
        <rFont val="AA HondaGlobal ENJP Regular"/>
        <family val="3"/>
        <charset val="128"/>
      </rPr>
      <t>2など）</t>
    </r>
    <rPh sb="2" eb="3">
      <t>ガツ</t>
    </rPh>
    <rPh sb="10" eb="14">
      <t>セイサンケイカク</t>
    </rPh>
    <rPh sb="18" eb="22">
      <t>カイハンリレキ</t>
    </rPh>
    <phoneticPr fontId="3"/>
  </si>
  <si>
    <r>
      <rPr>
        <i/>
        <sz val="11"/>
        <color theme="1"/>
        <rFont val="AA HondaGlobal ENJP Regular"/>
        <family val="3"/>
        <charset val="128"/>
      </rPr>
      <t>xxx</t>
    </r>
    <r>
      <rPr>
        <sz val="11"/>
        <color theme="1"/>
        <rFont val="AA HondaGlobal ENJP Regular"/>
        <family val="3"/>
        <charset val="128"/>
      </rPr>
      <t xml:space="preserve">期の MotorCycleラインの </t>
    </r>
    <r>
      <rPr>
        <i/>
        <sz val="11"/>
        <color theme="1"/>
        <rFont val="AA HondaGlobal ENJP Regular"/>
        <family val="3"/>
        <charset val="128"/>
      </rPr>
      <t>y</t>
    </r>
    <r>
      <rPr>
        <sz val="11"/>
        <color theme="1"/>
        <rFont val="AA HondaGlobal ENJP Regular"/>
        <family val="3"/>
        <charset val="128"/>
      </rPr>
      <t>期（上または下）
生産計画</t>
    </r>
    <rPh sb="31" eb="35">
      <t>セイサンケイカク</t>
    </rPh>
    <phoneticPr fontId="3"/>
  </si>
  <si>
    <r>
      <rPr>
        <i/>
        <sz val="11"/>
        <color theme="1"/>
        <rFont val="AA HondaGlobal ENJP Regular"/>
        <family val="3"/>
        <charset val="128"/>
      </rPr>
      <t>xxx</t>
    </r>
    <r>
      <rPr>
        <sz val="11"/>
        <color theme="1"/>
        <rFont val="AA HondaGlobal ENJP Regular"/>
        <family val="3"/>
        <charset val="128"/>
      </rPr>
      <t xml:space="preserve">期の マルチラインの </t>
    </r>
    <r>
      <rPr>
        <i/>
        <sz val="11"/>
        <color theme="1"/>
        <rFont val="AA HondaGlobal ENJP Regular"/>
        <family val="3"/>
        <charset val="128"/>
      </rPr>
      <t>y</t>
    </r>
    <r>
      <rPr>
        <sz val="11"/>
        <color theme="1"/>
        <rFont val="AA HondaGlobal ENJP Regular"/>
        <family val="3"/>
        <charset val="128"/>
      </rPr>
      <t>期（上または下）生産計画</t>
    </r>
    <rPh sb="3" eb="4">
      <t>キ</t>
    </rPh>
    <rPh sb="15" eb="16">
      <t>キ</t>
    </rPh>
    <rPh sb="17" eb="18">
      <t>カミ</t>
    </rPh>
    <rPh sb="21" eb="22">
      <t>シタ</t>
    </rPh>
    <rPh sb="23" eb="27">
      <t>セイサンケイカク</t>
    </rPh>
    <phoneticPr fontId="3"/>
  </si>
  <si>
    <t>実行日付のライン別生産計画、CSV形式</t>
    <rPh sb="0" eb="4">
      <t>ジッコウヒヅケ</t>
    </rPh>
    <rPh sb="8" eb="9">
      <t>ベツ</t>
    </rPh>
    <rPh sb="9" eb="13">
      <t>セイサンケイカク</t>
    </rPh>
    <rPh sb="17" eb="19">
      <t>ケイシキ</t>
    </rPh>
    <phoneticPr fontId="3"/>
  </si>
  <si>
    <t>ー</t>
    <phoneticPr fontId="3"/>
  </si>
  <si>
    <t>入力ファイル(IN)および出力ファイル(OUT)は以下の通り。</t>
    <rPh sb="0" eb="2">
      <t>ニュウリョク</t>
    </rPh>
    <rPh sb="13" eb="15">
      <t>シュツリョク</t>
    </rPh>
    <rPh sb="25" eb="27">
      <t>イカ</t>
    </rPh>
    <rPh sb="28" eb="29">
      <t>トオ</t>
    </rPh>
    <phoneticPr fontId="3"/>
  </si>
  <si>
    <t>MGC</t>
    <phoneticPr fontId="3"/>
  </si>
  <si>
    <t>MKLA</t>
    <phoneticPr fontId="3"/>
  </si>
  <si>
    <t>MJAS</t>
    <phoneticPr fontId="3"/>
  </si>
  <si>
    <t>50100
MFM-FA00</t>
    <phoneticPr fontId="3"/>
  </si>
  <si>
    <t>50100
MFP-C000</t>
    <phoneticPr fontId="3"/>
  </si>
  <si>
    <t>K2WE0420250801001</t>
    <phoneticPr fontId="3"/>
  </si>
  <si>
    <t>t_weorder</t>
    <phoneticPr fontId="3"/>
  </si>
  <si>
    <t>溶接生産計画ID</t>
    <rPh sb="0" eb="2">
      <t>ヨウセツ</t>
    </rPh>
    <rPh sb="2" eb="6">
      <t>セイサンケイカク</t>
    </rPh>
    <phoneticPr fontId="3"/>
  </si>
  <si>
    <t>we_production_id</t>
    <phoneticPr fontId="3"/>
  </si>
  <si>
    <t>機種はいれない</t>
    <rPh sb="0" eb="2">
      <t>キシュ</t>
    </rPh>
    <phoneticPr fontId="3"/>
  </si>
  <si>
    <t>毎日 6:00</t>
    <rPh sb="0" eb="2">
      <t>マイニチ</t>
    </rPh>
    <rPh sb="1" eb="2">
      <t>ビ</t>
    </rPh>
    <phoneticPr fontId="3"/>
  </si>
  <si>
    <t>K2WE0420250801001</t>
  </si>
  <si>
    <t>AF_amount_today</t>
    <phoneticPr fontId="3"/>
  </si>
  <si>
    <t>AF払出台数_today</t>
    <rPh sb="2" eb="4">
      <t>ハライダシ</t>
    </rPh>
    <rPh sb="4" eb="6">
      <t>ダイスウ</t>
    </rPh>
    <phoneticPr fontId="3"/>
  </si>
  <si>
    <t>PK</t>
  </si>
  <si>
    <t>NN</t>
  </si>
  <si>
    <t>Default</t>
  </si>
  <si>
    <t>t_weorder</t>
  </si>
  <si>
    <t>we_production_id</t>
  </si>
  <si>
    <t>character varying(13)</t>
  </si>
  <si>
    <t>タクトID</t>
  </si>
  <si>
    <t>tact_id</t>
  </si>
  <si>
    <t>TA_0001_MLC</t>
  </si>
  <si>
    <t>we_product_date</t>
  </si>
  <si>
    <t>we_amount</t>
  </si>
  <si>
    <t>AF_amount_today</t>
  </si>
  <si>
    <t>1S/2S/3S</t>
  </si>
  <si>
    <t>t_tact_management</t>
  </si>
  <si>
    <t>0001TA1234MLC1234</t>
  </si>
  <si>
    <t>plan_cd</t>
  </si>
  <si>
    <t>000</t>
  </si>
  <si>
    <t>MLC</t>
  </si>
  <si>
    <t>basic_parts_no</t>
  </si>
  <si>
    <t>1234MLC 1234</t>
  </si>
  <si>
    <t>タクト</t>
  </si>
  <si>
    <t>tact</t>
  </si>
  <si>
    <t>備考</t>
    <rPh sb="0" eb="2">
      <t>ビコウ</t>
    </rPh>
    <phoneticPr fontId="3"/>
  </si>
  <si>
    <t>YYYYMMDD</t>
    <phoneticPr fontId="3"/>
  </si>
  <si>
    <t>character varying(15)</t>
    <phoneticPr fontId="3"/>
  </si>
  <si>
    <t>空白1文字に置き換えてもらう</t>
    <rPh sb="0" eb="2">
      <t>クウハク</t>
    </rPh>
    <rPh sb="3" eb="5">
      <t>モジ</t>
    </rPh>
    <rPh sb="6" eb="7">
      <t>オ</t>
    </rPh>
    <rPh sb="8" eb="9">
      <t>カ</t>
    </rPh>
    <phoneticPr fontId="3"/>
  </si>
  <si>
    <t>最新月度のシート
実行した日以降でDelete＆insert</t>
    <rPh sb="0" eb="2">
      <t>サイシン</t>
    </rPh>
    <rPh sb="2" eb="4">
      <t>ゲツド</t>
    </rPh>
    <rPh sb="9" eb="11">
      <t>ジッコウ</t>
    </rPh>
    <rPh sb="13" eb="14">
      <t>ヒ</t>
    </rPh>
    <rPh sb="14" eb="16">
      <t>イコウ</t>
    </rPh>
    <phoneticPr fontId="3"/>
  </si>
  <si>
    <t>l1基本部番</t>
  </si>
  <si>
    <t>l1設変部番</t>
  </si>
  <si>
    <t>自設変部番</t>
  </si>
  <si>
    <t>自基本部番</t>
  </si>
  <si>
    <t xml:space="preserve">50100GGZ J000  </t>
  </si>
  <si>
    <t>50100GGZ J006  04</t>
  </si>
  <si>
    <t>50100GGZ J006  05</t>
  </si>
  <si>
    <t>50100GGZ J006  06</t>
  </si>
  <si>
    <t xml:space="preserve">0230ZGHA 6100    </t>
  </si>
  <si>
    <t xml:space="preserve">0230ZGHA 6100  </t>
  </si>
  <si>
    <t xml:space="preserve">50100GJA J000  </t>
  </si>
  <si>
    <t>50100GJA J003  04</t>
  </si>
  <si>
    <t>50100GGZ J003XA03</t>
  </si>
  <si>
    <t>50100GGZ J000XA</t>
  </si>
  <si>
    <t>50100GJA J003  05</t>
  </si>
  <si>
    <t>50100GGZ J002XB04</t>
  </si>
  <si>
    <t>50100GGZ J000XB</t>
  </si>
  <si>
    <t xml:space="preserve">50100GJB J000  </t>
  </si>
  <si>
    <t>50100GJB J000  06</t>
  </si>
  <si>
    <t xml:space="preserve">50105GGZ J000H1  </t>
  </si>
  <si>
    <t>50105GGZ J000H1</t>
  </si>
  <si>
    <t>50100GJB J000  07</t>
  </si>
  <si>
    <t xml:space="preserve">50106GGZ J000H1  </t>
  </si>
  <si>
    <t>50106GGZ J000H1</t>
  </si>
  <si>
    <t>50100GJB J000  08</t>
  </si>
  <si>
    <t>50107GGZ J001H101</t>
  </si>
  <si>
    <t>50107GGZ J000H1</t>
  </si>
  <si>
    <t xml:space="preserve">50100GX0 J000  </t>
  </si>
  <si>
    <t>50100GX0 J001  04</t>
  </si>
  <si>
    <t>50108GGZ J000H101</t>
  </si>
  <si>
    <t>50108GGZ J000H1</t>
  </si>
  <si>
    <t>50100GX0 J001  05</t>
  </si>
  <si>
    <t xml:space="preserve">50111GGZ J002H1  </t>
  </si>
  <si>
    <t>50111GGZ J000H1</t>
  </si>
  <si>
    <t xml:space="preserve">50100GX1 J000  </t>
  </si>
  <si>
    <t>50100GX1 J001  04</t>
  </si>
  <si>
    <t xml:space="preserve">50112GGZ J002H1  </t>
  </si>
  <si>
    <t>50112GGZ J000H1</t>
  </si>
  <si>
    <t>50100GX1 J001  05</t>
  </si>
  <si>
    <t xml:space="preserve">50113GGZ J000H1  </t>
  </si>
  <si>
    <t>50113GGZ J000H1</t>
  </si>
  <si>
    <t xml:space="preserve">50100HS2 A500  </t>
  </si>
  <si>
    <t xml:space="preserve">50100HS2 A501    </t>
  </si>
  <si>
    <t xml:space="preserve">50114GGZ J000H1  </t>
  </si>
  <si>
    <t>50114GGZ J000H1</t>
  </si>
  <si>
    <t xml:space="preserve">50100K64 NB00  </t>
  </si>
  <si>
    <t xml:space="preserve">50115GGZ J000H1  </t>
  </si>
  <si>
    <t>50115GGZ J000H1</t>
  </si>
  <si>
    <t xml:space="preserve">50100K88 B500  </t>
  </si>
  <si>
    <t>50100K88 B503  02</t>
  </si>
  <si>
    <t xml:space="preserve">50116GGZ J000H1  </t>
  </si>
  <si>
    <t>50116GGZ J000H1</t>
  </si>
  <si>
    <t xml:space="preserve">50100MEG H100  </t>
  </si>
  <si>
    <t xml:space="preserve">50100MEG H104    </t>
  </si>
  <si>
    <t xml:space="preserve">50117GGZ J000H1  </t>
  </si>
  <si>
    <t>50117GGZ J000H1</t>
  </si>
  <si>
    <t xml:space="preserve">50100MKJ E500  </t>
  </si>
  <si>
    <t xml:space="preserve">50100MKJ E501    </t>
  </si>
  <si>
    <t xml:space="preserve">50118GGZ J000H1  </t>
  </si>
  <si>
    <t>50118GGZ J000H1</t>
  </si>
  <si>
    <t xml:space="preserve">50100MKW D000  </t>
  </si>
  <si>
    <t xml:space="preserve">50100MKW D010    </t>
  </si>
  <si>
    <t xml:space="preserve">50119GGZ J000H1  </t>
  </si>
  <si>
    <t>50119GGZ J000H1</t>
  </si>
  <si>
    <t xml:space="preserve">50100MLA A200  </t>
  </si>
  <si>
    <t>50100MLA A202  01</t>
  </si>
  <si>
    <t xml:space="preserve">50120GGZ J000H1  </t>
  </si>
  <si>
    <t>50120GGZ J000H1</t>
  </si>
  <si>
    <t xml:space="preserve">50100MLVAJ000  </t>
  </si>
  <si>
    <t>50100MLVAJ002  01</t>
  </si>
  <si>
    <t xml:space="preserve">50121GGZ J000H1  </t>
  </si>
  <si>
    <t>50121GGZ J000H1</t>
  </si>
  <si>
    <t xml:space="preserve">50100MLVAJ003    </t>
  </si>
  <si>
    <t xml:space="preserve">50123GGZ J000H1  </t>
  </si>
  <si>
    <t>50123GGZ J000H1</t>
  </si>
  <si>
    <t>50100MLVAJ003  01</t>
  </si>
  <si>
    <t xml:space="preserve">50124GGZ J000H1  </t>
  </si>
  <si>
    <t>50124GGZ J000H1</t>
  </si>
  <si>
    <t>50100MLVAJ002C2</t>
  </si>
  <si>
    <t xml:space="preserve">50100MLVAJ002C2  </t>
  </si>
  <si>
    <t xml:space="preserve">50125GGZ J000H1  </t>
  </si>
  <si>
    <t>50125GGZ J000H1</t>
  </si>
  <si>
    <t xml:space="preserve">50126GGZ J000H1  </t>
  </si>
  <si>
    <t>50126GGZ J000H1</t>
  </si>
  <si>
    <t xml:space="preserve">50127GGZ J000H1  </t>
  </si>
  <si>
    <t>50127GGZ J000H1</t>
  </si>
  <si>
    <t xml:space="preserve">50128GFM 9001H1  </t>
  </si>
  <si>
    <t>50128GFM 9000H1</t>
  </si>
  <si>
    <t xml:space="preserve">50130GGZ J000H1  </t>
  </si>
  <si>
    <t>50130GGZ J000H1</t>
  </si>
  <si>
    <t xml:space="preserve">50131GGZ J000H1  </t>
  </si>
  <si>
    <t>50131GGZ J000H1</t>
  </si>
  <si>
    <t xml:space="preserve">50133GGZ J000H1  </t>
  </si>
  <si>
    <t>50133GGZ J000H1</t>
  </si>
  <si>
    <t>50140GGZ J000H101</t>
  </si>
  <si>
    <t>50140GGZ J000H1</t>
  </si>
  <si>
    <t>50141GGZ J000H101</t>
  </si>
  <si>
    <t>50141GGZ J000H1</t>
  </si>
  <si>
    <t>50142GGZ J000H101</t>
  </si>
  <si>
    <t>50142GGZ J000H1</t>
  </si>
  <si>
    <t xml:space="preserve">50154GGZ J000H1  </t>
  </si>
  <si>
    <t>50154GGZ J000H1</t>
  </si>
  <si>
    <t xml:space="preserve">50155GGZ J000H1  </t>
  </si>
  <si>
    <t>50155GGZ J000H1</t>
  </si>
  <si>
    <t xml:space="preserve">50157GGZ J000H1  </t>
  </si>
  <si>
    <t>50157GGZ J000H1</t>
  </si>
  <si>
    <t xml:space="preserve">50158GGZ J000H1  </t>
  </si>
  <si>
    <t>50158GGZ J000H1</t>
  </si>
  <si>
    <t xml:space="preserve">50163GGZ J000H1  </t>
  </si>
  <si>
    <t>50163GGZ J000H1</t>
  </si>
  <si>
    <t xml:space="preserve">50164GGZ J000H1  </t>
  </si>
  <si>
    <t>50164GGZ J000H1</t>
  </si>
  <si>
    <t xml:space="preserve">50165KZL 9300H1  </t>
  </si>
  <si>
    <t>50165KZL 9300H1</t>
  </si>
  <si>
    <t xml:space="preserve">50175GGZ J000H1  </t>
  </si>
  <si>
    <t>50175GGZ J000H1</t>
  </si>
  <si>
    <t xml:space="preserve">50178GE2 7400H1  </t>
  </si>
  <si>
    <t>50178GE2 7400H1</t>
  </si>
  <si>
    <t>50178GGZ J001H101</t>
  </si>
  <si>
    <t>50178GGZ J000H1</t>
  </si>
  <si>
    <t>50179GGZ J001H101</t>
  </si>
  <si>
    <t>50179GGZ J000H1</t>
  </si>
  <si>
    <t xml:space="preserve">50179MJ1 3000    </t>
  </si>
  <si>
    <t xml:space="preserve">50179MJ1 3000  </t>
  </si>
  <si>
    <t xml:space="preserve">50180GGZ J000H1  </t>
  </si>
  <si>
    <t>50180GGZ J000H1</t>
  </si>
  <si>
    <t xml:space="preserve">50181GGZ J000H1  </t>
  </si>
  <si>
    <t>50181GGZ J000H1</t>
  </si>
  <si>
    <t xml:space="preserve">50314GGZ J000H1  </t>
  </si>
  <si>
    <t>50314GGZ J000H1</t>
  </si>
  <si>
    <t xml:space="preserve">51607KB4 3001    </t>
  </si>
  <si>
    <t xml:space="preserve">51607KB4 3000  </t>
  </si>
  <si>
    <t xml:space="preserve">90108K12 9001H1  </t>
  </si>
  <si>
    <t>90108K12 9000H1</t>
  </si>
  <si>
    <t>50100GGZ J003XA04</t>
  </si>
  <si>
    <t>50100GGZ J002XB05</t>
  </si>
  <si>
    <t xml:space="preserve">50179MJ1 3001    </t>
  </si>
  <si>
    <t>50100GGZ J003XA05</t>
  </si>
  <si>
    <t>50100GGZ J002XB06</t>
  </si>
  <si>
    <t xml:space="preserve">50178GE2 7401H1  </t>
  </si>
  <si>
    <t xml:space="preserve">5010BGGZ J000    </t>
  </si>
  <si>
    <t xml:space="preserve">5010BGGZ J000  </t>
  </si>
  <si>
    <t>5010CGGZ J000  01</t>
  </si>
  <si>
    <t xml:space="preserve">5010CGGZ J000  </t>
  </si>
  <si>
    <t xml:space="preserve">5010DGGZ J000    </t>
  </si>
  <si>
    <t xml:space="preserve">5010DGGZ J000  </t>
  </si>
  <si>
    <t>5011AGGZ J001  03</t>
  </si>
  <si>
    <t xml:space="preserve">5011AGGZ J000  </t>
  </si>
  <si>
    <t>5011BGGZ J001  02</t>
  </si>
  <si>
    <t xml:space="preserve">5011BGGZ J000  </t>
  </si>
  <si>
    <t xml:space="preserve">5011CGGZ J000    </t>
  </si>
  <si>
    <t xml:space="preserve">5011CGGZ J000  </t>
  </si>
  <si>
    <t>5012AGGZ J000  01</t>
  </si>
  <si>
    <t xml:space="preserve">5012AGGZ J000  </t>
  </si>
  <si>
    <t>5011AGGZ J001  04</t>
  </si>
  <si>
    <t>5011BGGZ J001  03</t>
  </si>
  <si>
    <t>5012AGGZ J000  02</t>
  </si>
  <si>
    <t>5011AGGZ J001  05</t>
  </si>
  <si>
    <t>5011DGGZ J000  02</t>
  </si>
  <si>
    <t xml:space="preserve">5011DGGZ J000  </t>
  </si>
  <si>
    <t>5011EGGZ J000  01</t>
  </si>
  <si>
    <t xml:space="preserve">5011EGGZ J000  </t>
  </si>
  <si>
    <t xml:space="preserve">5012BGJA J001    </t>
  </si>
  <si>
    <t xml:space="preserve">5012BGJA J000  </t>
  </si>
  <si>
    <t xml:space="preserve">50135GGZ J000H1  </t>
  </si>
  <si>
    <t>50135GGZ J000H1</t>
  </si>
  <si>
    <t xml:space="preserve">50137GGZ J000H1  </t>
  </si>
  <si>
    <t>50137GGZ J000H1</t>
  </si>
  <si>
    <t xml:space="preserve">50138GGZ J000H1  </t>
  </si>
  <si>
    <t>50138GGZ J000H1</t>
  </si>
  <si>
    <t xml:space="preserve">50302GGZ J000H1  </t>
  </si>
  <si>
    <t>50302GGZ J000H1</t>
  </si>
  <si>
    <t>5011DGGZ J000  03</t>
  </si>
  <si>
    <t>5011EGGZ J000  02</t>
  </si>
  <si>
    <t>5012BGJA J001  01</t>
  </si>
  <si>
    <t>5011DGGZ J000  04</t>
  </si>
  <si>
    <t xml:space="preserve">50106GGZ J00020  </t>
  </si>
  <si>
    <t>50106GGZ J00020</t>
  </si>
  <si>
    <t xml:space="preserve">50106GGZ J00021  </t>
  </si>
  <si>
    <t>50106GGZ J00021</t>
  </si>
  <si>
    <t xml:space="preserve">50107GGZ J00020  </t>
  </si>
  <si>
    <t>50107GGZ J00020</t>
  </si>
  <si>
    <t xml:space="preserve">50107GGZ J00021  </t>
  </si>
  <si>
    <t>50107GGZ J00021</t>
  </si>
  <si>
    <t xml:space="preserve">50107GGZ J00122  </t>
  </si>
  <si>
    <t>50107GGZ J00022</t>
  </si>
  <si>
    <t xml:space="preserve">50161GGZ J000H1  </t>
  </si>
  <si>
    <t>50161GGZ J000H1</t>
  </si>
  <si>
    <t>50162GGZ J000H101</t>
  </si>
  <si>
    <t>50162GGZ J000H1</t>
  </si>
  <si>
    <t xml:space="preserve">50108GGZ J00020  </t>
  </si>
  <si>
    <t>50108GGZ J00020</t>
  </si>
  <si>
    <t>50109GGZ J000H101</t>
  </si>
  <si>
    <t>50109GGZ J000H1</t>
  </si>
  <si>
    <t>50110GGZ J000H101</t>
  </si>
  <si>
    <t>50110GGZ J000H1</t>
  </si>
  <si>
    <t xml:space="preserve">50109GGZ J00020  </t>
  </si>
  <si>
    <t>50109GGZ J00020</t>
  </si>
  <si>
    <t xml:space="preserve">90108KPH 9002H1  </t>
  </si>
  <si>
    <t>90108KPH 9000H1</t>
  </si>
  <si>
    <t xml:space="preserve">90108KVG 9501H1  </t>
  </si>
  <si>
    <t>90108KVG 9500H1</t>
  </si>
  <si>
    <t xml:space="preserve">50110GGZ J00020  </t>
  </si>
  <si>
    <t>50110GGZ J00020</t>
  </si>
  <si>
    <t xml:space="preserve">50111GGZ J00020  </t>
  </si>
  <si>
    <t>50111GGZ J00020</t>
  </si>
  <si>
    <t xml:space="preserve">50160GGZ J001H1  </t>
  </si>
  <si>
    <t>50160GGZ J000H1</t>
  </si>
  <si>
    <t xml:space="preserve">50112GGZ J00020  </t>
  </si>
  <si>
    <t>50112GGZ J00020</t>
  </si>
  <si>
    <t xml:space="preserve">50120GGZ J00020  </t>
  </si>
  <si>
    <t>50120GGZ J00020</t>
  </si>
  <si>
    <t xml:space="preserve">50120GGZ J00021  </t>
  </si>
  <si>
    <t>50120GGZ J00021</t>
  </si>
  <si>
    <t xml:space="preserve">50136GGZ J000H1  </t>
  </si>
  <si>
    <t>50136GGZ J000H1</t>
  </si>
  <si>
    <t xml:space="preserve">50191GAV 7001H1  </t>
  </si>
  <si>
    <t>50191GAV 7000H1</t>
  </si>
  <si>
    <t xml:space="preserve">50130GGZ J00020  </t>
  </si>
  <si>
    <t>50130GGZ J00020</t>
  </si>
  <si>
    <t xml:space="preserve">50130GGZ J00021  </t>
  </si>
  <si>
    <t>50130GGZ J00021</t>
  </si>
  <si>
    <t xml:space="preserve">50132GGZ J000H1  </t>
  </si>
  <si>
    <t>50132GGZ J000H1</t>
  </si>
  <si>
    <t xml:space="preserve">50182GGZ J000H1  </t>
  </si>
  <si>
    <t>50182GGZ J000H1</t>
  </si>
  <si>
    <t xml:space="preserve">94001060900S     </t>
  </si>
  <si>
    <t xml:space="preserve">94001060900S   </t>
  </si>
  <si>
    <t xml:space="preserve">9406106001       </t>
  </si>
  <si>
    <t xml:space="preserve">9406106001     </t>
  </si>
  <si>
    <t xml:space="preserve">9406310000       </t>
  </si>
  <si>
    <t xml:space="preserve">9406310000     </t>
  </si>
  <si>
    <t xml:space="preserve">50133GGZ J00020  </t>
  </si>
  <si>
    <t>50133GGZ J00020</t>
  </si>
  <si>
    <t xml:space="preserve">50135GGZ J00020  </t>
  </si>
  <si>
    <t>50135GGZ J00020</t>
  </si>
  <si>
    <t xml:space="preserve">50135GGZ J00021  </t>
  </si>
  <si>
    <t>50135GGZ J00021</t>
  </si>
  <si>
    <t xml:space="preserve">50137GGZ J00020  </t>
  </si>
  <si>
    <t>50137GGZ J00020</t>
  </si>
  <si>
    <t xml:space="preserve">9406108001       </t>
  </si>
  <si>
    <t xml:space="preserve">9406108001     </t>
  </si>
  <si>
    <t xml:space="preserve">50138GGZ J00020  </t>
  </si>
  <si>
    <t>50138GGZ J00020</t>
  </si>
  <si>
    <t xml:space="preserve">9406104001       </t>
  </si>
  <si>
    <t xml:space="preserve">9406104001     </t>
  </si>
  <si>
    <t xml:space="preserve">50144GGZ J000H1  </t>
  </si>
  <si>
    <t>50144GGZ J000H1</t>
  </si>
  <si>
    <t xml:space="preserve">50145GGZ J000H1  </t>
  </si>
  <si>
    <t>50145GGZ J000H1</t>
  </si>
  <si>
    <t xml:space="preserve">50146GGZ J000H1  </t>
  </si>
  <si>
    <t>50146GGZ J000H1</t>
  </si>
  <si>
    <t xml:space="preserve">50147GGZ J000H1  </t>
  </si>
  <si>
    <t>50147GGZ J000H1</t>
  </si>
  <si>
    <t>50148GGZ J000H101</t>
  </si>
  <si>
    <t>50148GGZ J000H1</t>
  </si>
  <si>
    <t xml:space="preserve">50151GGZ J000H1  </t>
  </si>
  <si>
    <t>50151GGZ J000H1</t>
  </si>
  <si>
    <t xml:space="preserve">50141GGZ J00020  </t>
  </si>
  <si>
    <t>50141GGZ J00020</t>
  </si>
  <si>
    <t xml:space="preserve">50142GGZ J00020  </t>
  </si>
  <si>
    <t>50142GGZ J00020</t>
  </si>
  <si>
    <t xml:space="preserve">50144GGZ J00020  </t>
  </si>
  <si>
    <t>50144GGZ J00020</t>
  </si>
  <si>
    <t xml:space="preserve">50145GGZ J00020  </t>
  </si>
  <si>
    <t>50145GGZ J00020</t>
  </si>
  <si>
    <t xml:space="preserve">50146GGZ J00020  </t>
  </si>
  <si>
    <t>50146GGZ J00020</t>
  </si>
  <si>
    <t xml:space="preserve">50147GGZ J00020  </t>
  </si>
  <si>
    <t>50147GGZ J00020</t>
  </si>
  <si>
    <t xml:space="preserve">50148GGZ J00020  </t>
  </si>
  <si>
    <t>50148GGZ J00020</t>
  </si>
  <si>
    <t xml:space="preserve">90109KVG 9501H1  </t>
  </si>
  <si>
    <t>90109KVG 9500H1</t>
  </si>
  <si>
    <t xml:space="preserve">9406308000       </t>
  </si>
  <si>
    <t xml:space="preserve">9406308000     </t>
  </si>
  <si>
    <t xml:space="preserve">50154GGZ J00020  </t>
  </si>
  <si>
    <t>50154GGZ J00020</t>
  </si>
  <si>
    <t xml:space="preserve">50155GGZ J00020  </t>
  </si>
  <si>
    <t>50155GGZ J00020</t>
  </si>
  <si>
    <t xml:space="preserve">50158GGZ J00020  </t>
  </si>
  <si>
    <t>50158GGZ J00020</t>
  </si>
  <si>
    <t xml:space="preserve">50158GGZ J00021  </t>
  </si>
  <si>
    <t>50158GGZ J00021</t>
  </si>
  <si>
    <t xml:space="preserve">50162GGZ J00020  </t>
  </si>
  <si>
    <t>50162GGZ J00020</t>
  </si>
  <si>
    <t xml:space="preserve">50163GGZ J00020  </t>
  </si>
  <si>
    <t>50163GGZ J00020</t>
  </si>
  <si>
    <t xml:space="preserve">50163GGZ J00021  </t>
  </si>
  <si>
    <t>50163GGZ J00021</t>
  </si>
  <si>
    <t xml:space="preserve">50175GGZ J00020  </t>
  </si>
  <si>
    <t>50175GGZ J00020</t>
  </si>
  <si>
    <t xml:space="preserve">50178GGZ J00120  </t>
  </si>
  <si>
    <t>50178GGZ J00020</t>
  </si>
  <si>
    <t xml:space="preserve">50179GGZ J00121  </t>
  </si>
  <si>
    <t>50179GGZ J00021</t>
  </si>
  <si>
    <t xml:space="preserve">50179GGZ J00022  </t>
  </si>
  <si>
    <t>50179GGZ J00022</t>
  </si>
  <si>
    <t xml:space="preserve">50179GGZ J00123  </t>
  </si>
  <si>
    <t>50179GGZ J00023</t>
  </si>
  <si>
    <t xml:space="preserve">50180GGZ J00020  </t>
  </si>
  <si>
    <t>50180GGZ J00020</t>
  </si>
  <si>
    <t xml:space="preserve">50181GGZ J00020  </t>
  </si>
  <si>
    <t>50181GGZ J00020</t>
  </si>
  <si>
    <t xml:space="preserve">50181GGZ J00021  </t>
  </si>
  <si>
    <t>50181GGZ J00021</t>
  </si>
  <si>
    <t xml:space="preserve">50302GGZ J00020  </t>
  </si>
  <si>
    <t>50302GGZ J00020</t>
  </si>
  <si>
    <t xml:space="preserve">50302GGZ J00021  </t>
  </si>
  <si>
    <t>50302GGZ J00021</t>
  </si>
  <si>
    <t xml:space="preserve">50302GGZ J00022  </t>
  </si>
  <si>
    <t>50302GGZ J00022</t>
  </si>
  <si>
    <t>50100GJA J001XA05</t>
  </si>
  <si>
    <t>50100GJA J000XA</t>
  </si>
  <si>
    <t>50100GJA J001XB04</t>
  </si>
  <si>
    <t>50100GJA J000XB</t>
  </si>
  <si>
    <t>50107GJA J000H101</t>
  </si>
  <si>
    <t>50107GJA J000H1</t>
  </si>
  <si>
    <t xml:space="preserve">50113GJA J000H1  </t>
  </si>
  <si>
    <t>50113GJA J000H1</t>
  </si>
  <si>
    <t xml:space="preserve">50120GJA J001H1  </t>
  </si>
  <si>
    <t>50120GJA J000H1</t>
  </si>
  <si>
    <t xml:space="preserve">50146GJA J000H1  </t>
  </si>
  <si>
    <t>50146GJA J000H1</t>
  </si>
  <si>
    <t xml:space="preserve">50147GJA J000H1  </t>
  </si>
  <si>
    <t>50147GJA J000H1</t>
  </si>
  <si>
    <t xml:space="preserve">50158GJA J000H1  </t>
  </si>
  <si>
    <t>50158GJA J000H1</t>
  </si>
  <si>
    <t>50100GJA J001XA06</t>
  </si>
  <si>
    <t>50100GJA J001XB05</t>
  </si>
  <si>
    <t>5011AGJA J001  02</t>
  </si>
  <si>
    <t xml:space="preserve">5011AGJA J000  </t>
  </si>
  <si>
    <t>5011BGJA J000  01</t>
  </si>
  <si>
    <t xml:space="preserve">5011BGJA J000  </t>
  </si>
  <si>
    <t>5012AGJA J000  02</t>
  </si>
  <si>
    <t xml:space="preserve">5012AGJA J000  </t>
  </si>
  <si>
    <t>5011AGJA J001  03</t>
  </si>
  <si>
    <t>5011BGJA J000  02</t>
  </si>
  <si>
    <t>5012AGJA J000  03</t>
  </si>
  <si>
    <t>5011DGJA J000  02</t>
  </si>
  <si>
    <t xml:space="preserve">5011DGJA J000  </t>
  </si>
  <si>
    <t xml:space="preserve">50135GJA J000H1  </t>
  </si>
  <si>
    <t>50135GJA J000H1</t>
  </si>
  <si>
    <t xml:space="preserve">5014AGJA J000    </t>
  </si>
  <si>
    <t xml:space="preserve">5014AGJA J000  </t>
  </si>
  <si>
    <t xml:space="preserve">5014BGJA J000    </t>
  </si>
  <si>
    <t xml:space="preserve">5014BGJA J000  </t>
  </si>
  <si>
    <t xml:space="preserve">50144GJA J001H1  </t>
  </si>
  <si>
    <t>50144GJA J000H1</t>
  </si>
  <si>
    <t>5011DGJA J000  03</t>
  </si>
  <si>
    <t xml:space="preserve">50108GJA J000H1  </t>
  </si>
  <si>
    <t>50108GJA J000H1</t>
  </si>
  <si>
    <t xml:space="preserve">50165GJA J000H1  </t>
  </si>
  <si>
    <t>50165GJA J000H1</t>
  </si>
  <si>
    <t xml:space="preserve">50113GJA J00020  </t>
  </si>
  <si>
    <t>50113GJA J00020</t>
  </si>
  <si>
    <t xml:space="preserve">50134GJA J000H1  </t>
  </si>
  <si>
    <t>50134GJA J000H1</t>
  </si>
  <si>
    <t xml:space="preserve">50137GJA J000H1  </t>
  </si>
  <si>
    <t>50137GJA J000H1</t>
  </si>
  <si>
    <t xml:space="preserve">50141GJA J000H1  </t>
  </si>
  <si>
    <t>50141GJA J000H1</t>
  </si>
  <si>
    <t xml:space="preserve">50142GJA J000H1  </t>
  </si>
  <si>
    <t>50142GJA J000H1</t>
  </si>
  <si>
    <t xml:space="preserve">50143GJA J000H1  </t>
  </si>
  <si>
    <t>50143GJA J000H1</t>
  </si>
  <si>
    <t xml:space="preserve">50145GJA J000H1  </t>
  </si>
  <si>
    <t>50145GJA J000H1</t>
  </si>
  <si>
    <t xml:space="preserve">50134GJA J00020  </t>
  </si>
  <si>
    <t>50134GJA J00020</t>
  </si>
  <si>
    <t xml:space="preserve">50135GJA J00020  </t>
  </si>
  <si>
    <t>50135GJA J00020</t>
  </si>
  <si>
    <t xml:space="preserve">50137GJA J00020  </t>
  </si>
  <si>
    <t>50137GJA J00020</t>
  </si>
  <si>
    <t xml:space="preserve">50141GJA J00020  </t>
  </si>
  <si>
    <t>50141GJA J00020</t>
  </si>
  <si>
    <t xml:space="preserve">50142GJA J00020  </t>
  </si>
  <si>
    <t>50142GJA J00020</t>
  </si>
  <si>
    <t xml:space="preserve">50142GJA J00021  </t>
  </si>
  <si>
    <t>50142GJA J00021</t>
  </si>
  <si>
    <t xml:space="preserve">50146GJA J00020  </t>
  </si>
  <si>
    <t>50146GJA J00020</t>
  </si>
  <si>
    <t xml:space="preserve">50146GJA J00021  </t>
  </si>
  <si>
    <t>50146GJA J00021</t>
  </si>
  <si>
    <t xml:space="preserve">50147GJA J00020  </t>
  </si>
  <si>
    <t>50147GJA J00020</t>
  </si>
  <si>
    <t xml:space="preserve">50147GJA J00021  </t>
  </si>
  <si>
    <t>50147GJA J00021</t>
  </si>
  <si>
    <t xml:space="preserve">50158GJA J00020  </t>
  </si>
  <si>
    <t>50158GJA J00020</t>
  </si>
  <si>
    <t xml:space="preserve">50158GJA J00021  </t>
  </si>
  <si>
    <t>50158GJA J00021</t>
  </si>
  <si>
    <t xml:space="preserve">50158GJA J00022  </t>
  </si>
  <si>
    <t>50158GJA J00022</t>
  </si>
  <si>
    <t xml:space="preserve">50165GJA J00020  </t>
  </si>
  <si>
    <t>50165GJA J00020</t>
  </si>
  <si>
    <t>50100GJB J001XA04</t>
  </si>
  <si>
    <t>50100GJB J000XA</t>
  </si>
  <si>
    <t>50107GJB J001H101</t>
  </si>
  <si>
    <t>50107GJB J000H1</t>
  </si>
  <si>
    <t xml:space="preserve">50112GJB J000H1  </t>
  </si>
  <si>
    <t>50112GJB J000H1</t>
  </si>
  <si>
    <t>50120GJB J000H101</t>
  </si>
  <si>
    <t>50120GJB J000H1</t>
  </si>
  <si>
    <t>50100GJB J001XA05</t>
  </si>
  <si>
    <t>50100GJB J001XA06</t>
  </si>
  <si>
    <t>5011EGJB J000  01</t>
  </si>
  <si>
    <t xml:space="preserve">5011EGJB J000  </t>
  </si>
  <si>
    <t xml:space="preserve">5013AGJB J000    </t>
  </si>
  <si>
    <t xml:space="preserve">5013AGJB J000  </t>
  </si>
  <si>
    <t xml:space="preserve">50138GJB J000H1  </t>
  </si>
  <si>
    <t>50138GJB J000H1</t>
  </si>
  <si>
    <t xml:space="preserve">5014AGJB J000    </t>
  </si>
  <si>
    <t xml:space="preserve">5014AGJB J000  </t>
  </si>
  <si>
    <t xml:space="preserve">50142GJB J001H1  </t>
  </si>
  <si>
    <t>50142GJB J000H1</t>
  </si>
  <si>
    <t>5011EGJB J000  02</t>
  </si>
  <si>
    <t>5011DGJA J000  04</t>
  </si>
  <si>
    <t xml:space="preserve">50108GJB J000H1  </t>
  </si>
  <si>
    <t>50108GJB J000H1</t>
  </si>
  <si>
    <t xml:space="preserve">50165GJB J000H1  </t>
  </si>
  <si>
    <t>50165GJB J000H1</t>
  </si>
  <si>
    <t xml:space="preserve">50112GJB J00020  </t>
  </si>
  <si>
    <t>50112GJB J00020</t>
  </si>
  <si>
    <t xml:space="preserve">50134GJB J000H1  </t>
  </si>
  <si>
    <t>50134GJB J000H1</t>
  </si>
  <si>
    <t xml:space="preserve">50137GJB J000H1  </t>
  </si>
  <si>
    <t>50137GJB J000H1</t>
  </si>
  <si>
    <t xml:space="preserve">50141GJB J000H1  </t>
  </si>
  <si>
    <t>50141GJB J000H1</t>
  </si>
  <si>
    <t xml:space="preserve">50144GJB J000H1  </t>
  </si>
  <si>
    <t>50144GJB J000H1</t>
  </si>
  <si>
    <t xml:space="preserve">50145GJB J000H1  </t>
  </si>
  <si>
    <t>50145GJB J000H1</t>
  </si>
  <si>
    <t xml:space="preserve">50134GJB J00020  </t>
  </si>
  <si>
    <t>50134GJB J00020</t>
  </si>
  <si>
    <t xml:space="preserve">50137GJB J00020  </t>
  </si>
  <si>
    <t>50137GJB J00020</t>
  </si>
  <si>
    <t xml:space="preserve">50138GJB J00020  </t>
  </si>
  <si>
    <t>50138GJB J00020</t>
  </si>
  <si>
    <t xml:space="preserve">50141GJB J00020  </t>
  </si>
  <si>
    <t>50141GJB J00020</t>
  </si>
  <si>
    <t xml:space="preserve">50141GJB J00021  </t>
  </si>
  <si>
    <t>50141GJB J00021</t>
  </si>
  <si>
    <t xml:space="preserve">50142GJB J00020  </t>
  </si>
  <si>
    <t>50142GJB J00020</t>
  </si>
  <si>
    <t xml:space="preserve">50142GJB J00021  </t>
  </si>
  <si>
    <t>50142GJB J00021</t>
  </si>
  <si>
    <t xml:space="preserve">50165GJB J00020  </t>
  </si>
  <si>
    <t>50165GJB J00020</t>
  </si>
  <si>
    <t>50100GX0 J000XA05</t>
  </si>
  <si>
    <t>50100GX0 J000XA</t>
  </si>
  <si>
    <t xml:space="preserve">50120GX0 J002H1  </t>
  </si>
  <si>
    <t>50120GX0 J000H1</t>
  </si>
  <si>
    <t>50100GX0 J000XA06</t>
  </si>
  <si>
    <t xml:space="preserve">5014AGX0 J001    </t>
  </si>
  <si>
    <t xml:space="preserve">5014AGX0 J000  </t>
  </si>
  <si>
    <t xml:space="preserve">5014BGX0 J001    </t>
  </si>
  <si>
    <t xml:space="preserve">5014BGX0 J000  </t>
  </si>
  <si>
    <t xml:space="preserve">50137GX0 J000H1  </t>
  </si>
  <si>
    <t>50137GX0 J000H1</t>
  </si>
  <si>
    <t xml:space="preserve">50141GX0 J000H1  </t>
  </si>
  <si>
    <t>50141GX0 J000H1</t>
  </si>
  <si>
    <t xml:space="preserve">50142GX0 J000H1  </t>
  </si>
  <si>
    <t>50142GX0 J000H1</t>
  </si>
  <si>
    <t xml:space="preserve">50143GX0 J000H1  </t>
  </si>
  <si>
    <t>50143GX0 J000H1</t>
  </si>
  <si>
    <t xml:space="preserve">50137GX0 J00020  </t>
  </si>
  <si>
    <t>50137GX0 J00020</t>
  </si>
  <si>
    <t xml:space="preserve">50141GX0 J00020  </t>
  </si>
  <si>
    <t>50141GX0 J00020</t>
  </si>
  <si>
    <t xml:space="preserve">50142GX0 J00020  </t>
  </si>
  <si>
    <t>50142GX0 J00020</t>
  </si>
  <si>
    <t xml:space="preserve">50142GX0 J00021  </t>
  </si>
  <si>
    <t>50142GX0 J00021</t>
  </si>
  <si>
    <t xml:space="preserve">9406306000       </t>
  </si>
  <si>
    <t xml:space="preserve">9406306000     </t>
  </si>
  <si>
    <t>50100GX1 J001XA05</t>
  </si>
  <si>
    <t>50100GX1 J000XA</t>
  </si>
  <si>
    <t>50120GX1 J000H102</t>
  </si>
  <si>
    <t>50120GX1 J000H1</t>
  </si>
  <si>
    <t>50100GX1 J001XA06</t>
  </si>
  <si>
    <t>5014AGX1 J001  01</t>
  </si>
  <si>
    <t xml:space="preserve">5014AGX1 J000  </t>
  </si>
  <si>
    <t xml:space="preserve">50142GX1 J000AA  </t>
  </si>
  <si>
    <t>50142GX1 J000AA</t>
  </si>
  <si>
    <t xml:space="preserve">50142GX1 J001H1  </t>
  </si>
  <si>
    <t>50142GX1 J000H1</t>
  </si>
  <si>
    <t xml:space="preserve">50141GX1 J000H1  </t>
  </si>
  <si>
    <t>50141GX1 J000H1</t>
  </si>
  <si>
    <t xml:space="preserve">50145GX1 J001H1  </t>
  </si>
  <si>
    <t>50145GX1 J000H1</t>
  </si>
  <si>
    <t xml:space="preserve">50141GX1 J00020  </t>
  </si>
  <si>
    <t>50141GX1 J00020</t>
  </si>
  <si>
    <t xml:space="preserve">50141GX1 J00021  </t>
  </si>
  <si>
    <t>50141GX1 J00021</t>
  </si>
  <si>
    <t xml:space="preserve">50142GX1 J00020  </t>
  </si>
  <si>
    <t>50142GX1 J00020</t>
  </si>
  <si>
    <t xml:space="preserve">50142GX1 J00021  </t>
  </si>
  <si>
    <t>50142GX1 J00021</t>
  </si>
  <si>
    <t xml:space="preserve">50142GX1 J00022  </t>
  </si>
  <si>
    <t>50142GX1 J00022</t>
  </si>
  <si>
    <t xml:space="preserve">5010AHN8 A602    </t>
  </si>
  <si>
    <t xml:space="preserve">5010AHN8 A600  </t>
  </si>
  <si>
    <t xml:space="preserve">5010BHN8 0000    </t>
  </si>
  <si>
    <t xml:space="preserve">5010BHN8 0000  </t>
  </si>
  <si>
    <t xml:space="preserve">5010CHN8 F402    </t>
  </si>
  <si>
    <t xml:space="preserve">5010CHN8 F400  </t>
  </si>
  <si>
    <t xml:space="preserve">5010DHN8 0000    </t>
  </si>
  <si>
    <t xml:space="preserve">5010DHN8 0000  </t>
  </si>
  <si>
    <t xml:space="preserve">5010EHS2 A500    </t>
  </si>
  <si>
    <t xml:space="preserve">5010EHS2 A500  </t>
  </si>
  <si>
    <t xml:space="preserve">5010FHN8 F401    </t>
  </si>
  <si>
    <t xml:space="preserve">5010FHN8 F400  </t>
  </si>
  <si>
    <t>5010GHN8 0001  01</t>
  </si>
  <si>
    <t xml:space="preserve">5010GHN8 0000  </t>
  </si>
  <si>
    <t xml:space="preserve">5010HHN8 F402    </t>
  </si>
  <si>
    <t xml:space="preserve">5010HHN8 F400  </t>
  </si>
  <si>
    <t xml:space="preserve">5010JHN8 0000    </t>
  </si>
  <si>
    <t xml:space="preserve">5010JHN8 0000  </t>
  </si>
  <si>
    <t xml:space="preserve">5010MHN8 F402    </t>
  </si>
  <si>
    <t xml:space="preserve">5010MHN8 F400  </t>
  </si>
  <si>
    <t xml:space="preserve">5010NHN8 F401    </t>
  </si>
  <si>
    <t xml:space="preserve">5010NHN8 F400  </t>
  </si>
  <si>
    <t xml:space="preserve">5010PHN8 0003    </t>
  </si>
  <si>
    <t xml:space="preserve">5010PHN8 0000  </t>
  </si>
  <si>
    <t xml:space="preserve">5010RHN8 0001    </t>
  </si>
  <si>
    <t xml:space="preserve">5010RHN8 0000  </t>
  </si>
  <si>
    <t xml:space="preserve">50101HN8 3100    </t>
  </si>
  <si>
    <t xml:space="preserve">50101HN8 3000  </t>
  </si>
  <si>
    <t xml:space="preserve">50102HN8 F400H1  </t>
  </si>
  <si>
    <t>50102HN8 F400H1</t>
  </si>
  <si>
    <t xml:space="preserve">50103HN8 F401H1  </t>
  </si>
  <si>
    <t>50103HN8 F400H1</t>
  </si>
  <si>
    <t xml:space="preserve">50104HN8 F400H1  </t>
  </si>
  <si>
    <t>50104HN8 F400H1</t>
  </si>
  <si>
    <t xml:space="preserve">50105HN8 3000    </t>
  </si>
  <si>
    <t xml:space="preserve">50105HN8 3000  </t>
  </si>
  <si>
    <t xml:space="preserve">50106HN8 B400AA  </t>
  </si>
  <si>
    <t>50106HN8 B400AA</t>
  </si>
  <si>
    <t>50106HN8 3000  01</t>
  </si>
  <si>
    <t xml:space="preserve">50106HN8 3000  </t>
  </si>
  <si>
    <t xml:space="preserve">50107HN8 3000    </t>
  </si>
  <si>
    <t xml:space="preserve">50107HN8 3000  </t>
  </si>
  <si>
    <t xml:space="preserve">50108HN8 3003    </t>
  </si>
  <si>
    <t xml:space="preserve">50108HN8 3000  </t>
  </si>
  <si>
    <t xml:space="preserve">50109HN8 3000    </t>
  </si>
  <si>
    <t xml:space="preserve">50109HN8 3000  </t>
  </si>
  <si>
    <t xml:space="preserve">50110HN8 3000    </t>
  </si>
  <si>
    <t xml:space="preserve">50110HN8 3000  </t>
  </si>
  <si>
    <t xml:space="preserve">50111HN8 A600H1  </t>
  </si>
  <si>
    <t>50111HN8 A600H1</t>
  </si>
  <si>
    <t>50112HN8 3000  01</t>
  </si>
  <si>
    <t xml:space="preserve">50112HN8 3000  </t>
  </si>
  <si>
    <t xml:space="preserve">50113HN8 A600H1  </t>
  </si>
  <si>
    <t>50113HN8 A600H1</t>
  </si>
  <si>
    <t xml:space="preserve">50114HN8 F400H1  </t>
  </si>
  <si>
    <t>50114HN8 F400H1</t>
  </si>
  <si>
    <t>50115HN8 3000  01</t>
  </si>
  <si>
    <t xml:space="preserve">50115HN8 3000  </t>
  </si>
  <si>
    <t xml:space="preserve">50116HN8 A600H1  </t>
  </si>
  <si>
    <t>50116HN8 A600H1</t>
  </si>
  <si>
    <t xml:space="preserve">50117HN8 3000    </t>
  </si>
  <si>
    <t xml:space="preserve">50117HN8 3000  </t>
  </si>
  <si>
    <t xml:space="preserve">50118HN8 3001    </t>
  </si>
  <si>
    <t xml:space="preserve">50118HN8 3000  </t>
  </si>
  <si>
    <t xml:space="preserve">50119HN2 3001    </t>
  </si>
  <si>
    <t xml:space="preserve">50119HN2 3000  </t>
  </si>
  <si>
    <t xml:space="preserve">50119HN8 3001    </t>
  </si>
  <si>
    <t xml:space="preserve">50119HN8 3000  </t>
  </si>
  <si>
    <t xml:space="preserve">50120HN8 3000    </t>
  </si>
  <si>
    <t xml:space="preserve">50120HN8 3000  </t>
  </si>
  <si>
    <t xml:space="preserve">50121HN8 3002    </t>
  </si>
  <si>
    <t xml:space="preserve">50121HN8 3000  </t>
  </si>
  <si>
    <t xml:space="preserve">50122HN8 3000    </t>
  </si>
  <si>
    <t xml:space="preserve">50122HN8 3000  </t>
  </si>
  <si>
    <t xml:space="preserve">50123HN8 3001    </t>
  </si>
  <si>
    <t xml:space="preserve">50123HN8 3000  </t>
  </si>
  <si>
    <t xml:space="preserve">50124HP0 A500H1  </t>
  </si>
  <si>
    <t>50124HP0 A500H1</t>
  </si>
  <si>
    <t xml:space="preserve">50125HN2 3000    </t>
  </si>
  <si>
    <t xml:space="preserve">50125HN2 3000  </t>
  </si>
  <si>
    <t xml:space="preserve">50125HN8 3000    </t>
  </si>
  <si>
    <t xml:space="preserve">50125HN8 3000  </t>
  </si>
  <si>
    <t xml:space="preserve">50126HN2 3000    </t>
  </si>
  <si>
    <t xml:space="preserve">50126HN2 3000  </t>
  </si>
  <si>
    <t xml:space="preserve">50126HN8 3000    </t>
  </si>
  <si>
    <t xml:space="preserve">50126HN8 3000  </t>
  </si>
  <si>
    <t xml:space="preserve">50127HN8 B400AA  </t>
  </si>
  <si>
    <t>50127HN8 B400AA</t>
  </si>
  <si>
    <t>50127HN8 3001  01</t>
  </si>
  <si>
    <t xml:space="preserve">50127HN8 3000  </t>
  </si>
  <si>
    <t xml:space="preserve">50128HN2 3000    </t>
  </si>
  <si>
    <t xml:space="preserve">50128HN2 3000  </t>
  </si>
  <si>
    <t>50129HN8 3000  01</t>
  </si>
  <si>
    <t xml:space="preserve">50129HN8 3000  </t>
  </si>
  <si>
    <t xml:space="preserve">50130HN8 A600H1  </t>
  </si>
  <si>
    <t>50130HN8 A600H1</t>
  </si>
  <si>
    <t>50131HN8 3000  02</t>
  </si>
  <si>
    <t xml:space="preserve">50131HN8 3000  </t>
  </si>
  <si>
    <t xml:space="preserve">50132HN8 F400H1  </t>
  </si>
  <si>
    <t>50132HN8 F400H1</t>
  </si>
  <si>
    <t xml:space="preserve">50133HN8 3000    </t>
  </si>
  <si>
    <t xml:space="preserve">50133HN8 3000  </t>
  </si>
  <si>
    <t xml:space="preserve">50135HN2 3000    </t>
  </si>
  <si>
    <t xml:space="preserve">50135HN2 3000  </t>
  </si>
  <si>
    <t xml:space="preserve">50135HN8 3001    </t>
  </si>
  <si>
    <t xml:space="preserve">50135HN8 3000  </t>
  </si>
  <si>
    <t xml:space="preserve">50136HN8 3001    </t>
  </si>
  <si>
    <t xml:space="preserve">50136HN8 3000  </t>
  </si>
  <si>
    <t xml:space="preserve">50137HN8 3000    </t>
  </si>
  <si>
    <t xml:space="preserve">50137HN8 3000  </t>
  </si>
  <si>
    <t xml:space="preserve">50139HN8 3000    </t>
  </si>
  <si>
    <t xml:space="preserve">50139HN8 3000  </t>
  </si>
  <si>
    <t xml:space="preserve">50142HM8 3000    </t>
  </si>
  <si>
    <t xml:space="preserve">50142HM8 3000  </t>
  </si>
  <si>
    <t xml:space="preserve">50142HN8 3001    </t>
  </si>
  <si>
    <t xml:space="preserve">50142HN8 3000  </t>
  </si>
  <si>
    <t xml:space="preserve">50143HN8 A600H1  </t>
  </si>
  <si>
    <t>50143HN8 A600H1</t>
  </si>
  <si>
    <t xml:space="preserve">50145HN8 3000    </t>
  </si>
  <si>
    <t xml:space="preserve">50145HN8 3000  </t>
  </si>
  <si>
    <t xml:space="preserve">50146HN2 3001    </t>
  </si>
  <si>
    <t xml:space="preserve">50146HN2 3000  </t>
  </si>
  <si>
    <t xml:space="preserve">50146HN8 3000    </t>
  </si>
  <si>
    <t xml:space="preserve">50146HN8 3000  </t>
  </si>
  <si>
    <t xml:space="preserve">50147HM8 A502H1  </t>
  </si>
  <si>
    <t>50147HM8 A500H1</t>
  </si>
  <si>
    <t xml:space="preserve">50147HN8 3000    </t>
  </si>
  <si>
    <t xml:space="preserve">50147HN8 3000  </t>
  </si>
  <si>
    <t xml:space="preserve">50148HN2 3001    </t>
  </si>
  <si>
    <t xml:space="preserve">50148HN2 3000  </t>
  </si>
  <si>
    <t xml:space="preserve">50148HN8 3000    </t>
  </si>
  <si>
    <t xml:space="preserve">50148HN8 3000  </t>
  </si>
  <si>
    <t xml:space="preserve">50148HP0 A000H1  </t>
  </si>
  <si>
    <t>50148HP0 A000H1</t>
  </si>
  <si>
    <t xml:space="preserve">50149HP0 A000H1  </t>
  </si>
  <si>
    <t>50149HP0 A000H1</t>
  </si>
  <si>
    <t xml:space="preserve">50150HN2 3000    </t>
  </si>
  <si>
    <t xml:space="preserve">50150HN2 3000  </t>
  </si>
  <si>
    <t xml:space="preserve">50150HN8 3001    </t>
  </si>
  <si>
    <t xml:space="preserve">50150HN8 3000  </t>
  </si>
  <si>
    <t xml:space="preserve">50152HN8 3000    </t>
  </si>
  <si>
    <t xml:space="preserve">50152HN8 3000  </t>
  </si>
  <si>
    <t xml:space="preserve">50152046 3000    </t>
  </si>
  <si>
    <t xml:space="preserve">50152046 3000  </t>
  </si>
  <si>
    <t xml:space="preserve">50153HN8 A601H1  </t>
  </si>
  <si>
    <t>50153HN8 A600H1</t>
  </si>
  <si>
    <t xml:space="preserve">50156HN8 3002    </t>
  </si>
  <si>
    <t xml:space="preserve">50156HN8 3000  </t>
  </si>
  <si>
    <t xml:space="preserve">50159HN8 B400H1  </t>
  </si>
  <si>
    <t>50159HN8 B400H1</t>
  </si>
  <si>
    <t xml:space="preserve">50160HN8 A600H1  </t>
  </si>
  <si>
    <t>50160HN8 A600H1</t>
  </si>
  <si>
    <t xml:space="preserve">50161HN8 3000    </t>
  </si>
  <si>
    <t xml:space="preserve">50161HN8 3000  </t>
  </si>
  <si>
    <t xml:space="preserve">50162HN8 3000    </t>
  </si>
  <si>
    <t xml:space="preserve">50162HN8 3000  </t>
  </si>
  <si>
    <t xml:space="preserve">50164HN8 3000    </t>
  </si>
  <si>
    <t xml:space="preserve">50164HN8 3000  </t>
  </si>
  <si>
    <t xml:space="preserve">50166HN8 3000    </t>
  </si>
  <si>
    <t xml:space="preserve">50166HN8 3000  </t>
  </si>
  <si>
    <t xml:space="preserve">50167HN8 A600H1  </t>
  </si>
  <si>
    <t>50167HN8 A600H1</t>
  </si>
  <si>
    <t>50168HN8 3000  03</t>
  </si>
  <si>
    <t xml:space="preserve">50168HN8 3000  </t>
  </si>
  <si>
    <t xml:space="preserve">50169HN8 3000    </t>
  </si>
  <si>
    <t xml:space="preserve">50169HN8 3000  </t>
  </si>
  <si>
    <t xml:space="preserve">50170HN8 3000    </t>
  </si>
  <si>
    <t xml:space="preserve">50170HN8 3000  </t>
  </si>
  <si>
    <t xml:space="preserve">50171HN8 3000    </t>
  </si>
  <si>
    <t xml:space="preserve">50171HN8 3000  </t>
  </si>
  <si>
    <t xml:space="preserve">50173HN8 3000    </t>
  </si>
  <si>
    <t xml:space="preserve">50173HN8 3000  </t>
  </si>
  <si>
    <t xml:space="preserve">50175HN8 3000    </t>
  </si>
  <si>
    <t xml:space="preserve">50175HN8 3000  </t>
  </si>
  <si>
    <t xml:space="preserve">50176HN8 3000    </t>
  </si>
  <si>
    <t xml:space="preserve">50176HN8 3000  </t>
  </si>
  <si>
    <t xml:space="preserve">50177HN8 3000    </t>
  </si>
  <si>
    <t xml:space="preserve">50177HN8 3000  </t>
  </si>
  <si>
    <t xml:space="preserve">50178HN2 3000    </t>
  </si>
  <si>
    <t xml:space="preserve">50178HN2 3000  </t>
  </si>
  <si>
    <t xml:space="preserve">50178HN8 3000    </t>
  </si>
  <si>
    <t xml:space="preserve">50178HN8 3000  </t>
  </si>
  <si>
    <t xml:space="preserve">50179HN8 3000    </t>
  </si>
  <si>
    <t xml:space="preserve">50179HN8 3000  </t>
  </si>
  <si>
    <t xml:space="preserve">50180HN8 A600H1  </t>
  </si>
  <si>
    <t>50180HN8 A600H1</t>
  </si>
  <si>
    <t xml:space="preserve">50181HN8 A600H1  </t>
  </si>
  <si>
    <t>50181HN8 A600H1</t>
  </si>
  <si>
    <t xml:space="preserve">50182HN8 3000    </t>
  </si>
  <si>
    <t xml:space="preserve">50182HN8 3000  </t>
  </si>
  <si>
    <t xml:space="preserve">50183HN8 3000    </t>
  </si>
  <si>
    <t xml:space="preserve">50183HN8 3000  </t>
  </si>
  <si>
    <t xml:space="preserve">50184HN8 3000    </t>
  </si>
  <si>
    <t xml:space="preserve">50184HN8 3000  </t>
  </si>
  <si>
    <t xml:space="preserve">50186HN8 A600H1  </t>
  </si>
  <si>
    <t>50186HN8 A600H1</t>
  </si>
  <si>
    <t xml:space="preserve">50187HN8 3000    </t>
  </si>
  <si>
    <t xml:space="preserve">50187HN8 3000  </t>
  </si>
  <si>
    <t xml:space="preserve">50188HN8 3000    </t>
  </si>
  <si>
    <t xml:space="preserve">50188HN8 3000  </t>
  </si>
  <si>
    <t xml:space="preserve">50189HN8 3000    </t>
  </si>
  <si>
    <t xml:space="preserve">50189HN8 3000  </t>
  </si>
  <si>
    <t xml:space="preserve">50190HN8 3000    </t>
  </si>
  <si>
    <t xml:space="preserve">50190HN8 3000  </t>
  </si>
  <si>
    <t xml:space="preserve">50191HN8 B400AA  </t>
  </si>
  <si>
    <t>50191HN8 B400AA</t>
  </si>
  <si>
    <t>50191HN8 3000  02</t>
  </si>
  <si>
    <t xml:space="preserve">50191HN8 3000  </t>
  </si>
  <si>
    <t xml:space="preserve">50192HN8 B400AA  </t>
  </si>
  <si>
    <t>50192HN8 B400AA</t>
  </si>
  <si>
    <t>50192HN8 3000  02</t>
  </si>
  <si>
    <t xml:space="preserve">50192HN8 3000  </t>
  </si>
  <si>
    <t xml:space="preserve">50193HN8 3000    </t>
  </si>
  <si>
    <t xml:space="preserve">50193HN8 3000  </t>
  </si>
  <si>
    <t xml:space="preserve">50194HN8 3000    </t>
  </si>
  <si>
    <t xml:space="preserve">50194HN8 3000  </t>
  </si>
  <si>
    <t xml:space="preserve">50198HN8 3000    </t>
  </si>
  <si>
    <t xml:space="preserve">50198HN8 3000  </t>
  </si>
  <si>
    <t xml:space="preserve">50198MCE 3001    </t>
  </si>
  <si>
    <t xml:space="preserve">50198MCE 3000  </t>
  </si>
  <si>
    <t xml:space="preserve">50199HN8 3000    </t>
  </si>
  <si>
    <t xml:space="preserve">50199HN8 3000  </t>
  </si>
  <si>
    <t xml:space="preserve">0091ZGHA 7000    </t>
  </si>
  <si>
    <t xml:space="preserve">0091ZGHA 7000  </t>
  </si>
  <si>
    <t xml:space="preserve">90801671 0031H1  </t>
  </si>
  <si>
    <t>90801671 0030H1</t>
  </si>
  <si>
    <t xml:space="preserve">50102HN8 A60020  </t>
  </si>
  <si>
    <t>50102HN8 A60020</t>
  </si>
  <si>
    <t xml:space="preserve">50103HN8 F40020  </t>
  </si>
  <si>
    <t>50103HN8 F40020</t>
  </si>
  <si>
    <t xml:space="preserve">50103HN8 F40021  </t>
  </si>
  <si>
    <t>50103HN8 F40021</t>
  </si>
  <si>
    <t xml:space="preserve">50226HB9 3000    </t>
  </si>
  <si>
    <t xml:space="preserve">50226HB9 3000  </t>
  </si>
  <si>
    <t xml:space="preserve">50104HN8 F40020  </t>
  </si>
  <si>
    <t>50104HN8 F40020</t>
  </si>
  <si>
    <t xml:space="preserve">0091ZGHA 6601    </t>
  </si>
  <si>
    <t xml:space="preserve">0091ZGHA 6600  </t>
  </si>
  <si>
    <t xml:space="preserve">50103HN8 F401AA  </t>
  </si>
  <si>
    <t>50103HN8 F400AA</t>
  </si>
  <si>
    <t xml:space="preserve">50104HN8 F400AA  </t>
  </si>
  <si>
    <t>50104HN8 F400AA</t>
  </si>
  <si>
    <t xml:space="preserve">50105HN8 B400AA  </t>
  </si>
  <si>
    <t>50105HN8 B400AA</t>
  </si>
  <si>
    <t xml:space="preserve">0091ZGHA 6100    </t>
  </si>
  <si>
    <t xml:space="preserve">0091ZGHA 6100  </t>
  </si>
  <si>
    <t xml:space="preserve">0090ZGHA 6201    </t>
  </si>
  <si>
    <t xml:space="preserve">0090ZGHA 6200  </t>
  </si>
  <si>
    <t xml:space="preserve">50113HN8 A60020  </t>
  </si>
  <si>
    <t>50113HN8 A60020</t>
  </si>
  <si>
    <t xml:space="preserve">50114HN8 F40020  </t>
  </si>
  <si>
    <t>50114HN8 F40020</t>
  </si>
  <si>
    <t xml:space="preserve">50174HN8 3000    </t>
  </si>
  <si>
    <t xml:space="preserve">50174HN8 3000  </t>
  </si>
  <si>
    <t xml:space="preserve">50116HN8 A60020  </t>
  </si>
  <si>
    <t>50116HN8 A60020</t>
  </si>
  <si>
    <t xml:space="preserve">0090ZGHA 6301    </t>
  </si>
  <si>
    <t xml:space="preserve">0090ZGHA 6300  </t>
  </si>
  <si>
    <t xml:space="preserve">0091ZGHA 6202    </t>
  </si>
  <si>
    <t xml:space="preserve">0091ZGHA 6200  </t>
  </si>
  <si>
    <t xml:space="preserve">9406110001       </t>
  </si>
  <si>
    <t xml:space="preserve">9406110001     </t>
  </si>
  <si>
    <t xml:space="preserve">50141HN8 3001    </t>
  </si>
  <si>
    <t xml:space="preserve">50141HN8 3000  </t>
  </si>
  <si>
    <t xml:space="preserve">50261HN8 3001    </t>
  </si>
  <si>
    <t xml:space="preserve">50261HN8 3000  </t>
  </si>
  <si>
    <t xml:space="preserve">0092ZGHA 7000    </t>
  </si>
  <si>
    <t xml:space="preserve">0092ZGHA 7000  </t>
  </si>
  <si>
    <t xml:space="preserve">50147HC5 9700H1  </t>
  </si>
  <si>
    <t>50147HC5 9700H1</t>
  </si>
  <si>
    <t xml:space="preserve">50148HP0 A00020  </t>
  </si>
  <si>
    <t>50148HP0 A00020</t>
  </si>
  <si>
    <t xml:space="preserve">50153HN8 A60020  </t>
  </si>
  <si>
    <t>50153HN8 A60020</t>
  </si>
  <si>
    <t xml:space="preserve">50154HN8 3000    </t>
  </si>
  <si>
    <t xml:space="preserve">50154HN8 3000  </t>
  </si>
  <si>
    <t xml:space="preserve">50157HN8 3000    </t>
  </si>
  <si>
    <t xml:space="preserve">50157HN8 3000  </t>
  </si>
  <si>
    <t xml:space="preserve">50160HN8 A60020  </t>
  </si>
  <si>
    <t>50160HN8 A60020</t>
  </si>
  <si>
    <t xml:space="preserve">50168HN8 3002AA  </t>
  </si>
  <si>
    <t>50168HN8 3000AA</t>
  </si>
  <si>
    <t xml:space="preserve">50180HN8 A60020  </t>
  </si>
  <si>
    <t>50180HN8 A60020</t>
  </si>
  <si>
    <t xml:space="preserve">50181HN8 A60020  </t>
  </si>
  <si>
    <t>50181HN8 A60020</t>
  </si>
  <si>
    <t xml:space="preserve">50181HN8 A60021  </t>
  </si>
  <si>
    <t>50181HN8 A60021</t>
  </si>
  <si>
    <t xml:space="preserve">50185HN8 3000    </t>
  </si>
  <si>
    <t xml:space="preserve">50185HN8 3000  </t>
  </si>
  <si>
    <t xml:space="preserve">50185HN8 A600H1  </t>
  </si>
  <si>
    <t>50185HN8 A600H1</t>
  </si>
  <si>
    <t xml:space="preserve">50186HN8 A60020  </t>
  </si>
  <si>
    <t>50186HN8 A60020</t>
  </si>
  <si>
    <t>50100K64 NB00XA02</t>
  </si>
  <si>
    <t>50100K64 NB00XA</t>
  </si>
  <si>
    <t xml:space="preserve">50101K64 N001H1  </t>
  </si>
  <si>
    <t>50101K64 N000H1</t>
  </si>
  <si>
    <t xml:space="preserve">50102K64 N001H1  </t>
  </si>
  <si>
    <t>50102K64 N000H1</t>
  </si>
  <si>
    <t xml:space="preserve">50103K64 N001H1  </t>
  </si>
  <si>
    <t>50103K64 N000H1</t>
  </si>
  <si>
    <t xml:space="preserve">50104K64 N001H1  </t>
  </si>
  <si>
    <t>50104K64 N000H1</t>
  </si>
  <si>
    <t xml:space="preserve">50105K64 N001H1  </t>
  </si>
  <si>
    <t>50105K64 N000H1</t>
  </si>
  <si>
    <t xml:space="preserve">50106K64 N001H1  </t>
  </si>
  <si>
    <t>50106K64 N000H1</t>
  </si>
  <si>
    <t xml:space="preserve">50107K64 N001H1  </t>
  </si>
  <si>
    <t>50107K64 N000H1</t>
  </si>
  <si>
    <t xml:space="preserve">50108K64 N001H1  </t>
  </si>
  <si>
    <t>50108K64 N000H1</t>
  </si>
  <si>
    <t xml:space="preserve">50109K64 N001H1  </t>
  </si>
  <si>
    <t>50109K64 N000H1</t>
  </si>
  <si>
    <t xml:space="preserve">50110K64 N001H1  </t>
  </si>
  <si>
    <t>50110K64 N000H1</t>
  </si>
  <si>
    <t xml:space="preserve">50111K64 N001H1  </t>
  </si>
  <si>
    <t>50111K64 N000H1</t>
  </si>
  <si>
    <t xml:space="preserve">50112K64 N001H1  </t>
  </si>
  <si>
    <t>50112K64 N000H1</t>
  </si>
  <si>
    <t xml:space="preserve">50113K64 N001H1  </t>
  </si>
  <si>
    <t>50113K64 N000H1</t>
  </si>
  <si>
    <t xml:space="preserve">50114K64 N001H1  </t>
  </si>
  <si>
    <t>50114K64 N000H1</t>
  </si>
  <si>
    <t xml:space="preserve">50115K64 N001H1  </t>
  </si>
  <si>
    <t>50115K64 N000H1</t>
  </si>
  <si>
    <t xml:space="preserve">50116K64 N001H1  </t>
  </si>
  <si>
    <t>50116K64 N000H1</t>
  </si>
  <si>
    <t xml:space="preserve">50117K64 N001H1  </t>
  </si>
  <si>
    <t>50117K64 N000H1</t>
  </si>
  <si>
    <t xml:space="preserve">50119K64 N002H1  </t>
  </si>
  <si>
    <t>50119K64 N000H1</t>
  </si>
  <si>
    <t xml:space="preserve">50120K64 N001H1  </t>
  </si>
  <si>
    <t>50120K64 N000H1</t>
  </si>
  <si>
    <t xml:space="preserve">50121K64 N001H1  </t>
  </si>
  <si>
    <t>50121K64 N000H1</t>
  </si>
  <si>
    <t xml:space="preserve">50122MF2 3003    </t>
  </si>
  <si>
    <t xml:space="preserve">50122MF2 3000  </t>
  </si>
  <si>
    <t xml:space="preserve">50127K64 N001H1  </t>
  </si>
  <si>
    <t>50127K64 N000H1</t>
  </si>
  <si>
    <t xml:space="preserve">50128K64 N001H1  </t>
  </si>
  <si>
    <t>50128K64 N000H1</t>
  </si>
  <si>
    <t xml:space="preserve">50130K64 N002H1  </t>
  </si>
  <si>
    <t>50130K64 N000H1</t>
  </si>
  <si>
    <t xml:space="preserve">50131K64 N001H1  </t>
  </si>
  <si>
    <t>50131K64 N000H1</t>
  </si>
  <si>
    <t xml:space="preserve">50132K64 N001H1  </t>
  </si>
  <si>
    <t>50132K64 N000H1</t>
  </si>
  <si>
    <t xml:space="preserve">50133K64 N001H1  </t>
  </si>
  <si>
    <t>50133K64 N000H1</t>
  </si>
  <si>
    <t xml:space="preserve">50134K64 N001H1  </t>
  </si>
  <si>
    <t>50134K64 N000H1</t>
  </si>
  <si>
    <t xml:space="preserve">50135K64 N002H1  </t>
  </si>
  <si>
    <t>50135K64 N000H1</t>
  </si>
  <si>
    <t xml:space="preserve">50136K64 N001H1  </t>
  </si>
  <si>
    <t>50136K64 N000H1</t>
  </si>
  <si>
    <t xml:space="preserve">50137K64 N001H1  </t>
  </si>
  <si>
    <t>50137K64 N000H1</t>
  </si>
  <si>
    <t xml:space="preserve">50138K64 N001H1  </t>
  </si>
  <si>
    <t>50138K64 N000H1</t>
  </si>
  <si>
    <t xml:space="preserve">50140K64 N001H1  </t>
  </si>
  <si>
    <t>50140K64 N000H1</t>
  </si>
  <si>
    <t xml:space="preserve">50143K64 N001H1  </t>
  </si>
  <si>
    <t>50143K64 N000H1</t>
  </si>
  <si>
    <t xml:space="preserve">50144K64 N001H1  </t>
  </si>
  <si>
    <t>50144K64 N000H1</t>
  </si>
  <si>
    <t xml:space="preserve">50147K64 N001H1  </t>
  </si>
  <si>
    <t>50147K64 N000H1</t>
  </si>
  <si>
    <t xml:space="preserve">50148K64 N001H1  </t>
  </si>
  <si>
    <t>50148K64 N000H1</t>
  </si>
  <si>
    <t xml:space="preserve">50150K64 N001H1  </t>
  </si>
  <si>
    <t>50150K64 N000H1</t>
  </si>
  <si>
    <t xml:space="preserve">50153K64 N001H1  </t>
  </si>
  <si>
    <t>50153K64 N000H1</t>
  </si>
  <si>
    <t xml:space="preserve">50154K64 N001H1  </t>
  </si>
  <si>
    <t>50154K64 N000H1</t>
  </si>
  <si>
    <t xml:space="preserve">50155K64 N002H1  </t>
  </si>
  <si>
    <t>50155K64 N000H1</t>
  </si>
  <si>
    <t xml:space="preserve">50156K64 N002H1  </t>
  </si>
  <si>
    <t>50156K64 N000H1</t>
  </si>
  <si>
    <t xml:space="preserve">50157K64 N001H1  </t>
  </si>
  <si>
    <t>50157K64 N000H1</t>
  </si>
  <si>
    <t xml:space="preserve">50159K64 J000H1  </t>
  </si>
  <si>
    <t>50159K64 J000H1</t>
  </si>
  <si>
    <t xml:space="preserve">50160K64 N001H1  </t>
  </si>
  <si>
    <t>50160K64 N000H1</t>
  </si>
  <si>
    <t xml:space="preserve">50165K64 N001H1  </t>
  </si>
  <si>
    <t>50165K64 N000H1</t>
  </si>
  <si>
    <t xml:space="preserve">50166K64 N001H1  </t>
  </si>
  <si>
    <t>50166K64 N000H1</t>
  </si>
  <si>
    <t xml:space="preserve">50167K64 N001H1  </t>
  </si>
  <si>
    <t>50167K64 N000H1</t>
  </si>
  <si>
    <t xml:space="preserve">50168K64 N001H1  </t>
  </si>
  <si>
    <t>50168K64 N000H1</t>
  </si>
  <si>
    <t xml:space="preserve">50170K64 N001H1  </t>
  </si>
  <si>
    <t>50170K64 N000H1</t>
  </si>
  <si>
    <t xml:space="preserve">50171K64 N001H1  </t>
  </si>
  <si>
    <t>50171K64 N000H1</t>
  </si>
  <si>
    <t xml:space="preserve">50172K64 N001H1  </t>
  </si>
  <si>
    <t>50172K64 N000H1</t>
  </si>
  <si>
    <t xml:space="preserve">50173K64 N001H1  </t>
  </si>
  <si>
    <t>50173K64 N000H1</t>
  </si>
  <si>
    <t xml:space="preserve">50174K64 N002H1  </t>
  </si>
  <si>
    <t>50174K64 N000H1</t>
  </si>
  <si>
    <t xml:space="preserve">50175K64 N001H1  </t>
  </si>
  <si>
    <t>50175K64 N000H1</t>
  </si>
  <si>
    <t xml:space="preserve">50178K64 N001H1  </t>
  </si>
  <si>
    <t>50178K64 N000H1</t>
  </si>
  <si>
    <t xml:space="preserve">50178MK4 3002    </t>
  </si>
  <si>
    <t xml:space="preserve">50178MK4 3000  </t>
  </si>
  <si>
    <t xml:space="preserve">50180K64 N001H1  </t>
  </si>
  <si>
    <t>50180K64 N000H1</t>
  </si>
  <si>
    <t xml:space="preserve">50184K64 N001H1  </t>
  </si>
  <si>
    <t>50184K64 N000H1</t>
  </si>
  <si>
    <t xml:space="preserve">50184MJ0 3000    </t>
  </si>
  <si>
    <t xml:space="preserve">50184MJ0 3000  </t>
  </si>
  <si>
    <t xml:space="preserve">50185K64 N001H1  </t>
  </si>
  <si>
    <t>50185K64 N000H1</t>
  </si>
  <si>
    <t xml:space="preserve">50188K64 N001H1  </t>
  </si>
  <si>
    <t>50188K64 N000H1</t>
  </si>
  <si>
    <t xml:space="preserve">50189K64 N001H1  </t>
  </si>
  <si>
    <t>50189K64 N000H1</t>
  </si>
  <si>
    <t xml:space="preserve">50191K64 N001H1  </t>
  </si>
  <si>
    <t>50191K64 N000H1</t>
  </si>
  <si>
    <t xml:space="preserve">50193K64 N001H1  </t>
  </si>
  <si>
    <t>50193K64 N000H1</t>
  </si>
  <si>
    <t xml:space="preserve">50194K64 N001H1  </t>
  </si>
  <si>
    <t>50194K64 N000H1</t>
  </si>
  <si>
    <t xml:space="preserve">50195K64 N101H1  </t>
  </si>
  <si>
    <t>50195K64 N100H1</t>
  </si>
  <si>
    <t xml:space="preserve">50198MCT 3003    </t>
  </si>
  <si>
    <t xml:space="preserve">50198MCT 3000  </t>
  </si>
  <si>
    <t xml:space="preserve">50199K64 N001H1  </t>
  </si>
  <si>
    <t>50199K64 N000H1</t>
  </si>
  <si>
    <t xml:space="preserve">50201K64 N001H1  </t>
  </si>
  <si>
    <t>50201K64 N000H1</t>
  </si>
  <si>
    <t xml:space="preserve">50202K64 N001H1  </t>
  </si>
  <si>
    <t>50202K64 N000H1</t>
  </si>
  <si>
    <t xml:space="preserve">50203K64 N001H1  </t>
  </si>
  <si>
    <t>50203K64 N000H1</t>
  </si>
  <si>
    <t xml:space="preserve">50204K64 NA00H1  </t>
  </si>
  <si>
    <t>50204K64 NA00H1</t>
  </si>
  <si>
    <t xml:space="preserve">50205K64 J000H1  </t>
  </si>
  <si>
    <t>50205K64 J000H1</t>
  </si>
  <si>
    <t xml:space="preserve">50206K64 N001H1  </t>
  </si>
  <si>
    <t>50206K64 N000H1</t>
  </si>
  <si>
    <t xml:space="preserve">50211K64 N101H1  </t>
  </si>
  <si>
    <t>50211K64 N100H1</t>
  </si>
  <si>
    <t xml:space="preserve">50212K64 N101H1  </t>
  </si>
  <si>
    <t>50212K64 N100H1</t>
  </si>
  <si>
    <t xml:space="preserve">50213K64 N101H1  </t>
  </si>
  <si>
    <t>50213K64 N100H1</t>
  </si>
  <si>
    <t xml:space="preserve">50214K64 N101H1  </t>
  </si>
  <si>
    <t>50214K64 N100H1</t>
  </si>
  <si>
    <t xml:space="preserve">50215K64 N101H1  </t>
  </si>
  <si>
    <t>50215K64 N100H1</t>
  </si>
  <si>
    <t xml:space="preserve">50237MG9 9501H1  </t>
  </si>
  <si>
    <t>50237MG9 9500H1</t>
  </si>
  <si>
    <t>5010AK64 N100  02</t>
  </si>
  <si>
    <t xml:space="preserve">5010AK64 N100  </t>
  </si>
  <si>
    <t xml:space="preserve">5010BK64 N001    </t>
  </si>
  <si>
    <t xml:space="preserve">5010BK64 N000  </t>
  </si>
  <si>
    <t>5010CK64 N000  01</t>
  </si>
  <si>
    <t xml:space="preserve">5010CK64 N000  </t>
  </si>
  <si>
    <t>5010DK64 N000  02</t>
  </si>
  <si>
    <t xml:space="preserve">5010DK64 N000  </t>
  </si>
  <si>
    <t>5011BK64 N000  01</t>
  </si>
  <si>
    <t xml:space="preserve">5011BK64 N000  </t>
  </si>
  <si>
    <t>5012AK64 N100  01</t>
  </si>
  <si>
    <t xml:space="preserve">5012AK64 N100  </t>
  </si>
  <si>
    <t>5012CK64 N000  01</t>
  </si>
  <si>
    <t xml:space="preserve">5012CK64 N000  </t>
  </si>
  <si>
    <t xml:space="preserve">5013AK64 NB00    </t>
  </si>
  <si>
    <t xml:space="preserve">5013AK64 NB00  </t>
  </si>
  <si>
    <t>5013BK64 N000  01</t>
  </si>
  <si>
    <t xml:space="preserve">5013BK64 N000  </t>
  </si>
  <si>
    <t>5013CK64 N000  01</t>
  </si>
  <si>
    <t xml:space="preserve">5013CK64 N000  </t>
  </si>
  <si>
    <t xml:space="preserve">50119K64 N00120  </t>
  </si>
  <si>
    <t>50119K64 N00020</t>
  </si>
  <si>
    <t xml:space="preserve">50120K64 N00120  </t>
  </si>
  <si>
    <t>50120K64 N00020</t>
  </si>
  <si>
    <t xml:space="preserve">50120K64 N00121  </t>
  </si>
  <si>
    <t>50120K64 N00021</t>
  </si>
  <si>
    <t xml:space="preserve">50120K64 N00122  </t>
  </si>
  <si>
    <t>50120K64 N00022</t>
  </si>
  <si>
    <t xml:space="preserve">50120K64 N00123  </t>
  </si>
  <si>
    <t>50120K64 N00023</t>
  </si>
  <si>
    <t xml:space="preserve">50193K45 N000H1  </t>
  </si>
  <si>
    <t>50193K45 N000H1</t>
  </si>
  <si>
    <t xml:space="preserve">50127K64 N00120  </t>
  </si>
  <si>
    <t>50127K64 N00020</t>
  </si>
  <si>
    <t xml:space="preserve">50129K64 N001H1  </t>
  </si>
  <si>
    <t>50129K64 N000H1</t>
  </si>
  <si>
    <t xml:space="preserve">50128K64 N00120  </t>
  </si>
  <si>
    <t>50128K64 N00020</t>
  </si>
  <si>
    <t xml:space="preserve">94001080900S     </t>
  </si>
  <si>
    <t xml:space="preserve">94001080900S   </t>
  </si>
  <si>
    <t xml:space="preserve">50129KYJ 9000H1  </t>
  </si>
  <si>
    <t>50129KYJ 9000H1</t>
  </si>
  <si>
    <t xml:space="preserve">50130K64 N00120  </t>
  </si>
  <si>
    <t>50130K64 N00020</t>
  </si>
  <si>
    <t xml:space="preserve">50130K64 N00121  </t>
  </si>
  <si>
    <t>50130K64 N00021</t>
  </si>
  <si>
    <t xml:space="preserve">50130K64 N00122  </t>
  </si>
  <si>
    <t>50130K64 N00022</t>
  </si>
  <si>
    <t xml:space="preserve">50130K64 N00123  </t>
  </si>
  <si>
    <t>50130K64 N00023</t>
  </si>
  <si>
    <t xml:space="preserve">50135K64 N00120  </t>
  </si>
  <si>
    <t>50135K64 N00020</t>
  </si>
  <si>
    <t xml:space="preserve">50135K64 N00121  </t>
  </si>
  <si>
    <t>50135K64 N00021</t>
  </si>
  <si>
    <t xml:space="preserve">50135K64 N00122  </t>
  </si>
  <si>
    <t>50135K64 N00022</t>
  </si>
  <si>
    <t xml:space="preserve">50135K64 N00124  </t>
  </si>
  <si>
    <t>50135K64 N00024</t>
  </si>
  <si>
    <t xml:space="preserve">50140K64 N00120  </t>
  </si>
  <si>
    <t>50140K64 N00020</t>
  </si>
  <si>
    <t xml:space="preserve">50140K64 N00121  </t>
  </si>
  <si>
    <t>50140K64 N00021</t>
  </si>
  <si>
    <t xml:space="preserve">50140K64 N00122  </t>
  </si>
  <si>
    <t>50140K64 N00022</t>
  </si>
  <si>
    <t xml:space="preserve">50141K64 N001H1  </t>
  </si>
  <si>
    <t>50141K64 N000H1</t>
  </si>
  <si>
    <t xml:space="preserve">50142K64 N001H1  </t>
  </si>
  <si>
    <t>50142K64 N000H1</t>
  </si>
  <si>
    <t xml:space="preserve">50143K64 N00120  </t>
  </si>
  <si>
    <t>50143K64 N00020</t>
  </si>
  <si>
    <t xml:space="preserve">50143K64 N00121  </t>
  </si>
  <si>
    <t>50143K64 N00021</t>
  </si>
  <si>
    <t xml:space="preserve">50150K64 N00120  </t>
  </si>
  <si>
    <t>50150K64 N00020</t>
  </si>
  <si>
    <t xml:space="preserve">50152K64 N001H1  </t>
  </si>
  <si>
    <t>50152K64 N000H1</t>
  </si>
  <si>
    <t xml:space="preserve">50176K64 N001H1  </t>
  </si>
  <si>
    <t>50176K64 N000H1</t>
  </si>
  <si>
    <t xml:space="preserve">50177K64 N001H1  </t>
  </si>
  <si>
    <t>50177K64 N000H1</t>
  </si>
  <si>
    <t xml:space="preserve">50153K64 N00120  </t>
  </si>
  <si>
    <t>50153K64 N00020</t>
  </si>
  <si>
    <t xml:space="preserve">9406105001       </t>
  </si>
  <si>
    <t xml:space="preserve">9406105001     </t>
  </si>
  <si>
    <t xml:space="preserve">50154K64 N00120  </t>
  </si>
  <si>
    <t>50154K64 N00020</t>
  </si>
  <si>
    <t xml:space="preserve">50155K64 N00120  </t>
  </si>
  <si>
    <t>50155K64 N00020</t>
  </si>
  <si>
    <t xml:space="preserve">50156K64 N00120  </t>
  </si>
  <si>
    <t>50156K64 N00020</t>
  </si>
  <si>
    <t xml:space="preserve">50157K64 N00120  </t>
  </si>
  <si>
    <t>50157K64 N00020</t>
  </si>
  <si>
    <t xml:space="preserve">50159K64 N00020  </t>
  </si>
  <si>
    <t>50159K64 N00020</t>
  </si>
  <si>
    <t xml:space="preserve">50159K64 N00021  </t>
  </si>
  <si>
    <t>50159K64 N00021</t>
  </si>
  <si>
    <t xml:space="preserve">50159K64 N00022  </t>
  </si>
  <si>
    <t>50159K64 N00022</t>
  </si>
  <si>
    <t xml:space="preserve">50196K64 J000H1  </t>
  </si>
  <si>
    <t>50196K64 J000H1</t>
  </si>
  <si>
    <t xml:space="preserve">50126K64 N001H1  </t>
  </si>
  <si>
    <t>50126K64 N000H1</t>
  </si>
  <si>
    <t xml:space="preserve">50160K64 N00120  </t>
  </si>
  <si>
    <t>50160K64 N00020</t>
  </si>
  <si>
    <t xml:space="preserve">50161K64 N001H1  </t>
  </si>
  <si>
    <t>50161K64 N000H1</t>
  </si>
  <si>
    <t xml:space="preserve">50165K64 N00120  </t>
  </si>
  <si>
    <t>50165K64 N00020</t>
  </si>
  <si>
    <t xml:space="preserve">50166K64 N00120  </t>
  </si>
  <si>
    <t>50166K64 N00020</t>
  </si>
  <si>
    <t xml:space="preserve">50166K64 N00121  </t>
  </si>
  <si>
    <t>50166K64 N00021</t>
  </si>
  <si>
    <t xml:space="preserve">50167K64 N00120  </t>
  </si>
  <si>
    <t>50167K64 N00020</t>
  </si>
  <si>
    <t xml:space="preserve">50168K64 N00120  </t>
  </si>
  <si>
    <t>50168K64 N00020</t>
  </si>
  <si>
    <t xml:space="preserve">50171K64 N00120  </t>
  </si>
  <si>
    <t>50171K64 N00020</t>
  </si>
  <si>
    <t xml:space="preserve">50172K64 N00120  </t>
  </si>
  <si>
    <t>50172K64 N00020</t>
  </si>
  <si>
    <t xml:space="preserve">50174K64 N00120  </t>
  </si>
  <si>
    <t>50174K64 N00020</t>
  </si>
  <si>
    <t xml:space="preserve">50175K64 N00120  </t>
  </si>
  <si>
    <t>50175K64 N00020</t>
  </si>
  <si>
    <t xml:space="preserve">50176K64 N00120  </t>
  </si>
  <si>
    <t>50176K64 N00020</t>
  </si>
  <si>
    <t xml:space="preserve">50176K64 N00121  </t>
  </si>
  <si>
    <t>50176K64 N00021</t>
  </si>
  <si>
    <t xml:space="preserve">50177K64 N00120  </t>
  </si>
  <si>
    <t>50177K64 N00020</t>
  </si>
  <si>
    <t xml:space="preserve">50177K64 N00121  </t>
  </si>
  <si>
    <t>50177K64 N00021</t>
  </si>
  <si>
    <t xml:space="preserve">50178K64 N00120  </t>
  </si>
  <si>
    <t>50178K64 N00020</t>
  </si>
  <si>
    <t xml:space="preserve">50184K64 N00120  </t>
  </si>
  <si>
    <t>50184K64 N00020</t>
  </si>
  <si>
    <t xml:space="preserve">50185K64 N00120  </t>
  </si>
  <si>
    <t>50185K64 N00020</t>
  </si>
  <si>
    <t xml:space="preserve">50191K64 N00120  </t>
  </si>
  <si>
    <t>50191K64 N00020</t>
  </si>
  <si>
    <t xml:space="preserve">50193KYJ 900021  </t>
  </si>
  <si>
    <t>50193KYJ 900021</t>
  </si>
  <si>
    <t xml:space="preserve">50193K45 N00020  </t>
  </si>
  <si>
    <t>50193K45 N00020</t>
  </si>
  <si>
    <t xml:space="preserve">50199K64 N00120  </t>
  </si>
  <si>
    <t>50199K64 N00020</t>
  </si>
  <si>
    <t xml:space="preserve">0092ZGHA B101    </t>
  </si>
  <si>
    <t xml:space="preserve">0092ZGHA B100  </t>
  </si>
  <si>
    <t xml:space="preserve">0230ZGHA 6000    </t>
  </si>
  <si>
    <t xml:space="preserve">0230ZGHA 6000  </t>
  </si>
  <si>
    <t>50100K88 B502XA03</t>
  </si>
  <si>
    <t>50100K88 B500XA</t>
  </si>
  <si>
    <t xml:space="preserve">50101K88 J401H1  </t>
  </si>
  <si>
    <t>50101K88 J400H1</t>
  </si>
  <si>
    <t xml:space="preserve">50102K88 J401H1  </t>
  </si>
  <si>
    <t>50102K88 J400H1</t>
  </si>
  <si>
    <t xml:space="preserve">50103KZV J001H1  </t>
  </si>
  <si>
    <t>50103KZV J000H1</t>
  </si>
  <si>
    <t xml:space="preserve">50104KZV J001H1  </t>
  </si>
  <si>
    <t>50104KZV J000H1</t>
  </si>
  <si>
    <t xml:space="preserve">50105K88 J400H1  </t>
  </si>
  <si>
    <t>50105K88 J400H1</t>
  </si>
  <si>
    <t>50119K88 J400H101</t>
  </si>
  <si>
    <t>50119K88 J400H1</t>
  </si>
  <si>
    <t xml:space="preserve">50127KZV L000H1  </t>
  </si>
  <si>
    <t>50127KZV L000H1</t>
  </si>
  <si>
    <t xml:space="preserve">50133K88 L200H1  </t>
  </si>
  <si>
    <t>50133K88 L200H1</t>
  </si>
  <si>
    <t xml:space="preserve">50141K88 B500H1  </t>
  </si>
  <si>
    <t>50141K88 B500H1</t>
  </si>
  <si>
    <t>50150K88 B501H101</t>
  </si>
  <si>
    <t>50150K88 B500H1</t>
  </si>
  <si>
    <t xml:space="preserve">50151K88 L200H1  </t>
  </si>
  <si>
    <t>50151K88 L200H1</t>
  </si>
  <si>
    <t xml:space="preserve">50152K88 L200H1  </t>
  </si>
  <si>
    <t>50152K88 L200H1</t>
  </si>
  <si>
    <t>50157K88 L200H101</t>
  </si>
  <si>
    <t>50157K88 L200H1</t>
  </si>
  <si>
    <t xml:space="preserve">50160K88 L200H1  </t>
  </si>
  <si>
    <t>50160K88 L200H1</t>
  </si>
  <si>
    <t xml:space="preserve">50162K88 J400H1  </t>
  </si>
  <si>
    <t>50162K88 J400H1</t>
  </si>
  <si>
    <t xml:space="preserve">50163KZV T003H1  </t>
  </si>
  <si>
    <t>50163KZV T000H1</t>
  </si>
  <si>
    <t xml:space="preserve">50164KZV T003H1  </t>
  </si>
  <si>
    <t>50164KZV T000H1</t>
  </si>
  <si>
    <t xml:space="preserve">50165KZV T002H1  </t>
  </si>
  <si>
    <t>50165KZV T000H1</t>
  </si>
  <si>
    <t xml:space="preserve">50166K88 J400H1  </t>
  </si>
  <si>
    <t>50166K88 J400H1</t>
  </si>
  <si>
    <t xml:space="preserve">50167K88 J400H1  </t>
  </si>
  <si>
    <t>50167K88 J400H1</t>
  </si>
  <si>
    <t xml:space="preserve">50168K88 J400H1  </t>
  </si>
  <si>
    <t>50168K88 J400H1</t>
  </si>
  <si>
    <t xml:space="preserve">50169K88 L200H1  </t>
  </si>
  <si>
    <t>50169K88 L200H1</t>
  </si>
  <si>
    <t xml:space="preserve">50170K88 L200H1  </t>
  </si>
  <si>
    <t>50170K88 L200H1</t>
  </si>
  <si>
    <t xml:space="preserve">50173K88 L200H1  </t>
  </si>
  <si>
    <t>50173K88 L200H1</t>
  </si>
  <si>
    <t xml:space="preserve">50175K88 J400H1  </t>
  </si>
  <si>
    <t>50175K88 J400H1</t>
  </si>
  <si>
    <t xml:space="preserve">50176K88 L200H1  </t>
  </si>
  <si>
    <t>50176K88 L200H1</t>
  </si>
  <si>
    <t xml:space="preserve">50177K88 J400H1  </t>
  </si>
  <si>
    <t>50177K88 J400H1</t>
  </si>
  <si>
    <t xml:space="preserve">50179K88 J400H1  </t>
  </si>
  <si>
    <t>50179K88 J400H1</t>
  </si>
  <si>
    <t xml:space="preserve">50180K88 L200H1  </t>
  </si>
  <si>
    <t>50180K88 L200H1</t>
  </si>
  <si>
    <t xml:space="preserve">50181K88 L200H1  </t>
  </si>
  <si>
    <t>50181K88 L200H1</t>
  </si>
  <si>
    <t xml:space="preserve">50184K88 J400H1  </t>
  </si>
  <si>
    <t>50184K88 J400H1</t>
  </si>
  <si>
    <t xml:space="preserve">50185K88 J400H1  </t>
  </si>
  <si>
    <t>50185K88 J400H1</t>
  </si>
  <si>
    <t xml:space="preserve">50186K88 J400H1  </t>
  </si>
  <si>
    <t>50186K88 J400H1</t>
  </si>
  <si>
    <t xml:space="preserve">50190K88 J400H1  </t>
  </si>
  <si>
    <t>50190K88 J400H1</t>
  </si>
  <si>
    <t xml:space="preserve">50194K88 J400H1  </t>
  </si>
  <si>
    <t>50194K88 J400H1</t>
  </si>
  <si>
    <t xml:space="preserve">50195KZV T000H1  </t>
  </si>
  <si>
    <t>50195KZV T000H1</t>
  </si>
  <si>
    <t xml:space="preserve">50210K88 J400H1  </t>
  </si>
  <si>
    <t>50210K88 J400H1</t>
  </si>
  <si>
    <t xml:space="preserve">50211K88 L200H1  </t>
  </si>
  <si>
    <t>50211K88 L200H1</t>
  </si>
  <si>
    <t>50216K88 L200H101</t>
  </si>
  <si>
    <t>50216K88 L200H1</t>
  </si>
  <si>
    <t xml:space="preserve">50220K88 J400H1  </t>
  </si>
  <si>
    <t>50220K88 J400H1</t>
  </si>
  <si>
    <t xml:space="preserve">50225K88 L200H1  </t>
  </si>
  <si>
    <t>50225K88 L200H1</t>
  </si>
  <si>
    <t xml:space="preserve">50226KZV T001H1  </t>
  </si>
  <si>
    <t>50226KZV T000H1</t>
  </si>
  <si>
    <t xml:space="preserve">90109KZV J001H1  </t>
  </si>
  <si>
    <t>90109KZV J000H1</t>
  </si>
  <si>
    <t xml:space="preserve">9080ZGHA 6000    </t>
  </si>
  <si>
    <t xml:space="preserve">9080ZGHA 6000  </t>
  </si>
  <si>
    <t>5010AK88 B502  01</t>
  </si>
  <si>
    <t xml:space="preserve">5010AK88 B500  </t>
  </si>
  <si>
    <t xml:space="preserve">5010BK88 J400    </t>
  </si>
  <si>
    <t xml:space="preserve">5010BK88 J400  </t>
  </si>
  <si>
    <t xml:space="preserve">5010FK88 J400    </t>
  </si>
  <si>
    <t xml:space="preserve">5010FK88 J400  </t>
  </si>
  <si>
    <t xml:space="preserve">5010GK88 J400    </t>
  </si>
  <si>
    <t xml:space="preserve">5010GK88 J400  </t>
  </si>
  <si>
    <t>50110K88 B500H101</t>
  </si>
  <si>
    <t>50110K88 B500H1</t>
  </si>
  <si>
    <t xml:space="preserve">50124KWW 6202H1  </t>
  </si>
  <si>
    <t>50124KWW 6200H1</t>
  </si>
  <si>
    <t>50125KWW A001H101</t>
  </si>
  <si>
    <t>50125KWW A000H1</t>
  </si>
  <si>
    <t xml:space="preserve">50126KWB 6001H1  </t>
  </si>
  <si>
    <t>50126KWB 6000H1</t>
  </si>
  <si>
    <t xml:space="preserve">50153K88 L200H1  </t>
  </si>
  <si>
    <t>50153K88 L200H1</t>
  </si>
  <si>
    <t xml:space="preserve">50124KZV T000H1  </t>
  </si>
  <si>
    <t>50124KZV T000H1</t>
  </si>
  <si>
    <t xml:space="preserve">5010CK88 L201    </t>
  </si>
  <si>
    <t xml:space="preserve">5010CK88 L200  </t>
  </si>
  <si>
    <t xml:space="preserve">5010DK88 L201    </t>
  </si>
  <si>
    <t xml:space="preserve">5010DK88 L200  </t>
  </si>
  <si>
    <t>5010EK88 J400  01</t>
  </si>
  <si>
    <t xml:space="preserve">5010EK88 J400  </t>
  </si>
  <si>
    <t xml:space="preserve">50118KZV L001H1  </t>
  </si>
  <si>
    <t>50118KZV L000H1</t>
  </si>
  <si>
    <t xml:space="preserve">50121K88 J401H1  </t>
  </si>
  <si>
    <t>50121K88 J400H1</t>
  </si>
  <si>
    <t xml:space="preserve">50129KZV T000H1  </t>
  </si>
  <si>
    <t>50129KZV T000H1</t>
  </si>
  <si>
    <t xml:space="preserve">50159KZV Y000H1  </t>
  </si>
  <si>
    <t>50159KZV Y000H1</t>
  </si>
  <si>
    <t xml:space="preserve">50119K88 J40020  </t>
  </si>
  <si>
    <t>50119K88 J40020</t>
  </si>
  <si>
    <t xml:space="preserve">50119K88 J40021  </t>
  </si>
  <si>
    <t>50119K88 J40021</t>
  </si>
  <si>
    <t xml:space="preserve">50119K88 J40022  </t>
  </si>
  <si>
    <t>50119K88 J40022</t>
  </si>
  <si>
    <t xml:space="preserve">50156K88 L20021  </t>
  </si>
  <si>
    <t>50156K88 L20021</t>
  </si>
  <si>
    <t xml:space="preserve">90109KEV 9002H1  </t>
  </si>
  <si>
    <t>90109KEV 9000H1</t>
  </si>
  <si>
    <t xml:space="preserve">50155KWW A00020  </t>
  </si>
  <si>
    <t>50155KWW A00020</t>
  </si>
  <si>
    <t xml:space="preserve">50133K88 L20020  </t>
  </si>
  <si>
    <t>50133K88 L20020</t>
  </si>
  <si>
    <t xml:space="preserve">50136KWB 600021  </t>
  </si>
  <si>
    <t>50136KWB 600021</t>
  </si>
  <si>
    <t xml:space="preserve">50136K88 L20020  </t>
  </si>
  <si>
    <t>50136K88 L20020</t>
  </si>
  <si>
    <t xml:space="preserve">50141K88 B50020  </t>
  </si>
  <si>
    <t>50141K88 B50020</t>
  </si>
  <si>
    <t xml:space="preserve">50157K88 L20020  </t>
  </si>
  <si>
    <t>50157K88 L20020</t>
  </si>
  <si>
    <t xml:space="preserve">50160K88 L20020  </t>
  </si>
  <si>
    <t>50160K88 L20020</t>
  </si>
  <si>
    <t xml:space="preserve">50163KZV T00020  </t>
  </si>
  <si>
    <t>50163KZV T00020</t>
  </si>
  <si>
    <t xml:space="preserve">50164KZV T00020  </t>
  </si>
  <si>
    <t>50164KZV T00020</t>
  </si>
  <si>
    <t xml:space="preserve">50165KZV T00020  </t>
  </si>
  <si>
    <t>50165KZV T00020</t>
  </si>
  <si>
    <t xml:space="preserve">50165KZV T00021  </t>
  </si>
  <si>
    <t>50165KZV T00021</t>
  </si>
  <si>
    <t xml:space="preserve">50166K88 J40020  </t>
  </si>
  <si>
    <t>50166K88 J40020</t>
  </si>
  <si>
    <t xml:space="preserve">50167K88 J40020  </t>
  </si>
  <si>
    <t>50167K88 J40020</t>
  </si>
  <si>
    <t xml:space="preserve">50170K88 L20020  </t>
  </si>
  <si>
    <t>50170K88 L20020</t>
  </si>
  <si>
    <t xml:space="preserve">50173KZV L00021  </t>
  </si>
  <si>
    <t>50173KZV L00021</t>
  </si>
  <si>
    <t xml:space="preserve">50173K88 L20020  </t>
  </si>
  <si>
    <t>50173K88 L20020</t>
  </si>
  <si>
    <t xml:space="preserve">50180K88 L20020  </t>
  </si>
  <si>
    <t>50180K88 L20020</t>
  </si>
  <si>
    <t xml:space="preserve">50181K88 L20020  </t>
  </si>
  <si>
    <t>50181K88 L20020</t>
  </si>
  <si>
    <t xml:space="preserve">50185K88 J40020  </t>
  </si>
  <si>
    <t>50185K88 J40020</t>
  </si>
  <si>
    <t xml:space="preserve">50186K88 J40020  </t>
  </si>
  <si>
    <t>50186K88 J40020</t>
  </si>
  <si>
    <t xml:space="preserve">50136K88 L200H1  </t>
  </si>
  <si>
    <t>50136K88 L200H1</t>
  </si>
  <si>
    <t xml:space="preserve">50190KWB 600023  </t>
  </si>
  <si>
    <t>50190KWB 600023</t>
  </si>
  <si>
    <t xml:space="preserve">50190KWW 640020  </t>
  </si>
  <si>
    <t>50190KWW 640020</t>
  </si>
  <si>
    <t xml:space="preserve">50190KWW 640021  </t>
  </si>
  <si>
    <t>50190KWW 640021</t>
  </si>
  <si>
    <t xml:space="preserve">50190KWW 640022  </t>
  </si>
  <si>
    <t>50190KWW 640022</t>
  </si>
  <si>
    <t xml:space="preserve">50190KZV T00020  </t>
  </si>
  <si>
    <t>50190KZV T00020</t>
  </si>
  <si>
    <t xml:space="preserve">50191K88 J400H1  </t>
  </si>
  <si>
    <t>50191K88 J400H1</t>
  </si>
  <si>
    <t xml:space="preserve">50192KWW 6400H1  </t>
  </si>
  <si>
    <t>50192KWW 6400H1</t>
  </si>
  <si>
    <t xml:space="preserve">50191KWB 600021  </t>
  </si>
  <si>
    <t>50191KWB 600021</t>
  </si>
  <si>
    <t xml:space="preserve">50191K88 J40020  </t>
  </si>
  <si>
    <t>50191K88 J40020</t>
  </si>
  <si>
    <t xml:space="preserve">50259KPH 9002H1  </t>
  </si>
  <si>
    <t>50259KPH 9000H1</t>
  </si>
  <si>
    <t xml:space="preserve">50216K88 L20020  </t>
  </si>
  <si>
    <t>50216K88 L20020</t>
  </si>
  <si>
    <t xml:space="preserve">50225K88 L20020  </t>
  </si>
  <si>
    <t>50225K88 L20020</t>
  </si>
  <si>
    <t>5010AMEG H100  01</t>
  </si>
  <si>
    <t xml:space="preserve">5010AMEG H100  </t>
  </si>
  <si>
    <t xml:space="preserve">5010BMEG H101    </t>
  </si>
  <si>
    <t xml:space="preserve">5010BMEG H100  </t>
  </si>
  <si>
    <t>5010CMEG H100  01</t>
  </si>
  <si>
    <t xml:space="preserve">5010CMEG H100  </t>
  </si>
  <si>
    <t>5010DMEG 6400  02</t>
  </si>
  <si>
    <t xml:space="preserve">5010DMEG 6400  </t>
  </si>
  <si>
    <t xml:space="preserve">50102MEG H100H1  </t>
  </si>
  <si>
    <t>50102MEG H100H1</t>
  </si>
  <si>
    <t xml:space="preserve">50103MEG 3001    </t>
  </si>
  <si>
    <t xml:space="preserve">50103MEG 3000  </t>
  </si>
  <si>
    <t xml:space="preserve">50104MEG H101H1  </t>
  </si>
  <si>
    <t>50104MEG H100H1</t>
  </si>
  <si>
    <t xml:space="preserve">50105MEG 6401H1  </t>
  </si>
  <si>
    <t>50105MEG 6400H1</t>
  </si>
  <si>
    <t xml:space="preserve">50106MEG 3000    </t>
  </si>
  <si>
    <t xml:space="preserve">50106MEG 3000  </t>
  </si>
  <si>
    <t xml:space="preserve">50107MEG 3000    </t>
  </si>
  <si>
    <t xml:space="preserve">50107MEG 3000  </t>
  </si>
  <si>
    <t xml:space="preserve">50108MFE 6700H1  </t>
  </si>
  <si>
    <t>50108MFE 6700H1</t>
  </si>
  <si>
    <t xml:space="preserve">50109MEG 3002    </t>
  </si>
  <si>
    <t xml:space="preserve">50109MEG 3000  </t>
  </si>
  <si>
    <t xml:space="preserve">50110MEG 3000    </t>
  </si>
  <si>
    <t xml:space="preserve">50110MEG 3000  </t>
  </si>
  <si>
    <t xml:space="preserve">50111MEG H101H1  </t>
  </si>
  <si>
    <t>50111MEG H100H1</t>
  </si>
  <si>
    <t xml:space="preserve">50112MFE 6400H1  </t>
  </si>
  <si>
    <t>50112MFE 6400H1</t>
  </si>
  <si>
    <t xml:space="preserve">50113MEG 3000    </t>
  </si>
  <si>
    <t xml:space="preserve">50113MEG 3000  </t>
  </si>
  <si>
    <t xml:space="preserve">50114MCL 3001    </t>
  </si>
  <si>
    <t xml:space="preserve">50114MCL 3000  </t>
  </si>
  <si>
    <t xml:space="preserve">50114MEG 6700H1  </t>
  </si>
  <si>
    <t>50114MEG 6700H1</t>
  </si>
  <si>
    <t xml:space="preserve">50115MEG 3000    </t>
  </si>
  <si>
    <t xml:space="preserve">50115MEG 3000  </t>
  </si>
  <si>
    <t xml:space="preserve">50116MEG H100H1  </t>
  </si>
  <si>
    <t>50116MEG H100H1</t>
  </si>
  <si>
    <t xml:space="preserve">50117MEG H100H1  </t>
  </si>
  <si>
    <t>50117MEG H100H1</t>
  </si>
  <si>
    <t xml:space="preserve">50118MEG 3000    </t>
  </si>
  <si>
    <t xml:space="preserve">50118MEG 3000  </t>
  </si>
  <si>
    <t xml:space="preserve">50119MFS 3000    </t>
  </si>
  <si>
    <t xml:space="preserve">50119MFS 3000  </t>
  </si>
  <si>
    <t xml:space="preserve">50120MEG 3000    </t>
  </si>
  <si>
    <t xml:space="preserve">50120MEG 3000  </t>
  </si>
  <si>
    <t>50121MEG 3000  01</t>
  </si>
  <si>
    <t xml:space="preserve">50121MEG 3000  </t>
  </si>
  <si>
    <t xml:space="preserve">50122MEG H101H1  </t>
  </si>
  <si>
    <t>50122MEG H100H1</t>
  </si>
  <si>
    <t xml:space="preserve">50123MEG H100H1  </t>
  </si>
  <si>
    <t>50123MEG H100H1</t>
  </si>
  <si>
    <t xml:space="preserve">50124MEG 3000    </t>
  </si>
  <si>
    <t xml:space="preserve">50124MEG 3000  </t>
  </si>
  <si>
    <t xml:space="preserve">50125MFE 6700H1  </t>
  </si>
  <si>
    <t>50125MFE 6700H1</t>
  </si>
  <si>
    <t xml:space="preserve">50126MFE 6700H1  </t>
  </si>
  <si>
    <t>50126MFE 6700H1</t>
  </si>
  <si>
    <t xml:space="preserve">50127MEG A600H1  </t>
  </si>
  <si>
    <t>50127MEG A600H1</t>
  </si>
  <si>
    <t xml:space="preserve">50129MFS 3000    </t>
  </si>
  <si>
    <t xml:space="preserve">50129MFS 3000  </t>
  </si>
  <si>
    <t xml:space="preserve">50131MEG 3000    </t>
  </si>
  <si>
    <t xml:space="preserve">50131MEG 3000  </t>
  </si>
  <si>
    <t xml:space="preserve">50132MEG 3001    </t>
  </si>
  <si>
    <t xml:space="preserve">50132MEG 3000  </t>
  </si>
  <si>
    <t xml:space="preserve">50133MEG H100H1  </t>
  </si>
  <si>
    <t>50133MEG H100H1</t>
  </si>
  <si>
    <t xml:space="preserve">50133MEG 3000    </t>
  </si>
  <si>
    <t xml:space="preserve">50133MEG 3000  </t>
  </si>
  <si>
    <t xml:space="preserve">50134MBA 3000    </t>
  </si>
  <si>
    <t xml:space="preserve">50134MBA 3000  </t>
  </si>
  <si>
    <t xml:space="preserve">50134MFS 3000    </t>
  </si>
  <si>
    <t xml:space="preserve">50134MFS 3000  </t>
  </si>
  <si>
    <t xml:space="preserve">50135MEG 3000    </t>
  </si>
  <si>
    <t xml:space="preserve">50135MEG 3000  </t>
  </si>
  <si>
    <t xml:space="preserve">50136MEG A600H1  </t>
  </si>
  <si>
    <t>50136MEG A600H1</t>
  </si>
  <si>
    <t xml:space="preserve">50137MFS 3000    </t>
  </si>
  <si>
    <t xml:space="preserve">50137MFS 3000  </t>
  </si>
  <si>
    <t xml:space="preserve">50138MEG H100H1  </t>
  </si>
  <si>
    <t>50138MEG H100H1</t>
  </si>
  <si>
    <t xml:space="preserve">50139MFE 6400H1  </t>
  </si>
  <si>
    <t>50139MFE 6400H1</t>
  </si>
  <si>
    <t xml:space="preserve">50149MEG 3101    </t>
  </si>
  <si>
    <t xml:space="preserve">50149MEG 3000  </t>
  </si>
  <si>
    <t xml:space="preserve">50150MEG 3000    </t>
  </si>
  <si>
    <t xml:space="preserve">50150MEG 3000  </t>
  </si>
  <si>
    <t xml:space="preserve">50151MEG 3000    </t>
  </si>
  <si>
    <t xml:space="preserve">50151MEG 3000  </t>
  </si>
  <si>
    <t xml:space="preserve">50158MBA 3000    </t>
  </si>
  <si>
    <t xml:space="preserve">50158MBA 3000  </t>
  </si>
  <si>
    <t xml:space="preserve">50158MEG 3001    </t>
  </si>
  <si>
    <t xml:space="preserve">50158MEG 3000  </t>
  </si>
  <si>
    <t xml:space="preserve">50169MM8 3000    </t>
  </si>
  <si>
    <t xml:space="preserve">50169MM8 3000  </t>
  </si>
  <si>
    <t xml:space="preserve">50178MEG 3000    </t>
  </si>
  <si>
    <t xml:space="preserve">50178MEG 3000  </t>
  </si>
  <si>
    <t xml:space="preserve">50180MEG H100H1  </t>
  </si>
  <si>
    <t>50180MEG H100H1</t>
  </si>
  <si>
    <t xml:space="preserve">50181MEG H100H1  </t>
  </si>
  <si>
    <t>50181MEG H100H1</t>
  </si>
  <si>
    <t xml:space="preserve">50186MEG H100H1  </t>
  </si>
  <si>
    <t>50186MEG H100H1</t>
  </si>
  <si>
    <t xml:space="preserve">50102MEG 300020  </t>
  </si>
  <si>
    <t>50102MEG 300020</t>
  </si>
  <si>
    <t xml:space="preserve">50102MEG 300021  </t>
  </si>
  <si>
    <t>50102MEG 300021</t>
  </si>
  <si>
    <t xml:space="preserve">50102MEG 300022  </t>
  </si>
  <si>
    <t>50102MEG 300022</t>
  </si>
  <si>
    <t xml:space="preserve">50102MEG 300023  </t>
  </si>
  <si>
    <t>50102MEG 300023</t>
  </si>
  <si>
    <t xml:space="preserve">50167MEG 3000    </t>
  </si>
  <si>
    <t xml:space="preserve">50167MEG 3000  </t>
  </si>
  <si>
    <t xml:space="preserve">50103MEG 300020  </t>
  </si>
  <si>
    <t>50103MEG 300020</t>
  </si>
  <si>
    <t xml:space="preserve">50103MEG 300021  </t>
  </si>
  <si>
    <t>50103MEG 300021</t>
  </si>
  <si>
    <t xml:space="preserve">50168MEG 3000    </t>
  </si>
  <si>
    <t xml:space="preserve">50168MEG 3000  </t>
  </si>
  <si>
    <t xml:space="preserve">50104MEG 300020  </t>
  </si>
  <si>
    <t>50104MEG 300020</t>
  </si>
  <si>
    <t xml:space="preserve">50105MEG 640020  </t>
  </si>
  <si>
    <t>50105MEG 640020</t>
  </si>
  <si>
    <t xml:space="preserve">50127MEG 3000    </t>
  </si>
  <si>
    <t xml:space="preserve">50127MEG 3000  </t>
  </si>
  <si>
    <t xml:space="preserve">50154MCH 3000    </t>
  </si>
  <si>
    <t xml:space="preserve">50154MCH 3000  </t>
  </si>
  <si>
    <t xml:space="preserve">50106MEG 300020  </t>
  </si>
  <si>
    <t>50106MEG 300020</t>
  </si>
  <si>
    <t xml:space="preserve">50146MEG 3000    </t>
  </si>
  <si>
    <t xml:space="preserve">50146MEG 3000  </t>
  </si>
  <si>
    <t xml:space="preserve">50147MEG 3000    </t>
  </si>
  <si>
    <t xml:space="preserve">50147MEG 3000  </t>
  </si>
  <si>
    <t xml:space="preserve">50108MEG 300120  </t>
  </si>
  <si>
    <t>50108MEG 300020</t>
  </si>
  <si>
    <t xml:space="preserve">50108MEG 300024  </t>
  </si>
  <si>
    <t>50108MEG 300024</t>
  </si>
  <si>
    <t xml:space="preserve">50131MY9 3000    </t>
  </si>
  <si>
    <t xml:space="preserve">50131MY9 3000  </t>
  </si>
  <si>
    <t xml:space="preserve">5010ZMBA 0000    </t>
  </si>
  <si>
    <t xml:space="preserve">5010ZMBA 0000  </t>
  </si>
  <si>
    <t xml:space="preserve">50109MEG 300120  </t>
  </si>
  <si>
    <t>50109MEG 300020</t>
  </si>
  <si>
    <t xml:space="preserve">50111MEG 300120  </t>
  </si>
  <si>
    <t>50111MEG 300020</t>
  </si>
  <si>
    <t xml:space="preserve">50112MEG 300120  </t>
  </si>
  <si>
    <t>50112MEG 300020</t>
  </si>
  <si>
    <t xml:space="preserve">50113MFE 6400H1  </t>
  </si>
  <si>
    <t>50113MFE 6400H1</t>
  </si>
  <si>
    <t xml:space="preserve">50116MEG 3000    </t>
  </si>
  <si>
    <t xml:space="preserve">50116MEG 3000  </t>
  </si>
  <si>
    <t xml:space="preserve">50119MFS 300020  </t>
  </si>
  <si>
    <t>50119MFS 300020</t>
  </si>
  <si>
    <t xml:space="preserve">50119MFS 300021  </t>
  </si>
  <si>
    <t>50119MFS 300021</t>
  </si>
  <si>
    <t xml:space="preserve">50120MEG 000020  </t>
  </si>
  <si>
    <t>50120MEG 000020</t>
  </si>
  <si>
    <t xml:space="preserve">50121MEG 300020  </t>
  </si>
  <si>
    <t>50121MEG 300020</t>
  </si>
  <si>
    <t xml:space="preserve">50122MEG 300020  </t>
  </si>
  <si>
    <t>50122MEG 300020</t>
  </si>
  <si>
    <t xml:space="preserve">50123MEG 300020  </t>
  </si>
  <si>
    <t>50123MEG 300020</t>
  </si>
  <si>
    <t xml:space="preserve">50125MEG 300021  </t>
  </si>
  <si>
    <t>50125MEG 300021</t>
  </si>
  <si>
    <t xml:space="preserve">50125MFE 670020  </t>
  </si>
  <si>
    <t>50125MFE 670020</t>
  </si>
  <si>
    <t xml:space="preserve">50126MFE 670020  </t>
  </si>
  <si>
    <t>50126MFE 670020</t>
  </si>
  <si>
    <t xml:space="preserve">50127MEG 300020  </t>
  </si>
  <si>
    <t>50127MEG 300020</t>
  </si>
  <si>
    <t xml:space="preserve">50127MEG A60021  </t>
  </si>
  <si>
    <t>50127MEG A60021</t>
  </si>
  <si>
    <t xml:space="preserve">50132MEG 300120  </t>
  </si>
  <si>
    <t>50132MEG 300020</t>
  </si>
  <si>
    <t xml:space="preserve">50135MEG 300020  </t>
  </si>
  <si>
    <t>50135MEG 300020</t>
  </si>
  <si>
    <t xml:space="preserve">50135MEG 300021  </t>
  </si>
  <si>
    <t>50135MEG 300021</t>
  </si>
  <si>
    <t xml:space="preserve">50135MEG 300022  </t>
  </si>
  <si>
    <t>50135MEG 300022</t>
  </si>
  <si>
    <t xml:space="preserve">50135MEG 300023  </t>
  </si>
  <si>
    <t>50135MEG 300023</t>
  </si>
  <si>
    <t xml:space="preserve">50136MEG 300120  </t>
  </si>
  <si>
    <t>50136MEG 300020</t>
  </si>
  <si>
    <t xml:space="preserve">90206GG2 7100H1  </t>
  </si>
  <si>
    <t>90206GG2 7100H1</t>
  </si>
  <si>
    <t xml:space="preserve">50137MFS 300020  </t>
  </si>
  <si>
    <t>50137MFS 300020</t>
  </si>
  <si>
    <t xml:space="preserve">50139MFE 640020  </t>
  </si>
  <si>
    <t>50139MFE 640020</t>
  </si>
  <si>
    <t xml:space="preserve">50150MEG 300020  </t>
  </si>
  <si>
    <t>50150MEG 300020</t>
  </si>
  <si>
    <t xml:space="preserve">50154MEG 3000    </t>
  </si>
  <si>
    <t xml:space="preserve">50154MEG 3000  </t>
  </si>
  <si>
    <t xml:space="preserve">50178MEG 300020  </t>
  </si>
  <si>
    <t>50178MEG 300020</t>
  </si>
  <si>
    <t xml:space="preserve">50180MEG H10021  </t>
  </si>
  <si>
    <t>50180MEG H10021</t>
  </si>
  <si>
    <t xml:space="preserve">50181MEG H10021  </t>
  </si>
  <si>
    <t>50181MEG H10021</t>
  </si>
  <si>
    <t xml:space="preserve">50186MEG H10020  </t>
  </si>
  <si>
    <t>50186MEG H10020</t>
  </si>
  <si>
    <t>50100MKJ E500XA03</t>
  </si>
  <si>
    <t>50100MKJ E500XA</t>
  </si>
  <si>
    <t>50101MKJ D000H102</t>
  </si>
  <si>
    <t>50101MKJ D000H1</t>
  </si>
  <si>
    <t xml:space="preserve">50102MKJ E500H1  </t>
  </si>
  <si>
    <t>50102MKJ E500H1</t>
  </si>
  <si>
    <t xml:space="preserve">50103MKJ E500H1  </t>
  </si>
  <si>
    <t>50103MKJ E500H1</t>
  </si>
  <si>
    <t xml:space="preserve">50104MKJ D000H1  </t>
  </si>
  <si>
    <t>50104MKJ D000H1</t>
  </si>
  <si>
    <t xml:space="preserve">50105MKJ D000H1  </t>
  </si>
  <si>
    <t>50105MKJ D000H1</t>
  </si>
  <si>
    <t xml:space="preserve">50106MKJ D001H1  </t>
  </si>
  <si>
    <t>50106MKJ D000H1</t>
  </si>
  <si>
    <t xml:space="preserve">50107MKJ D000H1  </t>
  </si>
  <si>
    <t>50107MKJ D000H1</t>
  </si>
  <si>
    <t xml:space="preserve">50108MKJ D000H1  </t>
  </si>
  <si>
    <t>50108MKJ D000H1</t>
  </si>
  <si>
    <t xml:space="preserve">50109MKJ D000H1  </t>
  </si>
  <si>
    <t>50109MKJ D000H1</t>
  </si>
  <si>
    <t xml:space="preserve">50110MKJ D000H1  </t>
  </si>
  <si>
    <t>50110MKJ D000H1</t>
  </si>
  <si>
    <t xml:space="preserve">50111MKJ D000H1  </t>
  </si>
  <si>
    <t>50111MKJ D000H1</t>
  </si>
  <si>
    <t xml:space="preserve">50112MKJ E500H1  </t>
  </si>
  <si>
    <t>50112MKJ E500H1</t>
  </si>
  <si>
    <t xml:space="preserve">50113MKJ E500H1  </t>
  </si>
  <si>
    <t>50113MKJ E500H1</t>
  </si>
  <si>
    <t xml:space="preserve">50115MKJ E500H1  </t>
  </si>
  <si>
    <t>50115MKJ E500H1</t>
  </si>
  <si>
    <t xml:space="preserve">50117MKJ D000H1  </t>
  </si>
  <si>
    <t>50117MKJ D000H1</t>
  </si>
  <si>
    <t xml:space="preserve">50119MKJ D000H1  </t>
  </si>
  <si>
    <t>50119MKJ D000H1</t>
  </si>
  <si>
    <t xml:space="preserve">50120MKJ D000H1  </t>
  </si>
  <si>
    <t>50120MKJ D000H1</t>
  </si>
  <si>
    <t xml:space="preserve">50121MKJ D000H1  </t>
  </si>
  <si>
    <t>50121MKJ D000H1</t>
  </si>
  <si>
    <t xml:space="preserve">50122MKJ D000H1  </t>
  </si>
  <si>
    <t>50122MKJ D000H1</t>
  </si>
  <si>
    <t xml:space="preserve">50123MKJ D000H1  </t>
  </si>
  <si>
    <t>50123MKJ D000H1</t>
  </si>
  <si>
    <t xml:space="preserve">50125MKJ D000H1  </t>
  </si>
  <si>
    <t>50125MKJ D000H1</t>
  </si>
  <si>
    <t xml:space="preserve">50126MKJ D000H1  </t>
  </si>
  <si>
    <t>50126MKJ D000H1</t>
  </si>
  <si>
    <t xml:space="preserve">50127MKJ D000H1  </t>
  </si>
  <si>
    <t>50127MKJ D000H1</t>
  </si>
  <si>
    <t xml:space="preserve">50128MKJ D000H1  </t>
  </si>
  <si>
    <t>50128MKJ D000H1</t>
  </si>
  <si>
    <t xml:space="preserve">50130MKJ D000H1  </t>
  </si>
  <si>
    <t>50130MKJ D000H1</t>
  </si>
  <si>
    <t xml:space="preserve">50131MKJ D000H1  </t>
  </si>
  <si>
    <t>50131MKJ D000H1</t>
  </si>
  <si>
    <t xml:space="preserve">50132MKJ D000H1  </t>
  </si>
  <si>
    <t>50132MKJ D000H1</t>
  </si>
  <si>
    <t xml:space="preserve">50133MKJ D000H1  </t>
  </si>
  <si>
    <t>50133MKJ D000H1</t>
  </si>
  <si>
    <t xml:space="preserve">50134MKJ D000H1  </t>
  </si>
  <si>
    <t>50134MKJ D000H1</t>
  </si>
  <si>
    <t xml:space="preserve">50135MKJ D000H1  </t>
  </si>
  <si>
    <t>50135MKJ D000H1</t>
  </si>
  <si>
    <t xml:space="preserve">50136MKJ D000H1  </t>
  </si>
  <si>
    <t>50136MKJ D000H1</t>
  </si>
  <si>
    <t xml:space="preserve">50141MKJ D000H1  </t>
  </si>
  <si>
    <t>50141MKJ D000H1</t>
  </si>
  <si>
    <t xml:space="preserve">50143MKJ D000H1  </t>
  </si>
  <si>
    <t>50143MKJ D000H1</t>
  </si>
  <si>
    <t xml:space="preserve">50148MKJ D000H1  </t>
  </si>
  <si>
    <t>50148MKJ D000H1</t>
  </si>
  <si>
    <t xml:space="preserve">50151MKJ D000H1  </t>
  </si>
  <si>
    <t>50151MKJ D000H1</t>
  </si>
  <si>
    <t xml:space="preserve">50152MKJ D000H1  </t>
  </si>
  <si>
    <t>50152MKJ D000H1</t>
  </si>
  <si>
    <t xml:space="preserve">50154MKJ D000H1  </t>
  </si>
  <si>
    <t>50154MKJ D000H1</t>
  </si>
  <si>
    <t xml:space="preserve">50155MKJ D000H1  </t>
  </si>
  <si>
    <t>50155MKJ D000H1</t>
  </si>
  <si>
    <t xml:space="preserve">50157MKJ D000H1  </t>
  </si>
  <si>
    <t>50157MKJ D000H1</t>
  </si>
  <si>
    <t>5010AMKJ E500  02</t>
  </si>
  <si>
    <t xml:space="preserve">5010AMKJ E500  </t>
  </si>
  <si>
    <t xml:space="preserve">5010BMKJ E500    </t>
  </si>
  <si>
    <t xml:space="preserve">5010BMKJ E500  </t>
  </si>
  <si>
    <t>5010CMKJ E500  01</t>
  </si>
  <si>
    <t xml:space="preserve">5010CMKJ E500  </t>
  </si>
  <si>
    <t xml:space="preserve">50110MFM C011H1  </t>
  </si>
  <si>
    <t>50110MFM C000H1</t>
  </si>
  <si>
    <t xml:space="preserve">50173MGC 3001    </t>
  </si>
  <si>
    <t xml:space="preserve">50173MGC 3000  </t>
  </si>
  <si>
    <t xml:space="preserve">50102MKJ E50020  </t>
  </si>
  <si>
    <t>50102MKJ E50020</t>
  </si>
  <si>
    <t xml:space="preserve">50158MKJ E500H1  </t>
  </si>
  <si>
    <t>50158MKJ E500H1</t>
  </si>
  <si>
    <t xml:space="preserve">50103MKJ D00020  </t>
  </si>
  <si>
    <t>50103MKJ D00020</t>
  </si>
  <si>
    <t xml:space="preserve">50106MKJ D00020  </t>
  </si>
  <si>
    <t>50106MKJ D00020</t>
  </si>
  <si>
    <t xml:space="preserve">50108MKJ D00020  </t>
  </si>
  <si>
    <t>50108MKJ D00020</t>
  </si>
  <si>
    <t xml:space="preserve">19515MKH D00021  </t>
  </si>
  <si>
    <t>19515MKH D00021</t>
  </si>
  <si>
    <t xml:space="preserve">50109MKJ D00020  </t>
  </si>
  <si>
    <t>50109MKJ D00020</t>
  </si>
  <si>
    <t xml:space="preserve">50111MKJ D00020  </t>
  </si>
  <si>
    <t>50111MKJ D00020</t>
  </si>
  <si>
    <t xml:space="preserve">50114MKJ D000H1  </t>
  </si>
  <si>
    <t>50114MKJ D000H1</t>
  </si>
  <si>
    <t xml:space="preserve">50140MKJ D000H1  </t>
  </si>
  <si>
    <t>50140MKJ D000H1</t>
  </si>
  <si>
    <t xml:space="preserve">50114MKJ D00020  </t>
  </si>
  <si>
    <t>50114MKJ D00020</t>
  </si>
  <si>
    <t xml:space="preserve">50117MKJ D00020  </t>
  </si>
  <si>
    <t>50117MKJ D00020</t>
  </si>
  <si>
    <t xml:space="preserve">50119MKJ D00020  </t>
  </si>
  <si>
    <t>50119MKJ D00020</t>
  </si>
  <si>
    <t xml:space="preserve">50122MKJ D00020  </t>
  </si>
  <si>
    <t>50122MKJ D00020</t>
  </si>
  <si>
    <t xml:space="preserve">50122MKJ D00021  </t>
  </si>
  <si>
    <t>50122MKJ D00021</t>
  </si>
  <si>
    <t xml:space="preserve">50145MKJ D000H1  </t>
  </si>
  <si>
    <t>50145MKJ D000H1</t>
  </si>
  <si>
    <t xml:space="preserve">50156MKJ D000H1  </t>
  </si>
  <si>
    <t>50156MKJ D000H1</t>
  </si>
  <si>
    <t xml:space="preserve">50125MKJ D00020  </t>
  </si>
  <si>
    <t>50125MKJ D00020</t>
  </si>
  <si>
    <t xml:space="preserve">50245MJF A00023  </t>
  </si>
  <si>
    <t>50245MJF A00023</t>
  </si>
  <si>
    <t xml:space="preserve">50126MKJ D00020  </t>
  </si>
  <si>
    <t>50126MKJ D00020</t>
  </si>
  <si>
    <t xml:space="preserve">50134MKJ D00020  </t>
  </si>
  <si>
    <t>50134MKJ D00020</t>
  </si>
  <si>
    <t xml:space="preserve">50135MKJ D00020  </t>
  </si>
  <si>
    <t>50135MKJ D00020</t>
  </si>
  <si>
    <t xml:space="preserve">50136MKJ D00020  </t>
  </si>
  <si>
    <t>50136MKJ D00020</t>
  </si>
  <si>
    <t xml:space="preserve">50136MKJ D00022  </t>
  </si>
  <si>
    <t>50136MKJ D00022</t>
  </si>
  <si>
    <t xml:space="preserve">50136MKJ D00023  </t>
  </si>
  <si>
    <t>50136MKJ D00023</t>
  </si>
  <si>
    <t xml:space="preserve">50136MKJ D00024  </t>
  </si>
  <si>
    <t>50136MKJ D00024</t>
  </si>
  <si>
    <t xml:space="preserve">50143MKJ D00020  </t>
  </si>
  <si>
    <t>50143MKJ D00020</t>
  </si>
  <si>
    <t xml:space="preserve">50145MKJ D00020  </t>
  </si>
  <si>
    <t>50145MKJ D00020</t>
  </si>
  <si>
    <t xml:space="preserve">50151MKJ D00020  </t>
  </si>
  <si>
    <t>50151MKJ D00020</t>
  </si>
  <si>
    <t xml:space="preserve">50152MKJ D00020  </t>
  </si>
  <si>
    <t>50152MKJ D00020</t>
  </si>
  <si>
    <t>50100MKW D000XA04</t>
  </si>
  <si>
    <t>50100MKW D000XA</t>
  </si>
  <si>
    <t>50101MKW D000H101</t>
  </si>
  <si>
    <t>50101MKW D000H1</t>
  </si>
  <si>
    <t xml:space="preserve">50102MKW D000H1  </t>
  </si>
  <si>
    <t>50102MKW D000H1</t>
  </si>
  <si>
    <t xml:space="preserve">50103MKW D000H1  </t>
  </si>
  <si>
    <t>50103MKW D000H1</t>
  </si>
  <si>
    <t xml:space="preserve">50104MKW D000H1  </t>
  </si>
  <si>
    <t>50104MKW D000H1</t>
  </si>
  <si>
    <t xml:space="preserve">50105MKT D000H1  </t>
  </si>
  <si>
    <t>50105MKT D000H1</t>
  </si>
  <si>
    <t xml:space="preserve">50106MKT D000H1  </t>
  </si>
  <si>
    <t>50106MKT D000H1</t>
  </si>
  <si>
    <t xml:space="preserve">50107MKT D000H1  </t>
  </si>
  <si>
    <t>50107MKT D000H1</t>
  </si>
  <si>
    <t xml:space="preserve">50108MKW D000H1  </t>
  </si>
  <si>
    <t>50108MKW D000H1</t>
  </si>
  <si>
    <t xml:space="preserve">50109MKW D000H1  </t>
  </si>
  <si>
    <t>50109MKW D000H1</t>
  </si>
  <si>
    <t xml:space="preserve">50110MKW D000H1  </t>
  </si>
  <si>
    <t>50110MKW D000H1</t>
  </si>
  <si>
    <t xml:space="preserve">50111MKT D000H1  </t>
  </si>
  <si>
    <t>50111MKT D000H1</t>
  </si>
  <si>
    <t xml:space="preserve">50112MKT D000H1  </t>
  </si>
  <si>
    <t>50112MKT D000H1</t>
  </si>
  <si>
    <t xml:space="preserve">50113MKW D000H1  </t>
  </si>
  <si>
    <t>50113MKW D000H1</t>
  </si>
  <si>
    <t xml:space="preserve">50115MKW D001H1  </t>
  </si>
  <si>
    <t>50115MKW D000H1</t>
  </si>
  <si>
    <t xml:space="preserve">50116MKT D000H1  </t>
  </si>
  <si>
    <t>50116MKT D000H1</t>
  </si>
  <si>
    <t xml:space="preserve">50117MKT D000H1  </t>
  </si>
  <si>
    <t>50117MKT D000H1</t>
  </si>
  <si>
    <t xml:space="preserve">50118MKT D000H1  </t>
  </si>
  <si>
    <t>50118MKT D000H1</t>
  </si>
  <si>
    <t xml:space="preserve">50120MGS D300H1  </t>
  </si>
  <si>
    <t>50120MGS D300H1</t>
  </si>
  <si>
    <t xml:space="preserve">50121MGS D300H1  </t>
  </si>
  <si>
    <t>50121MGS D300H1</t>
  </si>
  <si>
    <t xml:space="preserve">50122MGS D300H1  </t>
  </si>
  <si>
    <t>50122MGS D300H1</t>
  </si>
  <si>
    <t xml:space="preserve">50123MGS D300H1  </t>
  </si>
  <si>
    <t>50123MGS D300H1</t>
  </si>
  <si>
    <t xml:space="preserve">50125MGS D300H1  </t>
  </si>
  <si>
    <t>50125MGS D300H1</t>
  </si>
  <si>
    <t xml:space="preserve">50126MKT D000H1  </t>
  </si>
  <si>
    <t>50126MKT D000H1</t>
  </si>
  <si>
    <t xml:space="preserve">50127MKT D000H1  </t>
  </si>
  <si>
    <t>50127MKT D000H1</t>
  </si>
  <si>
    <t xml:space="preserve">50128MKT D010H1  </t>
  </si>
  <si>
    <t>50128MKT D000H1</t>
  </si>
  <si>
    <t xml:space="preserve">50130MKW D000H1  </t>
  </si>
  <si>
    <t>50130MKW D000H1</t>
  </si>
  <si>
    <t xml:space="preserve">50131MKW D000H1  </t>
  </si>
  <si>
    <t>50131MKW D000H1</t>
  </si>
  <si>
    <t xml:space="preserve">50132MKW D000H1  </t>
  </si>
  <si>
    <t>50132MKW D000H1</t>
  </si>
  <si>
    <t xml:space="preserve">50134MJJ D300H1  </t>
  </si>
  <si>
    <t>50134MJJ D300H1</t>
  </si>
  <si>
    <t xml:space="preserve">50135MKW D000H1  </t>
  </si>
  <si>
    <t>50135MKW D000H1</t>
  </si>
  <si>
    <t xml:space="preserve">50139MGS D300H1  </t>
  </si>
  <si>
    <t>50139MGS D300H1</t>
  </si>
  <si>
    <t xml:space="preserve">50141MGS D300H1  </t>
  </si>
  <si>
    <t>50141MGS D300H1</t>
  </si>
  <si>
    <t xml:space="preserve">50141MKW D000H1  </t>
  </si>
  <si>
    <t>50141MKW D000H1</t>
  </si>
  <si>
    <t xml:space="preserve">50142MGS D300H1  </t>
  </si>
  <si>
    <t>50142MGS D300H1</t>
  </si>
  <si>
    <t xml:space="preserve">50144MGS D300H1  </t>
  </si>
  <si>
    <t>50144MGS D300H1</t>
  </si>
  <si>
    <t xml:space="preserve">50145MGS D300H1  </t>
  </si>
  <si>
    <t>50145MGS D300H1</t>
  </si>
  <si>
    <t xml:space="preserve">50145MKW D000H1  </t>
  </si>
  <si>
    <t>50145MKW D000H1</t>
  </si>
  <si>
    <t xml:space="preserve">50146MKW D000H1  </t>
  </si>
  <si>
    <t>50146MKW D000H1</t>
  </si>
  <si>
    <t xml:space="preserve">50147MGS D300H1  </t>
  </si>
  <si>
    <t>50147MGS D300H1</t>
  </si>
  <si>
    <t xml:space="preserve">50149MKW D000H1  </t>
  </si>
  <si>
    <t>50149MKW D000H1</t>
  </si>
  <si>
    <t xml:space="preserve">50150MGS D300H1  </t>
  </si>
  <si>
    <t>50150MGS D300H1</t>
  </si>
  <si>
    <t xml:space="preserve">50151MGS D300H1  </t>
  </si>
  <si>
    <t>50151MGS D300H1</t>
  </si>
  <si>
    <t xml:space="preserve">50165MKT D000H1  </t>
  </si>
  <si>
    <t>50165MKT D000H1</t>
  </si>
  <si>
    <t xml:space="preserve">50167MJS J700H1  </t>
  </si>
  <si>
    <t>50167MJS J700H1</t>
  </si>
  <si>
    <t xml:space="preserve">50170MKA D800H1  </t>
  </si>
  <si>
    <t>50170MKA D800H1</t>
  </si>
  <si>
    <t xml:space="preserve">50171MKW D000H1  </t>
  </si>
  <si>
    <t>50171MKW D000H1</t>
  </si>
  <si>
    <t xml:space="preserve">50174MKW D000H1  </t>
  </si>
  <si>
    <t>50174MKW D000H1</t>
  </si>
  <si>
    <t xml:space="preserve">50175MKW D000H1  </t>
  </si>
  <si>
    <t>50175MKW D000H1</t>
  </si>
  <si>
    <t xml:space="preserve">50181MGS D300H1  </t>
  </si>
  <si>
    <t>50181MGS D300H1</t>
  </si>
  <si>
    <t xml:space="preserve">50182MGS D300H1  </t>
  </si>
  <si>
    <t>50182MGS D300H1</t>
  </si>
  <si>
    <t xml:space="preserve">50248MKT D000H1  </t>
  </si>
  <si>
    <t>50248MKT D000H1</t>
  </si>
  <si>
    <t xml:space="preserve">50249MKT D000H1  </t>
  </si>
  <si>
    <t>50249MKT D000H1</t>
  </si>
  <si>
    <t>5010AMKW D000  01</t>
  </si>
  <si>
    <t xml:space="preserve">5010AMKW D000  </t>
  </si>
  <si>
    <t>5010BMKW D001  01</t>
  </si>
  <si>
    <t xml:space="preserve">5010BMKW D000  </t>
  </si>
  <si>
    <t xml:space="preserve">5010CMKW D000    </t>
  </si>
  <si>
    <t xml:space="preserve">5010CMKW D000  </t>
  </si>
  <si>
    <t xml:space="preserve">5010DMKW D000    </t>
  </si>
  <si>
    <t xml:space="preserve">5010DMKW D000  </t>
  </si>
  <si>
    <t xml:space="preserve">50110MFP 6011H1  </t>
  </si>
  <si>
    <t>50110MFP 6000H1</t>
  </si>
  <si>
    <t xml:space="preserve">50161MGS D300H1  </t>
  </si>
  <si>
    <t>50161MGS D300H1</t>
  </si>
  <si>
    <t xml:space="preserve">50186MGS D300H1  </t>
  </si>
  <si>
    <t>50186MGS D300H1</t>
  </si>
  <si>
    <t xml:space="preserve">50187MGS D300H1  </t>
  </si>
  <si>
    <t>50187MGS D300H1</t>
  </si>
  <si>
    <t xml:space="preserve">50102MKW D00020  </t>
  </si>
  <si>
    <t>50102MKW D00020</t>
  </si>
  <si>
    <t xml:space="preserve">50103MKW D00020  </t>
  </si>
  <si>
    <t>50103MKW D00020</t>
  </si>
  <si>
    <t xml:space="preserve">50104MKT D00020  </t>
  </si>
  <si>
    <t>50104MKT D00020</t>
  </si>
  <si>
    <t xml:space="preserve">50105MKT D00020  </t>
  </si>
  <si>
    <t>50105MKT D00020</t>
  </si>
  <si>
    <t xml:space="preserve">0091ZGHA 7200    </t>
  </si>
  <si>
    <t xml:space="preserve">0091ZGHA 7200  </t>
  </si>
  <si>
    <t xml:space="preserve">50110MKT D000H1  </t>
  </si>
  <si>
    <t>50110MKT D000H1</t>
  </si>
  <si>
    <t xml:space="preserve">50113MKT D001H1  </t>
  </si>
  <si>
    <t>50113MKT D000H1</t>
  </si>
  <si>
    <t xml:space="preserve">50115MKT D00020  </t>
  </si>
  <si>
    <t>50115MKT D00020</t>
  </si>
  <si>
    <t xml:space="preserve">50114MJJ D30020  </t>
  </si>
  <si>
    <t>50114MJJ D30020</t>
  </si>
  <si>
    <t xml:space="preserve">50116MKT D00020  </t>
  </si>
  <si>
    <t>50116MKT D00020</t>
  </si>
  <si>
    <t xml:space="preserve">50116MKT D00021  </t>
  </si>
  <si>
    <t>50116MKT D00021</t>
  </si>
  <si>
    <t xml:space="preserve">50183MKT D000H1  </t>
  </si>
  <si>
    <t>50183MKT D000H1</t>
  </si>
  <si>
    <t xml:space="preserve">50188MKT D000H1  </t>
  </si>
  <si>
    <t>50188MKT D000H1</t>
  </si>
  <si>
    <t xml:space="preserve">50117MKT D00020  </t>
  </si>
  <si>
    <t>50117MKT D00020</t>
  </si>
  <si>
    <t xml:space="preserve">50117MKT D00021  </t>
  </si>
  <si>
    <t>50117MKT D00021</t>
  </si>
  <si>
    <t xml:space="preserve">50120MGS D30020  </t>
  </si>
  <si>
    <t>50120MGS D30020</t>
  </si>
  <si>
    <t xml:space="preserve">50120MGS D30021  </t>
  </si>
  <si>
    <t>50120MGS D30021</t>
  </si>
  <si>
    <t xml:space="preserve">50120MGS D30022  </t>
  </si>
  <si>
    <t>50120MGS D30022</t>
  </si>
  <si>
    <t xml:space="preserve">50121MGS D30020  </t>
  </si>
  <si>
    <t>50121MGS D30020</t>
  </si>
  <si>
    <t xml:space="preserve">50125MGS D30020  </t>
  </si>
  <si>
    <t>50125MGS D30020</t>
  </si>
  <si>
    <t xml:space="preserve">50125MGS D30021  </t>
  </si>
  <si>
    <t>50125MGS D30021</t>
  </si>
  <si>
    <t xml:space="preserve">50184MGS D300H1  </t>
  </si>
  <si>
    <t>50184MGS D300H1</t>
  </si>
  <si>
    <t xml:space="preserve">50128MKT D00020  </t>
  </si>
  <si>
    <t>50128MKT D00020</t>
  </si>
  <si>
    <t xml:space="preserve">50130MKW D00020  </t>
  </si>
  <si>
    <t>50130MKW D00020</t>
  </si>
  <si>
    <t xml:space="preserve">50130MKW D00021  </t>
  </si>
  <si>
    <t>50130MKW D00021</t>
  </si>
  <si>
    <t xml:space="preserve">50131MKW D00020  </t>
  </si>
  <si>
    <t>50131MKW D00020</t>
  </si>
  <si>
    <t xml:space="preserve">50131MKW D00021  </t>
  </si>
  <si>
    <t>50131MKW D00021</t>
  </si>
  <si>
    <t xml:space="preserve">50132MKW D00020  </t>
  </si>
  <si>
    <t>50132MKW D00020</t>
  </si>
  <si>
    <t xml:space="preserve">50135MJJ D300H1  </t>
  </si>
  <si>
    <t>50135MJJ D300H1</t>
  </si>
  <si>
    <t xml:space="preserve">50145MGS D30020  </t>
  </si>
  <si>
    <t>50145MGS D30020</t>
  </si>
  <si>
    <t xml:space="preserve">50145MKT D000H1  </t>
  </si>
  <si>
    <t>50145MKT D000H1</t>
  </si>
  <si>
    <t xml:space="preserve">50146MKW D00020  </t>
  </si>
  <si>
    <t>50146MKW D00020</t>
  </si>
  <si>
    <t xml:space="preserve">50147MGS D30020  </t>
  </si>
  <si>
    <t>50147MGS D30020</t>
  </si>
  <si>
    <t xml:space="preserve">50149MKW D00020  </t>
  </si>
  <si>
    <t>50149MKW D00020</t>
  </si>
  <si>
    <t xml:space="preserve">50150MGS D30020  </t>
  </si>
  <si>
    <t>50150MGS D30020</t>
  </si>
  <si>
    <t xml:space="preserve">94063080000S     </t>
  </si>
  <si>
    <t xml:space="preserve">94063080000S   </t>
  </si>
  <si>
    <t xml:space="preserve">50165MKT D00020  </t>
  </si>
  <si>
    <t>50165MKT D00020</t>
  </si>
  <si>
    <t xml:space="preserve">50167MJS J70020  </t>
  </si>
  <si>
    <t>50167MJS J70020</t>
  </si>
  <si>
    <t xml:space="preserve">50171MKW D00020  </t>
  </si>
  <si>
    <t>50171MKW D00020</t>
  </si>
  <si>
    <t xml:space="preserve">50181MGS D30020  </t>
  </si>
  <si>
    <t>50181MGS D30020</t>
  </si>
  <si>
    <t xml:space="preserve">50248MKT D00020  </t>
  </si>
  <si>
    <t>50248MKT D00020</t>
  </si>
  <si>
    <t>50100MLA A200XA02</t>
  </si>
  <si>
    <t>50100MLA A200XA</t>
  </si>
  <si>
    <t xml:space="preserve">50101MGZ J00020  </t>
  </si>
  <si>
    <t>50101MGZ J00020</t>
  </si>
  <si>
    <t xml:space="preserve">50102MLA A001H1  </t>
  </si>
  <si>
    <t>50102MLA A000H1</t>
  </si>
  <si>
    <t xml:space="preserve">50103MLA A001H1  </t>
  </si>
  <si>
    <t>50103MLA A000H1</t>
  </si>
  <si>
    <t xml:space="preserve">50104MLA A000H1  </t>
  </si>
  <si>
    <t>50104MLA A000H1</t>
  </si>
  <si>
    <t xml:space="preserve">50105MLA A000H1  </t>
  </si>
  <si>
    <t>50105MLA A000H1</t>
  </si>
  <si>
    <t xml:space="preserve">50106MLA A000H1  </t>
  </si>
  <si>
    <t>50106MLA A000H1</t>
  </si>
  <si>
    <t xml:space="preserve">50108MLA A000H1  </t>
  </si>
  <si>
    <t>50108MLA A000H1</t>
  </si>
  <si>
    <t xml:space="preserve">50110MLA A000H1  </t>
  </si>
  <si>
    <t>50110MLA A000H1</t>
  </si>
  <si>
    <t xml:space="preserve">50111MLA A000H1  </t>
  </si>
  <si>
    <t>50111MLA A000H1</t>
  </si>
  <si>
    <t xml:space="preserve">50112MLA A000H1  </t>
  </si>
  <si>
    <t>50112MLA A000H1</t>
  </si>
  <si>
    <t xml:space="preserve">50113MLA A000H1  </t>
  </si>
  <si>
    <t>50113MLA A000H1</t>
  </si>
  <si>
    <t xml:space="preserve">50114MLA A000H1  </t>
  </si>
  <si>
    <t>50114MLA A000H1</t>
  </si>
  <si>
    <t xml:space="preserve">50115MLA A001H1  </t>
  </si>
  <si>
    <t>50115MLA A000H1</t>
  </si>
  <si>
    <t xml:space="preserve">50116MLA A001H1  </t>
  </si>
  <si>
    <t>50116MLA A000H1</t>
  </si>
  <si>
    <t xml:space="preserve">50117MLA A000H1  </t>
  </si>
  <si>
    <t>50117MLA A000H1</t>
  </si>
  <si>
    <t xml:space="preserve">50118MLA A000H1  </t>
  </si>
  <si>
    <t>50118MLA A000H1</t>
  </si>
  <si>
    <t xml:space="preserve">50119MLA A000H1  </t>
  </si>
  <si>
    <t>50119MLA A000H1</t>
  </si>
  <si>
    <t xml:space="preserve">50120MLA A000H1  </t>
  </si>
  <si>
    <t>50120MLA A000H1</t>
  </si>
  <si>
    <t xml:space="preserve">50121MLA A000H1  </t>
  </si>
  <si>
    <t>50121MLA A000H1</t>
  </si>
  <si>
    <t xml:space="preserve">50122MLA A001H1  </t>
  </si>
  <si>
    <t>50122MLA A000H1</t>
  </si>
  <si>
    <t xml:space="preserve">50123MLA A001H1  </t>
  </si>
  <si>
    <t>50123MLA A000H1</t>
  </si>
  <si>
    <t xml:space="preserve">50124MLA A000H1  </t>
  </si>
  <si>
    <t>50124MLA A000H1</t>
  </si>
  <si>
    <t xml:space="preserve">50125MLA A000H1  </t>
  </si>
  <si>
    <t>50125MLA A000H1</t>
  </si>
  <si>
    <t xml:space="preserve">50126MLA A000H1  </t>
  </si>
  <si>
    <t>50126MLA A000H1</t>
  </si>
  <si>
    <t xml:space="preserve">50127MLA A200H1  </t>
  </si>
  <si>
    <t>50127MLA A200H1</t>
  </si>
  <si>
    <t xml:space="preserve">50128MLA A000H1  </t>
  </si>
  <si>
    <t>50128MLA A000H1</t>
  </si>
  <si>
    <t xml:space="preserve">50129MLA A000H1  </t>
  </si>
  <si>
    <t>50129MLA A000H1</t>
  </si>
  <si>
    <t xml:space="preserve">50130MLA A000H1  </t>
  </si>
  <si>
    <t>50130MLA A000H1</t>
  </si>
  <si>
    <t xml:space="preserve">50131MLA A000H1  </t>
  </si>
  <si>
    <t>50131MLA A000H1</t>
  </si>
  <si>
    <t xml:space="preserve">50132MLA A000H1  </t>
  </si>
  <si>
    <t>50132MLA A000H1</t>
  </si>
  <si>
    <t xml:space="preserve">50133MLA A000H1  </t>
  </si>
  <si>
    <t>50133MLA A000H1</t>
  </si>
  <si>
    <t xml:space="preserve">50135MLA A000H1  </t>
  </si>
  <si>
    <t>50135MLA A000H1</t>
  </si>
  <si>
    <t xml:space="preserve">50136K87 A000H1  </t>
  </si>
  <si>
    <t>50136K87 A000H1</t>
  </si>
  <si>
    <t xml:space="preserve">50137MLA A000H1  </t>
  </si>
  <si>
    <t>50137MLA A000H1</t>
  </si>
  <si>
    <t xml:space="preserve">50138MLA A000H1  </t>
  </si>
  <si>
    <t>50138MLA A000H1</t>
  </si>
  <si>
    <t xml:space="preserve">50140MLA A001H1  </t>
  </si>
  <si>
    <t>50140MLA A000H1</t>
  </si>
  <si>
    <t xml:space="preserve">50141MLA A000H1  </t>
  </si>
  <si>
    <t>50141MLA A000H1</t>
  </si>
  <si>
    <t xml:space="preserve">50142MLA A000H1  </t>
  </si>
  <si>
    <t>50142MLA A000H1</t>
  </si>
  <si>
    <t xml:space="preserve">50143MLA A000H1  </t>
  </si>
  <si>
    <t>50143MLA A000H1</t>
  </si>
  <si>
    <t xml:space="preserve">50147MLA A000H1  </t>
  </si>
  <si>
    <t>50147MLA A000H1</t>
  </si>
  <si>
    <t xml:space="preserve">50148MLA A200H1  </t>
  </si>
  <si>
    <t>50148MLA A200H1</t>
  </si>
  <si>
    <t xml:space="preserve">50151MLA A000H1  </t>
  </si>
  <si>
    <t>50151MLA A000H1</t>
  </si>
  <si>
    <t xml:space="preserve">5010AMLA A001    </t>
  </si>
  <si>
    <t xml:space="preserve">5010AMLA A000  </t>
  </si>
  <si>
    <t xml:space="preserve">5010BMLA A003    </t>
  </si>
  <si>
    <t xml:space="preserve">5010BMLA A000  </t>
  </si>
  <si>
    <t xml:space="preserve">5010CMLA A001    </t>
  </si>
  <si>
    <t xml:space="preserve">5010CMLA A000  </t>
  </si>
  <si>
    <t xml:space="preserve">5010DMLA A202    </t>
  </si>
  <si>
    <t xml:space="preserve">5010DMLA A200  </t>
  </si>
  <si>
    <t xml:space="preserve">0091ZGHA N100    </t>
  </si>
  <si>
    <t xml:space="preserve">0091ZGHA N100  </t>
  </si>
  <si>
    <t xml:space="preserve">50102MLA A00120  </t>
  </si>
  <si>
    <t>50102MLA A00020</t>
  </si>
  <si>
    <t xml:space="preserve">50103MLA A00120  </t>
  </si>
  <si>
    <t>50103MLA A00020</t>
  </si>
  <si>
    <t xml:space="preserve">50104MLA A00020  </t>
  </si>
  <si>
    <t>50104MLA A00020</t>
  </si>
  <si>
    <t xml:space="preserve">50181MLA A000H1  </t>
  </si>
  <si>
    <t>50181MLA A000H1</t>
  </si>
  <si>
    <t xml:space="preserve">50105MLA A00020  </t>
  </si>
  <si>
    <t>50105MLA A00020</t>
  </si>
  <si>
    <t xml:space="preserve">50107MLA A00020  </t>
  </si>
  <si>
    <t>50107MLA A00020</t>
  </si>
  <si>
    <t xml:space="preserve">50115MLA A00120  </t>
  </si>
  <si>
    <t>50115MLA A00020</t>
  </si>
  <si>
    <t xml:space="preserve">50116MLA A00120  </t>
  </si>
  <si>
    <t>50116MLA A00020</t>
  </si>
  <si>
    <t xml:space="preserve">50117MLA A00020  </t>
  </si>
  <si>
    <t>50117MLA A00020</t>
  </si>
  <si>
    <t xml:space="preserve">50117MLA A00021  </t>
  </si>
  <si>
    <t>50117MLA A00021</t>
  </si>
  <si>
    <t xml:space="preserve">50183MLA A000H1  </t>
  </si>
  <si>
    <t>50183MLA A000H1</t>
  </si>
  <si>
    <t xml:space="preserve">50118MLA A00020  </t>
  </si>
  <si>
    <t>50118MLA A00020</t>
  </si>
  <si>
    <t xml:space="preserve">50118MLA A00021  </t>
  </si>
  <si>
    <t>50118MLA A00021</t>
  </si>
  <si>
    <t xml:space="preserve">50184MLA A000H1  </t>
  </si>
  <si>
    <t>50184MLA A000H1</t>
  </si>
  <si>
    <t xml:space="preserve">50119MLA A00020  </t>
  </si>
  <si>
    <t>50119MLA A00020</t>
  </si>
  <si>
    <t xml:space="preserve">50120MLA A00020  </t>
  </si>
  <si>
    <t>50120MLA A00020</t>
  </si>
  <si>
    <t xml:space="preserve">50121MLA A00020  </t>
  </si>
  <si>
    <t>50121MLA A00020</t>
  </si>
  <si>
    <t xml:space="preserve">50122MLA A00120  </t>
  </si>
  <si>
    <t>50122MLA A00020</t>
  </si>
  <si>
    <t xml:space="preserve">50123MLA A00120  </t>
  </si>
  <si>
    <t>50123MLA A00020</t>
  </si>
  <si>
    <t xml:space="preserve">50126MLA A00020  </t>
  </si>
  <si>
    <t>50126MLA A00020</t>
  </si>
  <si>
    <t xml:space="preserve">50126MLA A00021  </t>
  </si>
  <si>
    <t>50126MLA A00021</t>
  </si>
  <si>
    <t xml:space="preserve">0091ZGHA 7701    </t>
  </si>
  <si>
    <t xml:space="preserve">0091ZGHA 7700  </t>
  </si>
  <si>
    <t xml:space="preserve">50129MLA A00020  </t>
  </si>
  <si>
    <t>50129MLA A00020</t>
  </si>
  <si>
    <t xml:space="preserve">50132MLA A00020  </t>
  </si>
  <si>
    <t>50132MLA A00020</t>
  </si>
  <si>
    <t xml:space="preserve">50185MLA A000H1  </t>
  </si>
  <si>
    <t>50185MLA A000H1</t>
  </si>
  <si>
    <t xml:space="preserve">50133MLA A00020  </t>
  </si>
  <si>
    <t>50133MLA A00020</t>
  </si>
  <si>
    <t xml:space="preserve">50135MLA A00020  </t>
  </si>
  <si>
    <t>50135MLA A00020</t>
  </si>
  <si>
    <t xml:space="preserve">50135MLA A00021  </t>
  </si>
  <si>
    <t>50135MLA A00021</t>
  </si>
  <si>
    <t xml:space="preserve">50140MLA A00120  </t>
  </si>
  <si>
    <t>50140MLA A00020</t>
  </si>
  <si>
    <t xml:space="preserve">50140MLA A00121  </t>
  </si>
  <si>
    <t>50140MLA A00021</t>
  </si>
  <si>
    <t xml:space="preserve">50143MLA A00021  </t>
  </si>
  <si>
    <t>50143MLA A00021</t>
  </si>
  <si>
    <t xml:space="preserve">50143MLA A00022  </t>
  </si>
  <si>
    <t>50143MLA A00022</t>
  </si>
  <si>
    <t xml:space="preserve">50144MLA A000H1  </t>
  </si>
  <si>
    <t>50144MLA A000H1</t>
  </si>
  <si>
    <t xml:space="preserve">50161MGZ J000H1  </t>
  </si>
  <si>
    <t>50161MGZ J000H1</t>
  </si>
  <si>
    <t xml:space="preserve">50107MLA A000H1  </t>
  </si>
  <si>
    <t>50107MLA A000H1</t>
  </si>
  <si>
    <t xml:space="preserve">50109MLA A000H1  </t>
  </si>
  <si>
    <t>50109MLA A000H1</t>
  </si>
  <si>
    <t xml:space="preserve">50151MLA A00020  </t>
  </si>
  <si>
    <t>50151MLA A00020</t>
  </si>
  <si>
    <t xml:space="preserve">50100MLVAJ000XA  </t>
  </si>
  <si>
    <t>50100MLVAJ000XA</t>
  </si>
  <si>
    <t xml:space="preserve">50101MLL D002H1  </t>
  </si>
  <si>
    <t>50101MLL D000H1</t>
  </si>
  <si>
    <t xml:space="preserve">50102MLVAJ001H1  </t>
  </si>
  <si>
    <t>50102MLVAJ000H1</t>
  </si>
  <si>
    <t xml:space="preserve">50103MLVAJ001H1  </t>
  </si>
  <si>
    <t>50103MLVAJ000H1</t>
  </si>
  <si>
    <t xml:space="preserve">50104MLL D000H1  </t>
  </si>
  <si>
    <t>50104MLL D000H1</t>
  </si>
  <si>
    <t xml:space="preserve">50105MLL D000H1  </t>
  </si>
  <si>
    <t>50105MLL D000H1</t>
  </si>
  <si>
    <t xml:space="preserve">50106MLL D000H1  </t>
  </si>
  <si>
    <t>50106MLL D000H1</t>
  </si>
  <si>
    <t xml:space="preserve">50107MLL D000H1  </t>
  </si>
  <si>
    <t>50107MLL D000H1</t>
  </si>
  <si>
    <t xml:space="preserve">50108MLVAJ000H1  </t>
  </si>
  <si>
    <t>50108MLVAJ000H1</t>
  </si>
  <si>
    <t>50109MLL D000H101</t>
  </si>
  <si>
    <t>50109MLL D000H1</t>
  </si>
  <si>
    <t xml:space="preserve">50110MLL D000H1  </t>
  </si>
  <si>
    <t>50110MLL D000H1</t>
  </si>
  <si>
    <t xml:space="preserve">50111MLL D000H1  </t>
  </si>
  <si>
    <t>50111MLL D000H1</t>
  </si>
  <si>
    <t xml:space="preserve">50112MLL D000H1  </t>
  </si>
  <si>
    <t>50112MLL D000H1</t>
  </si>
  <si>
    <t xml:space="preserve">50113MLL D000H1  </t>
  </si>
  <si>
    <t>50113MLL D000H1</t>
  </si>
  <si>
    <t xml:space="preserve">50116MLL D000H1  </t>
  </si>
  <si>
    <t>50116MLL D000H1</t>
  </si>
  <si>
    <t>50119MLL D001H101</t>
  </si>
  <si>
    <t>50119MLL D000H1</t>
  </si>
  <si>
    <t>50120MLL D000H101</t>
  </si>
  <si>
    <t>50120MLL D000H1</t>
  </si>
  <si>
    <t xml:space="preserve">50121MLB D000H1  </t>
  </si>
  <si>
    <t>50121MLB D000H1</t>
  </si>
  <si>
    <t xml:space="preserve">50121MLL D000H1  </t>
  </si>
  <si>
    <t>50121MLL D000H1</t>
  </si>
  <si>
    <t xml:space="preserve">50122MLL D000H1  </t>
  </si>
  <si>
    <t>50122MLL D000H1</t>
  </si>
  <si>
    <t xml:space="preserve">50125MLL D000H1  </t>
  </si>
  <si>
    <t>50125MLL D000H1</t>
  </si>
  <si>
    <t xml:space="preserve">50127MLL D000H1  </t>
  </si>
  <si>
    <t>50127MLL D000H1</t>
  </si>
  <si>
    <t xml:space="preserve">50128MLL D000H1  </t>
  </si>
  <si>
    <t>50128MLL D000H1</t>
  </si>
  <si>
    <t xml:space="preserve">50129MLVAJ000H1  </t>
  </si>
  <si>
    <t>50129MLVAJ000H1</t>
  </si>
  <si>
    <t xml:space="preserve">50130MLL D000H1  </t>
  </si>
  <si>
    <t>50130MLL D000H1</t>
  </si>
  <si>
    <t xml:space="preserve">50131MLL D000H1  </t>
  </si>
  <si>
    <t>50131MLL D000H1</t>
  </si>
  <si>
    <t xml:space="preserve">50132MLL D000H1  </t>
  </si>
  <si>
    <t>50132MLL D000H1</t>
  </si>
  <si>
    <t xml:space="preserve">50133MLL D000H1  </t>
  </si>
  <si>
    <t>50133MLL D000H1</t>
  </si>
  <si>
    <t xml:space="preserve">50143MLB D000H1  </t>
  </si>
  <si>
    <t>50143MLB D000H1</t>
  </si>
  <si>
    <t xml:space="preserve">50147MKT D000H1  </t>
  </si>
  <si>
    <t>50147MKT D000H1</t>
  </si>
  <si>
    <t xml:space="preserve">50150MLTAD003H1  </t>
  </si>
  <si>
    <t>50150MLTAD000H1</t>
  </si>
  <si>
    <t xml:space="preserve">50152MLTAD002H1  </t>
  </si>
  <si>
    <t>50152MLTAD000H1</t>
  </si>
  <si>
    <t xml:space="preserve">50158MLVAJ000H1  </t>
  </si>
  <si>
    <t>50158MLVAJ000H1</t>
  </si>
  <si>
    <t xml:space="preserve">50168MM9 3001    </t>
  </si>
  <si>
    <t xml:space="preserve">50168MM9 3000  </t>
  </si>
  <si>
    <t xml:space="preserve">50201MLVAJ001H1  </t>
  </si>
  <si>
    <t>50201MLVAJ000H1</t>
  </si>
  <si>
    <t xml:space="preserve">50202MLVAJ001H1  </t>
  </si>
  <si>
    <t>50202MLVAJ000H1</t>
  </si>
  <si>
    <t xml:space="preserve">50203MLVAJ002H1  </t>
  </si>
  <si>
    <t>50203MLVAJ000H1</t>
  </si>
  <si>
    <t xml:space="preserve">50204MLVAJ002H1  </t>
  </si>
  <si>
    <t>50204MLVAJ000H1</t>
  </si>
  <si>
    <t xml:space="preserve">50205MLVAJ000H1  </t>
  </si>
  <si>
    <t>50205MLVAJ000H1</t>
  </si>
  <si>
    <t xml:space="preserve">50206MLVAJ000H1  </t>
  </si>
  <si>
    <t>50206MLVAJ000H1</t>
  </si>
  <si>
    <t xml:space="preserve">50207MLVAJ000H1  </t>
  </si>
  <si>
    <t>50207MLVAJ000H1</t>
  </si>
  <si>
    <t xml:space="preserve">50208MLVAJ000H1  </t>
  </si>
  <si>
    <t>50208MLVAJ000H1</t>
  </si>
  <si>
    <t xml:space="preserve">50209MLVAJ001H1  </t>
  </si>
  <si>
    <t>50209MLVAJ000H1</t>
  </si>
  <si>
    <t xml:space="preserve">50210MLVAJ001H1  </t>
  </si>
  <si>
    <t>50210MLVAJ000H1</t>
  </si>
  <si>
    <t xml:space="preserve">50211MLVAJ001H1  </t>
  </si>
  <si>
    <t>50211MLVAJ000H1</t>
  </si>
  <si>
    <t xml:space="preserve">50212MLVAJ001H1  </t>
  </si>
  <si>
    <t>50212MLVAJ000H1</t>
  </si>
  <si>
    <t xml:space="preserve">50213MLVAJ002H1  </t>
  </si>
  <si>
    <t>50213MLVAJ000H1</t>
  </si>
  <si>
    <t xml:space="preserve">50215MLL D000H1  </t>
  </si>
  <si>
    <t>50215MLL D000H1</t>
  </si>
  <si>
    <t xml:space="preserve">50215MLVAJ002H1  </t>
  </si>
  <si>
    <t>50215MLVAJ000H1</t>
  </si>
  <si>
    <t xml:space="preserve">50216MLVAJ001H1  </t>
  </si>
  <si>
    <t>50216MLVAJ000H1</t>
  </si>
  <si>
    <t xml:space="preserve">50217MLVAJ002H1  </t>
  </si>
  <si>
    <t>50217MLVAJ000H1</t>
  </si>
  <si>
    <t xml:space="preserve">50218MLVAJ002H1  </t>
  </si>
  <si>
    <t>50218MLVAJ000H1</t>
  </si>
  <si>
    <t xml:space="preserve">50219MLVAJ002H1  </t>
  </si>
  <si>
    <t>50219MLVAJ000H1</t>
  </si>
  <si>
    <t xml:space="preserve">50220MLL D000H1  </t>
  </si>
  <si>
    <t>50220MLL D000H1</t>
  </si>
  <si>
    <t xml:space="preserve">50220MLVAJ002H1  </t>
  </si>
  <si>
    <t>50220MLVAJ000H1</t>
  </si>
  <si>
    <t xml:space="preserve">50224MLL D000H1  </t>
  </si>
  <si>
    <t>50224MLL D000H1</t>
  </si>
  <si>
    <t xml:space="preserve">50226MLVAJ000H1  </t>
  </si>
  <si>
    <t>50226MLVAJ000H1</t>
  </si>
  <si>
    <t xml:space="preserve">50227MLVAJ000H1  </t>
  </si>
  <si>
    <t>50227MLVAJ000H1</t>
  </si>
  <si>
    <t xml:space="preserve">50228MLVAJ001H1  </t>
  </si>
  <si>
    <t>50228MLVAJ000H1</t>
  </si>
  <si>
    <t xml:space="preserve">50229MLVAJ001H1  </t>
  </si>
  <si>
    <t>50229MLVAJ000H1</t>
  </si>
  <si>
    <t xml:space="preserve">50231MLVAJ001H1  </t>
  </si>
  <si>
    <t>50231MLVAJ000H1</t>
  </si>
  <si>
    <t xml:space="preserve">50232MLVAJ001H1  </t>
  </si>
  <si>
    <t>50232MLVAJ000H1</t>
  </si>
  <si>
    <t xml:space="preserve">50235MLVAJ000H1  </t>
  </si>
  <si>
    <t>50235MLVAJ000H1</t>
  </si>
  <si>
    <t xml:space="preserve">50236MLVAJ001H1  </t>
  </si>
  <si>
    <t>50236MLVAJ000H1</t>
  </si>
  <si>
    <t xml:space="preserve">50237MLVAJ001H1  </t>
  </si>
  <si>
    <t>50237MLVAJ000H1</t>
  </si>
  <si>
    <t xml:space="preserve">50238MLVAJ001H1  </t>
  </si>
  <si>
    <t>50238MLVAJ000H1</t>
  </si>
  <si>
    <t xml:space="preserve">50239MLVAJ001H1  </t>
  </si>
  <si>
    <t>50239MLVAJ000H1</t>
  </si>
  <si>
    <t xml:space="preserve">50241MLVAJ000H1  </t>
  </si>
  <si>
    <t>50241MLVAJ000H1</t>
  </si>
  <si>
    <t>50100MLVAJ000XA01</t>
  </si>
  <si>
    <t xml:space="preserve">50108MLVAJ001H1  </t>
  </si>
  <si>
    <t xml:space="preserve">50129MLVAJ001H1  </t>
  </si>
  <si>
    <t xml:space="preserve">50150MLTAD004H1  </t>
  </si>
  <si>
    <t xml:space="preserve">50203MLVAJ003H1  </t>
  </si>
  <si>
    <t xml:space="preserve">50204MLVAJ003H1  </t>
  </si>
  <si>
    <t>50100MLVAJ000XA02</t>
  </si>
  <si>
    <t xml:space="preserve">5010BMLVAJ000    </t>
  </si>
  <si>
    <t xml:space="preserve">5010BMLVAJ000  </t>
  </si>
  <si>
    <t xml:space="preserve">5010CMLVAJ000    </t>
  </si>
  <si>
    <t xml:space="preserve">5010CMLVAJ000  </t>
  </si>
  <si>
    <t xml:space="preserve">5010DMLTAD000    </t>
  </si>
  <si>
    <t xml:space="preserve">5010DMLTAD000  </t>
  </si>
  <si>
    <t xml:space="preserve">5010GMLVAJ000    </t>
  </si>
  <si>
    <t xml:space="preserve">5010GMLVAJ000  </t>
  </si>
  <si>
    <t>5010BMLVAJ000  01</t>
  </si>
  <si>
    <t>5010CMLVAJ000  01</t>
  </si>
  <si>
    <t>5010DMLTAD000  01</t>
  </si>
  <si>
    <t>5010GMLVAJ000  01</t>
  </si>
  <si>
    <t xml:space="preserve">5010BMLVAJ001    </t>
  </si>
  <si>
    <t xml:space="preserve">50101MGC 300020  </t>
  </si>
  <si>
    <t>50101MGC 300020</t>
  </si>
  <si>
    <t xml:space="preserve">50101MGC 300121  </t>
  </si>
  <si>
    <t>50101MGC 300021</t>
  </si>
  <si>
    <t xml:space="preserve">50101MGC 300122  </t>
  </si>
  <si>
    <t>50101MGC 300022</t>
  </si>
  <si>
    <t xml:space="preserve">50173MLL D000H1  </t>
  </si>
  <si>
    <t>50173MLL D000H1</t>
  </si>
  <si>
    <t xml:space="preserve">50104MLL D00020  </t>
  </si>
  <si>
    <t>50104MLL D00020</t>
  </si>
  <si>
    <t xml:space="preserve">50151MLL D000H1  </t>
  </si>
  <si>
    <t>50151MLL D000H1</t>
  </si>
  <si>
    <t xml:space="preserve">50105MLL D00020  </t>
  </si>
  <si>
    <t>50105MLL D00020</t>
  </si>
  <si>
    <t xml:space="preserve">50108MLVAJ00020  </t>
  </si>
  <si>
    <t>50108MLVAJ00020</t>
  </si>
  <si>
    <t xml:space="preserve">50109MLL D00020  </t>
  </si>
  <si>
    <t>50109MLL D00020</t>
  </si>
  <si>
    <t xml:space="preserve">50174MEJ 3001    </t>
  </si>
  <si>
    <t xml:space="preserve">50174MEJ 3000  </t>
  </si>
  <si>
    <t xml:space="preserve">50175MEJ 3001    </t>
  </si>
  <si>
    <t xml:space="preserve">50175MEJ 3000  </t>
  </si>
  <si>
    <t xml:space="preserve">50110MLL D00020  </t>
  </si>
  <si>
    <t>50110MLL D00020</t>
  </si>
  <si>
    <t xml:space="preserve">50111MLL D00021  </t>
  </si>
  <si>
    <t>50111MLL D00021</t>
  </si>
  <si>
    <t xml:space="preserve">50119MLL D00020  </t>
  </si>
  <si>
    <t>50119MLL D00020</t>
  </si>
  <si>
    <t xml:space="preserve">50119MLL D00021  </t>
  </si>
  <si>
    <t>50119MLL D00021</t>
  </si>
  <si>
    <t xml:space="preserve">50136MLL D000H1  </t>
  </si>
  <si>
    <t>50136MLL D000H1</t>
  </si>
  <si>
    <t xml:space="preserve">50142MLL D001H1  </t>
  </si>
  <si>
    <t>50142MLL D000H1</t>
  </si>
  <si>
    <t xml:space="preserve">50143MLL D000H1  </t>
  </si>
  <si>
    <t>50143MLL D000H1</t>
  </si>
  <si>
    <t xml:space="preserve">50144MLL D000H1  </t>
  </si>
  <si>
    <t>50144MLL D000H1</t>
  </si>
  <si>
    <t xml:space="preserve">50145MB0 3001    </t>
  </si>
  <si>
    <t xml:space="preserve">50145MB0 3000  </t>
  </si>
  <si>
    <t xml:space="preserve">50145MLL D000H1  </t>
  </si>
  <si>
    <t>50145MLL D000H1</t>
  </si>
  <si>
    <t xml:space="preserve">50120MLL D00020  </t>
  </si>
  <si>
    <t>50120MLL D00020</t>
  </si>
  <si>
    <t xml:space="preserve">50120MLL D00021  </t>
  </si>
  <si>
    <t>50120MLL D00021</t>
  </si>
  <si>
    <t xml:space="preserve">50121MLB D00020  </t>
  </si>
  <si>
    <t>50121MLB D00020</t>
  </si>
  <si>
    <t xml:space="preserve">50125MLL D00020  </t>
  </si>
  <si>
    <t>50125MLL D00020</t>
  </si>
  <si>
    <t xml:space="preserve">50216MEJ 300021  </t>
  </si>
  <si>
    <t>50216MEJ 300021</t>
  </si>
  <si>
    <t xml:space="preserve">50127MLL D00020  </t>
  </si>
  <si>
    <t>50127MLL D00020</t>
  </si>
  <si>
    <t xml:space="preserve">50129MLL D00020  </t>
  </si>
  <si>
    <t>50129MLL D00020</t>
  </si>
  <si>
    <t xml:space="preserve">90302MGC 3000    </t>
  </si>
  <si>
    <t xml:space="preserve">90302MGC 3000  </t>
  </si>
  <si>
    <t xml:space="preserve">90328MGC 3000    </t>
  </si>
  <si>
    <t xml:space="preserve">90328MGC 3000  </t>
  </si>
  <si>
    <t xml:space="preserve">50132MLL D00020  </t>
  </si>
  <si>
    <t>50132MLL D00020</t>
  </si>
  <si>
    <t xml:space="preserve">50141MLB D00021  </t>
  </si>
  <si>
    <t>50141MLB D00021</t>
  </si>
  <si>
    <t xml:space="preserve">50133MLL D00020  </t>
  </si>
  <si>
    <t>50133MLL D00020</t>
  </si>
  <si>
    <t xml:space="preserve">50142MLB D00021  </t>
  </si>
  <si>
    <t>50142MLB D00021</t>
  </si>
  <si>
    <t xml:space="preserve">50144MLL D00020  </t>
  </si>
  <si>
    <t>50144MLL D00020</t>
  </si>
  <si>
    <t xml:space="preserve">50145MLL D00020  </t>
  </si>
  <si>
    <t>50145MLL D00020</t>
  </si>
  <si>
    <t xml:space="preserve">50147MKT D00020  </t>
  </si>
  <si>
    <t>50147MKT D00020</t>
  </si>
  <si>
    <t xml:space="preserve">50150MLB D00022  </t>
  </si>
  <si>
    <t>50150MLB D00022</t>
  </si>
  <si>
    <t xml:space="preserve">50150MLTAD00320  </t>
  </si>
  <si>
    <t>50150MLTAD00020</t>
  </si>
  <si>
    <t xml:space="preserve">50150MLTAD00121  </t>
  </si>
  <si>
    <t>50150MLTAD00021</t>
  </si>
  <si>
    <t xml:space="preserve">50150MLTAD00022  </t>
  </si>
  <si>
    <t>50150MLTAD00022</t>
  </si>
  <si>
    <t xml:space="preserve">50212MGC 300020  </t>
  </si>
  <si>
    <t>50212MGC 300020</t>
  </si>
  <si>
    <t xml:space="preserve">50150MLTAD00420  </t>
  </si>
  <si>
    <t xml:space="preserve">50150MLTAD00221  </t>
  </si>
  <si>
    <t xml:space="preserve">50129MLTAD000H1  </t>
  </si>
  <si>
    <t>50129MLTAD000H1</t>
  </si>
  <si>
    <t xml:space="preserve">50152MLTAD00220  </t>
  </si>
  <si>
    <t>50152MLTAD00020</t>
  </si>
  <si>
    <t xml:space="preserve">50152MLTAD00021  </t>
  </si>
  <si>
    <t>50152MLTAD00021</t>
  </si>
  <si>
    <t xml:space="preserve">50157MLVAJ001H1  </t>
  </si>
  <si>
    <t>50157MLVAJ000H1</t>
  </si>
  <si>
    <t xml:space="preserve">50201MLVAJ00120  </t>
  </si>
  <si>
    <t>50201MLVAJ00020</t>
  </si>
  <si>
    <t xml:space="preserve">50202MLVAJ00120  </t>
  </si>
  <si>
    <t>50202MLVAJ00020</t>
  </si>
  <si>
    <t xml:space="preserve">50159MLVAJ000H1  </t>
  </si>
  <si>
    <t>50159MLVAJ000H1</t>
  </si>
  <si>
    <t xml:space="preserve">50160MLVAJ000H1  </t>
  </si>
  <si>
    <t>50160MLVAJ000H1</t>
  </si>
  <si>
    <t xml:space="preserve">50203MLVAJ00120  </t>
  </si>
  <si>
    <t>50203MLVAJ00020</t>
  </si>
  <si>
    <t xml:space="preserve">50160MLVAJ001H1  </t>
  </si>
  <si>
    <t xml:space="preserve">50203MLVAJ00220  </t>
  </si>
  <si>
    <t xml:space="preserve">50204MLVAJ00120  </t>
  </si>
  <si>
    <t>50204MLVAJ00020</t>
  </si>
  <si>
    <t xml:space="preserve">50204MLVAJ00220  </t>
  </si>
  <si>
    <t xml:space="preserve">50213MLVAJ00120  </t>
  </si>
  <si>
    <t>50213MLVAJ00020</t>
  </si>
  <si>
    <t xml:space="preserve">50213MLVAJ00021  </t>
  </si>
  <si>
    <t>50213MLVAJ00021</t>
  </si>
  <si>
    <t xml:space="preserve">50215MLL D00020  </t>
  </si>
  <si>
    <t>50215MLL D00020</t>
  </si>
  <si>
    <t xml:space="preserve">50215MLL D00021  </t>
  </si>
  <si>
    <t>50215MLL D00021</t>
  </si>
  <si>
    <t xml:space="preserve">50215MLVAJ00120  </t>
  </si>
  <si>
    <t>50215MLVAJ00020</t>
  </si>
  <si>
    <t xml:space="preserve">50231MLVAJ00120  </t>
  </si>
  <si>
    <t>50231MLVAJ00020</t>
  </si>
  <si>
    <t xml:space="preserve">50232MLVAJ00120  </t>
  </si>
  <si>
    <t>50232MLVAJ00020</t>
  </si>
  <si>
    <t xml:space="preserve">50235MLVAJ00020  </t>
  </si>
  <si>
    <t>50235MLVAJ00020</t>
  </si>
  <si>
    <t xml:space="preserve">50238MLVAJ00120  </t>
  </si>
  <si>
    <t>50238MLVAJ00020</t>
  </si>
  <si>
    <t xml:space="preserve">50239MLVAJ00120  </t>
  </si>
  <si>
    <t>50239MLVAJ00020</t>
  </si>
  <si>
    <t xml:space="preserve">90302MGC 300020  </t>
  </si>
  <si>
    <t>90302MGC 300020</t>
  </si>
  <si>
    <t xml:space="preserve">90328MGC 300020  </t>
  </si>
  <si>
    <t>90328MGC 300020</t>
  </si>
  <si>
    <t xml:space="preserve">5010BMLVAJ000C1  </t>
  </si>
  <si>
    <t>5010BMLVAJ000C1</t>
  </si>
  <si>
    <t xml:space="preserve">5010CMLVAJ000C1  </t>
  </si>
  <si>
    <t>5010CMLVAJ000C1</t>
  </si>
  <si>
    <t xml:space="preserve">5010DMLTAD000C1  </t>
  </si>
  <si>
    <t>5010DMLTAD000C1</t>
  </si>
  <si>
    <t xml:space="preserve">5010GMLVAJ000C1  </t>
  </si>
  <si>
    <t>5010GMLVAJ000C1</t>
  </si>
  <si>
    <t xml:space="preserve">50109MLL D000H1  </t>
  </si>
  <si>
    <t xml:space="preserve">50119MLL D001H1  </t>
  </si>
  <si>
    <t xml:space="preserve">50120MLL D000H1  </t>
  </si>
  <si>
    <t xml:space="preserve">50168MM9 3000    </t>
  </si>
  <si>
    <t xml:space="preserve">50100MLVAJ000C1  </t>
  </si>
  <si>
    <t>50100MLVAJ000C1</t>
  </si>
  <si>
    <t xml:space="preserve">50174MEJ 3000    </t>
  </si>
  <si>
    <t xml:space="preserve">50175MEJ 3000    </t>
  </si>
  <si>
    <t xml:space="preserve">50145MB0 3000    </t>
  </si>
  <si>
    <t>character varying(21)</t>
    <phoneticPr fontId="3"/>
  </si>
  <si>
    <t>計画コードラインIDYYYYMMDD連番4桁</t>
    <rPh sb="0" eb="2">
      <t>ケイカク</t>
    </rPh>
    <rPh sb="18" eb="20">
      <t>レンバン</t>
    </rPh>
    <rPh sb="21" eb="22">
      <t>ケタ</t>
    </rPh>
    <phoneticPr fontId="3"/>
  </si>
  <si>
    <t>K2WE0457202508010001</t>
    <phoneticPr fontId="3"/>
  </si>
  <si>
    <t>TA1234MLC12340001</t>
    <phoneticPr fontId="3"/>
  </si>
  <si>
    <t>TA基本部番連番4桁</t>
    <rPh sb="2" eb="4">
      <t>キホン</t>
    </rPh>
    <rPh sb="4" eb="6">
      <t>ブバン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</si>
</sst>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;@"/>
    <numFmt numFmtId="177" formatCode="m/d;@"/>
    <numFmt numFmtId="178" formatCode="0_);[Red]\(0\)"/>
    <numFmt numFmtId="179" formatCode="0.0000"/>
    <numFmt numFmtId="180" formatCode="0_ "/>
  </numFmts>
  <fonts count="8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0000FF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ＭＳ Ｐゴシック"/>
      <family val="3"/>
      <charset val="128"/>
    </font>
    <font>
      <b/>
      <sz val="36"/>
      <name val="Meiryo UI"/>
      <family val="3"/>
      <charset val="128"/>
    </font>
    <font>
      <sz val="26"/>
      <name val="Meiryo UI"/>
      <family val="3"/>
      <charset val="128"/>
    </font>
    <font>
      <b/>
      <sz val="28"/>
      <name val="Meiryo UI"/>
      <family val="3"/>
      <charset val="128"/>
    </font>
    <font>
      <sz val="6"/>
      <name val="ＭＳ Ｐゴシック"/>
      <family val="3"/>
      <charset val="128"/>
    </font>
    <font>
      <sz val="100"/>
      <name val="Meiryo UI"/>
      <family val="3"/>
      <charset val="128"/>
    </font>
    <font>
      <sz val="36"/>
      <name val="Meiryo UI"/>
      <family val="3"/>
      <charset val="128"/>
    </font>
    <font>
      <sz val="18"/>
      <name val="Meiryo UI"/>
      <family val="3"/>
      <charset val="128"/>
    </font>
    <font>
      <sz val="72"/>
      <name val="Meiryo UI"/>
      <family val="3"/>
      <charset val="128"/>
    </font>
    <font>
      <b/>
      <sz val="48"/>
      <name val="Meiryo UI"/>
      <family val="3"/>
      <charset val="128"/>
    </font>
    <font>
      <sz val="14"/>
      <name val="Meiryo UI"/>
      <family val="3"/>
      <charset val="128"/>
    </font>
    <font>
      <sz val="24"/>
      <name val="Meiryo UI"/>
      <family val="3"/>
      <charset val="128"/>
    </font>
    <font>
      <sz val="20"/>
      <name val="Meiryo UI"/>
      <family val="3"/>
      <charset val="128"/>
    </font>
    <font>
      <b/>
      <sz val="26"/>
      <name val="Meiryo UI"/>
      <family val="3"/>
      <charset val="128"/>
    </font>
    <font>
      <sz val="22"/>
      <name val="Meiryo UI"/>
      <family val="3"/>
      <charset val="128"/>
    </font>
    <font>
      <sz val="12"/>
      <name val="Meiryo UI"/>
      <family val="3"/>
      <charset val="128"/>
    </font>
    <font>
      <b/>
      <sz val="16"/>
      <name val="Meiryo UI"/>
      <family val="3"/>
      <charset val="128"/>
    </font>
    <font>
      <sz val="48"/>
      <name val="Meiryo UI"/>
      <family val="3"/>
      <charset val="128"/>
    </font>
    <font>
      <b/>
      <sz val="24"/>
      <name val="Meiryo UI"/>
      <family val="3"/>
      <charset val="128"/>
    </font>
    <font>
      <sz val="28"/>
      <name val="Meiryo UI"/>
      <family val="3"/>
      <charset val="128"/>
    </font>
    <font>
      <b/>
      <sz val="60"/>
      <color indexed="8"/>
      <name val="Meiryo UI"/>
      <family val="3"/>
      <charset val="128"/>
    </font>
    <font>
      <sz val="55"/>
      <color theme="0" tint="-0.499984740745262"/>
      <name val="Meiryo UI"/>
      <family val="3"/>
      <charset val="128"/>
    </font>
    <font>
      <b/>
      <sz val="55"/>
      <color theme="0" tint="-0.499984740745262"/>
      <name val="Meiryo UI"/>
      <family val="3"/>
      <charset val="128"/>
    </font>
    <font>
      <sz val="48"/>
      <color theme="0" tint="-0.499984740745262"/>
      <name val="Meiryo UI"/>
      <family val="3"/>
      <charset val="128"/>
    </font>
    <font>
      <b/>
      <sz val="36"/>
      <color theme="0" tint="-0.499984740745262"/>
      <name val="Meiryo UI"/>
      <family val="3"/>
      <charset val="128"/>
    </font>
    <font>
      <b/>
      <sz val="48"/>
      <color theme="0" tint="-0.499984740745262"/>
      <name val="Meiryo UI"/>
      <family val="3"/>
      <charset val="128"/>
    </font>
    <font>
      <b/>
      <sz val="72"/>
      <color theme="0" tint="-0.499984740745262"/>
      <name val="Meiryo UI"/>
      <family val="3"/>
      <charset val="128"/>
    </font>
    <font>
      <sz val="22"/>
      <color indexed="10"/>
      <name val="Meiryo UI"/>
      <family val="3"/>
      <charset val="128"/>
    </font>
    <font>
      <sz val="55"/>
      <name val="Meiryo UI"/>
      <family val="3"/>
      <charset val="128"/>
    </font>
    <font>
      <b/>
      <sz val="65"/>
      <name val="Meiryo UI"/>
      <family val="3"/>
      <charset val="128"/>
    </font>
    <font>
      <b/>
      <sz val="48"/>
      <color rgb="FFFF0000"/>
      <name val="Meiryo UI"/>
      <family val="3"/>
      <charset val="128"/>
    </font>
    <font>
      <b/>
      <sz val="55"/>
      <color theme="0"/>
      <name val="Meiryo UI"/>
      <family val="3"/>
      <charset val="128"/>
    </font>
    <font>
      <b/>
      <sz val="65"/>
      <color theme="0"/>
      <name val="Meiryo UI"/>
      <family val="3"/>
      <charset val="128"/>
    </font>
    <font>
      <b/>
      <sz val="48"/>
      <color theme="0"/>
      <name val="Meiryo UI"/>
      <family val="3"/>
      <charset val="128"/>
    </font>
    <font>
      <b/>
      <sz val="65"/>
      <color theme="0" tint="-0.499984740745262"/>
      <name val="Meiryo UI"/>
      <family val="3"/>
      <charset val="128"/>
    </font>
    <font>
      <b/>
      <sz val="65"/>
      <color theme="1"/>
      <name val="Meiryo UI"/>
      <family val="3"/>
      <charset val="128"/>
    </font>
    <font>
      <b/>
      <sz val="60"/>
      <name val="Meiryo UI"/>
      <family val="3"/>
      <charset val="128"/>
    </font>
    <font>
      <b/>
      <sz val="65"/>
      <color rgb="FFFF0000"/>
      <name val="Meiryo UI"/>
      <family val="3"/>
      <charset val="128"/>
    </font>
    <font>
      <b/>
      <sz val="14"/>
      <name val="Meiryo UI"/>
      <family val="3"/>
      <charset val="128"/>
    </font>
    <font>
      <b/>
      <sz val="18"/>
      <name val="Meiryo UI"/>
      <family val="3"/>
      <charset val="128"/>
    </font>
    <font>
      <sz val="28"/>
      <color indexed="10"/>
      <name val="Meiryo UI"/>
      <family val="3"/>
      <charset val="128"/>
    </font>
    <font>
      <sz val="18"/>
      <color indexed="10"/>
      <name val="Meiryo UI"/>
      <family val="3"/>
      <charset val="128"/>
    </font>
    <font>
      <b/>
      <sz val="65"/>
      <color indexed="10"/>
      <name val="Meiryo UI"/>
      <family val="3"/>
      <charset val="128"/>
    </font>
    <font>
      <b/>
      <sz val="72"/>
      <name val="Meiryo UI"/>
      <family val="3"/>
      <charset val="128"/>
    </font>
    <font>
      <sz val="55"/>
      <color indexed="10"/>
      <name val="Meiryo UI"/>
      <family val="3"/>
      <charset val="128"/>
    </font>
    <font>
      <sz val="16"/>
      <name val="Meiryo UI"/>
      <family val="3"/>
      <charset val="128"/>
    </font>
    <font>
      <sz val="55"/>
      <color rgb="FFFF0000"/>
      <name val="Meiryo UI"/>
      <family val="3"/>
      <charset val="128"/>
    </font>
    <font>
      <b/>
      <sz val="48"/>
      <color theme="2" tint="-0.499984740745262"/>
      <name val="Meiryo UI"/>
      <family val="3"/>
      <charset val="128"/>
    </font>
    <font>
      <sz val="55"/>
      <color indexed="8"/>
      <name val="Meiryo UI"/>
      <family val="3"/>
      <charset val="128"/>
    </font>
    <font>
      <b/>
      <sz val="65"/>
      <color indexed="8"/>
      <name val="Meiryo UI"/>
      <family val="3"/>
      <charset val="128"/>
    </font>
    <font>
      <sz val="36"/>
      <color theme="0" tint="-0.499984740745262"/>
      <name val="Meiryo UI"/>
      <family val="3"/>
      <charset val="128"/>
    </font>
    <font>
      <b/>
      <sz val="55"/>
      <color indexed="8"/>
      <name val="Meiryo UI"/>
      <family val="3"/>
      <charset val="128"/>
    </font>
    <font>
      <b/>
      <sz val="43"/>
      <color theme="0" tint="-0.499984740745262"/>
      <name val="Meiryo UI"/>
      <family val="3"/>
      <charset val="128"/>
    </font>
    <font>
      <sz val="65"/>
      <name val="Meiryo UI"/>
      <family val="3"/>
      <charset val="128"/>
    </font>
    <font>
      <b/>
      <sz val="72"/>
      <color rgb="FFFF0000"/>
      <name val="Meiryo UI"/>
      <family val="3"/>
      <charset val="128"/>
    </font>
    <font>
      <b/>
      <sz val="22"/>
      <name val="Meiryo UI"/>
      <family val="3"/>
      <charset val="128"/>
    </font>
    <font>
      <u/>
      <sz val="72"/>
      <name val="Meiryo UI"/>
      <family val="3"/>
      <charset val="128"/>
    </font>
    <font>
      <sz val="36"/>
      <color indexed="8"/>
      <name val="Meiryo UI"/>
      <family val="3"/>
      <charset val="128"/>
    </font>
    <font>
      <b/>
      <sz val="48"/>
      <color indexed="8"/>
      <name val="Meiryo UI"/>
      <family val="3"/>
      <charset val="128"/>
    </font>
    <font>
      <b/>
      <sz val="48"/>
      <color theme="1"/>
      <name val="Meiryo UI"/>
      <family val="3"/>
      <charset val="128"/>
    </font>
    <font>
      <b/>
      <sz val="36"/>
      <color theme="0"/>
      <name val="Meiryo UI"/>
      <family val="3"/>
      <charset val="128"/>
    </font>
    <font>
      <sz val="36"/>
      <color indexed="10"/>
      <name val="Meiryo UI"/>
      <family val="3"/>
      <charset val="128"/>
    </font>
    <font>
      <sz val="72"/>
      <color indexed="8"/>
      <name val="Meiryo UI"/>
      <family val="3"/>
      <charset val="128"/>
    </font>
    <font>
      <sz val="80"/>
      <color rgb="FF000000"/>
      <name val="Meiryo UI"/>
      <family val="3"/>
      <charset val="128"/>
    </font>
    <font>
      <sz val="14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AA HondaGlobal ENJP Regular"/>
      <family val="3"/>
      <charset val="128"/>
    </font>
    <font>
      <b/>
      <sz val="11"/>
      <color theme="1"/>
      <name val="AA HondaGlobal ENJP Regular"/>
      <family val="3"/>
      <charset val="128"/>
    </font>
    <font>
      <i/>
      <sz val="11"/>
      <color theme="1"/>
      <name val="AA HondaGlobal ENJP Regular"/>
      <family val="3"/>
      <charset val="128"/>
    </font>
    <font>
      <sz val="11"/>
      <color theme="1"/>
      <name val="Calibri"/>
      <family val="3"/>
      <charset val="161"/>
    </font>
    <font>
      <sz val="11"/>
      <color theme="1"/>
      <name val="Meiryo UI"/>
      <family val="3"/>
    </font>
    <font>
      <sz val="11"/>
      <color rgb="FFFF0000"/>
      <name val="Meiryo UI"/>
      <family val="3"/>
    </font>
    <font>
      <sz val="14"/>
      <color theme="1"/>
      <name val="Meiryo UI"/>
      <family val="3"/>
    </font>
    <font>
      <sz val="14"/>
      <name val="Meiryo UI"/>
      <family val="3"/>
    </font>
    <font>
      <sz val="11"/>
      <color theme="1"/>
      <name val="AA HondaGlobal ENJP Regular"/>
      <family val="3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</font>
  </fonts>
  <fills count="14">
    <fill>
      <patternFill patternType="none"/>
    </fill>
    <fill>
      <patternFill patternType="gray125"/>
    </fill>
    <fill>
      <patternFill patternType="solid">
        <fgColor rgb="FF87E7A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84" fillId="0" borderId="0" applyNumberFormat="0" applyFill="0" applyBorder="0" applyAlignment="0" applyProtection="0">
      <alignment vertical="center"/>
    </xf>
  </cellStyleXfs>
  <cellXfs count="105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3" borderId="2" xfId="0" applyNumberFormat="1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4" fillId="4" borderId="4" xfId="0" applyFont="1" applyFill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quotePrefix="1" applyFont="1" applyBorder="1">
      <alignment vertical="center"/>
    </xf>
    <xf numFmtId="0" fontId="2" fillId="5" borderId="5" xfId="0" applyFont="1" applyFill="1" applyBorder="1">
      <alignment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0" xfId="0" quotePrefix="1" applyFont="1">
      <alignment vertical="center"/>
    </xf>
    <xf numFmtId="0" fontId="2" fillId="5" borderId="2" xfId="0" applyFont="1" applyFill="1" applyBorder="1">
      <alignment vertical="center"/>
    </xf>
    <xf numFmtId="0" fontId="2" fillId="5" borderId="2" xfId="0" applyFont="1" applyFill="1" applyBorder="1" applyAlignment="1">
      <alignment horizontal="center" vertical="center"/>
    </xf>
    <xf numFmtId="0" fontId="2" fillId="0" borderId="2" xfId="2" applyFont="1" applyBorder="1">
      <alignment vertical="center"/>
    </xf>
    <xf numFmtId="0" fontId="4" fillId="6" borderId="4" xfId="0" applyFont="1" applyFill="1" applyBorder="1">
      <alignment vertical="center"/>
    </xf>
    <xf numFmtId="0" fontId="7" fillId="0" borderId="2" xfId="2" applyFont="1" applyBorder="1">
      <alignment vertical="center"/>
    </xf>
    <xf numFmtId="0" fontId="8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1" fillId="0" borderId="0" xfId="3" applyFont="1">
      <alignment vertical="center"/>
    </xf>
    <xf numFmtId="0" fontId="4" fillId="0" borderId="0" xfId="3" applyFont="1">
      <alignment vertical="center"/>
    </xf>
    <xf numFmtId="0" fontId="12" fillId="7" borderId="8" xfId="3" applyFont="1" applyFill="1" applyBorder="1" applyAlignment="1">
      <alignment horizontal="center" vertical="center"/>
    </xf>
    <xf numFmtId="0" fontId="14" fillId="3" borderId="0" xfId="3" applyFont="1" applyFill="1">
      <alignment vertical="center"/>
    </xf>
    <xf numFmtId="0" fontId="15" fillId="0" borderId="0" xfId="3" applyFont="1" applyAlignment="1">
      <alignment horizontal="center" vertical="center"/>
    </xf>
    <xf numFmtId="0" fontId="15" fillId="0" borderId="0" xfId="3" applyFont="1" applyAlignment="1">
      <alignment horizontal="center" vertical="center" wrapText="1"/>
    </xf>
    <xf numFmtId="0" fontId="16" fillId="7" borderId="14" xfId="3" applyFont="1" applyFill="1" applyBorder="1" applyAlignment="1">
      <alignment horizontal="center" vertical="center"/>
    </xf>
    <xf numFmtId="0" fontId="16" fillId="7" borderId="15" xfId="3" applyFont="1" applyFill="1" applyBorder="1" applyAlignment="1">
      <alignment horizontal="center" vertical="center"/>
    </xf>
    <xf numFmtId="0" fontId="16" fillId="7" borderId="16" xfId="3" applyFont="1" applyFill="1" applyBorder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4" fillId="8" borderId="0" xfId="3" applyFont="1" applyFill="1">
      <alignment vertical="center"/>
    </xf>
    <xf numFmtId="0" fontId="18" fillId="0" borderId="17" xfId="3" applyFont="1" applyBorder="1" applyAlignment="1">
      <alignment horizontal="center" vertical="center"/>
    </xf>
    <xf numFmtId="176" fontId="19" fillId="0" borderId="22" xfId="3" applyNumberFormat="1" applyFont="1" applyBorder="1" applyAlignment="1">
      <alignment horizontal="center" vertical="center"/>
    </xf>
    <xf numFmtId="0" fontId="19" fillId="0" borderId="23" xfId="3" applyFont="1" applyBorder="1" applyAlignment="1">
      <alignment horizontal="center" vertical="center"/>
    </xf>
    <xf numFmtId="0" fontId="20" fillId="0" borderId="23" xfId="3" applyFont="1" applyBorder="1" applyAlignment="1">
      <alignment horizontal="center" vertical="center"/>
    </xf>
    <xf numFmtId="0" fontId="20" fillId="0" borderId="23" xfId="3" applyFont="1" applyBorder="1" applyAlignment="1">
      <alignment horizontal="left" vertical="center" wrapText="1"/>
    </xf>
    <xf numFmtId="0" fontId="21" fillId="0" borderId="24" xfId="3" applyFont="1" applyBorder="1" applyAlignment="1">
      <alignment horizontal="left" vertical="center" wrapText="1"/>
    </xf>
    <xf numFmtId="0" fontId="22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4" fillId="0" borderId="0" xfId="3" applyFont="1">
      <alignment vertical="center"/>
    </xf>
    <xf numFmtId="0" fontId="26" fillId="0" borderId="27" xfId="3" applyFont="1" applyBorder="1" applyAlignment="1">
      <alignment horizontal="center" vertical="center"/>
    </xf>
    <xf numFmtId="0" fontId="26" fillId="0" borderId="28" xfId="3" applyFont="1" applyBorder="1" applyAlignment="1">
      <alignment horizontal="center" vertical="center"/>
    </xf>
    <xf numFmtId="177" fontId="26" fillId="0" borderId="29" xfId="3" applyNumberFormat="1" applyFont="1" applyBorder="1" applyAlignment="1">
      <alignment horizontal="center" vertical="center"/>
    </xf>
    <xf numFmtId="0" fontId="26" fillId="0" borderId="29" xfId="3" applyFont="1" applyBorder="1" applyAlignment="1">
      <alignment horizontal="center" vertical="center"/>
    </xf>
    <xf numFmtId="177" fontId="26" fillId="0" borderId="30" xfId="3" applyNumberFormat="1" applyFont="1" applyBorder="1" applyAlignment="1">
      <alignment horizontal="center" vertical="center"/>
    </xf>
    <xf numFmtId="178" fontId="26" fillId="3" borderId="31" xfId="3" applyNumberFormat="1" applyFont="1" applyFill="1" applyBorder="1" applyAlignment="1">
      <alignment horizontal="center" vertical="center"/>
    </xf>
    <xf numFmtId="178" fontId="26" fillId="3" borderId="32" xfId="3" applyNumberFormat="1" applyFont="1" applyFill="1" applyBorder="1" applyAlignment="1">
      <alignment horizontal="center" vertical="center"/>
    </xf>
    <xf numFmtId="178" fontId="26" fillId="3" borderId="28" xfId="3" applyNumberFormat="1" applyFont="1" applyFill="1" applyBorder="1" applyAlignment="1">
      <alignment horizontal="center" vertical="center"/>
    </xf>
    <xf numFmtId="178" fontId="26" fillId="3" borderId="27" xfId="3" applyNumberFormat="1" applyFont="1" applyFill="1" applyBorder="1" applyAlignment="1">
      <alignment horizontal="center" vertical="center"/>
    </xf>
    <xf numFmtId="178" fontId="26" fillId="3" borderId="29" xfId="3" applyNumberFormat="1" applyFont="1" applyFill="1" applyBorder="1" applyAlignment="1">
      <alignment horizontal="center" vertical="center"/>
    </xf>
    <xf numFmtId="0" fontId="26" fillId="3" borderId="31" xfId="3" applyFont="1" applyFill="1" applyBorder="1" applyAlignment="1">
      <alignment horizontal="center" vertical="center"/>
    </xf>
    <xf numFmtId="0" fontId="26" fillId="3" borderId="27" xfId="3" applyFont="1" applyFill="1" applyBorder="1" applyAlignment="1">
      <alignment horizontal="center" vertical="center"/>
    </xf>
    <xf numFmtId="0" fontId="26" fillId="3" borderId="32" xfId="3" applyFont="1" applyFill="1" applyBorder="1" applyAlignment="1">
      <alignment horizontal="center" vertical="center"/>
    </xf>
    <xf numFmtId="0" fontId="26" fillId="0" borderId="31" xfId="3" applyFont="1" applyBorder="1" applyAlignment="1">
      <alignment horizontal="center" vertical="center"/>
    </xf>
    <xf numFmtId="0" fontId="26" fillId="3" borderId="33" xfId="3" applyFont="1" applyFill="1" applyBorder="1" applyAlignment="1">
      <alignment horizontal="center" vertical="center"/>
    </xf>
    <xf numFmtId="0" fontId="26" fillId="0" borderId="33" xfId="3" applyFont="1" applyBorder="1" applyAlignment="1">
      <alignment horizontal="center" vertical="center"/>
    </xf>
    <xf numFmtId="0" fontId="26" fillId="0" borderId="34" xfId="3" applyFont="1" applyBorder="1" applyAlignment="1">
      <alignment horizontal="center" vertical="center"/>
    </xf>
    <xf numFmtId="0" fontId="26" fillId="0" borderId="35" xfId="3" applyFont="1" applyBorder="1" applyAlignment="1">
      <alignment horizontal="center" vertical="center"/>
    </xf>
    <xf numFmtId="0" fontId="27" fillId="0" borderId="0" xfId="3" applyFont="1" applyAlignment="1">
      <alignment horizontal="center" vertical="center"/>
    </xf>
    <xf numFmtId="0" fontId="20" fillId="0" borderId="0" xfId="3" applyFont="1">
      <alignment vertical="center"/>
    </xf>
    <xf numFmtId="0" fontId="20" fillId="8" borderId="0" xfId="3" applyFont="1" applyFill="1">
      <alignment vertical="center"/>
    </xf>
    <xf numFmtId="0" fontId="30" fillId="3" borderId="39" xfId="3" applyFont="1" applyFill="1" applyBorder="1" applyAlignment="1">
      <alignment horizontal="center" vertical="center"/>
    </xf>
    <xf numFmtId="56" fontId="31" fillId="3" borderId="39" xfId="3" applyNumberFormat="1" applyFont="1" applyFill="1" applyBorder="1" applyAlignment="1">
      <alignment horizontal="right" vertical="center"/>
    </xf>
    <xf numFmtId="0" fontId="32" fillId="3" borderId="15" xfId="3" applyFont="1" applyFill="1" applyBorder="1" applyAlignment="1">
      <alignment horizontal="right" vertical="center"/>
    </xf>
    <xf numFmtId="0" fontId="32" fillId="3" borderId="40" xfId="3" applyFont="1" applyFill="1" applyBorder="1" applyAlignment="1">
      <alignment horizontal="right" vertical="center"/>
    </xf>
    <xf numFmtId="0" fontId="32" fillId="3" borderId="41" xfId="3" applyFont="1" applyFill="1" applyBorder="1" applyAlignment="1">
      <alignment horizontal="right" vertical="center"/>
    </xf>
    <xf numFmtId="0" fontId="32" fillId="3" borderId="42" xfId="3" applyFont="1" applyFill="1" applyBorder="1" applyAlignment="1">
      <alignment horizontal="right" vertical="center"/>
    </xf>
    <xf numFmtId="0" fontId="33" fillId="3" borderId="43" xfId="3" applyFont="1" applyFill="1" applyBorder="1" applyAlignment="1">
      <alignment horizontal="right" vertical="center"/>
    </xf>
    <xf numFmtId="0" fontId="33" fillId="3" borderId="40" xfId="3" applyFont="1" applyFill="1" applyBorder="1" applyAlignment="1">
      <alignment horizontal="right" vertical="center"/>
    </xf>
    <xf numFmtId="0" fontId="33" fillId="3" borderId="15" xfId="3" applyFont="1" applyFill="1" applyBorder="1" applyAlignment="1">
      <alignment horizontal="right" vertical="center"/>
    </xf>
    <xf numFmtId="0" fontId="33" fillId="3" borderId="42" xfId="3" applyFont="1" applyFill="1" applyBorder="1" applyAlignment="1">
      <alignment horizontal="right" vertical="center"/>
    </xf>
    <xf numFmtId="0" fontId="26" fillId="3" borderId="42" xfId="3" applyFont="1" applyFill="1" applyBorder="1" applyAlignment="1">
      <alignment horizontal="center" vertical="center"/>
    </xf>
    <xf numFmtId="0" fontId="33" fillId="3" borderId="39" xfId="3" applyFont="1" applyFill="1" applyBorder="1" applyAlignment="1">
      <alignment horizontal="right" vertical="center"/>
    </xf>
    <xf numFmtId="0" fontId="34" fillId="3" borderId="42" xfId="3" applyFont="1" applyFill="1" applyBorder="1" applyAlignment="1">
      <alignment horizontal="right" vertical="center"/>
    </xf>
    <xf numFmtId="0" fontId="35" fillId="3" borderId="44" xfId="3" applyFont="1" applyFill="1" applyBorder="1" applyAlignment="1">
      <alignment horizontal="right" vertical="center"/>
    </xf>
    <xf numFmtId="0" fontId="35" fillId="3" borderId="42" xfId="3" applyFont="1" applyFill="1" applyBorder="1" applyAlignment="1">
      <alignment horizontal="right" vertical="center"/>
    </xf>
    <xf numFmtId="0" fontId="35" fillId="3" borderId="39" xfId="3" applyFont="1" applyFill="1" applyBorder="1" applyAlignment="1">
      <alignment horizontal="right" vertical="center"/>
    </xf>
    <xf numFmtId="180" fontId="34" fillId="3" borderId="45" xfId="3" applyNumberFormat="1" applyFont="1" applyFill="1" applyBorder="1" applyAlignment="1">
      <alignment horizontal="right" vertical="center"/>
    </xf>
    <xf numFmtId="49" fontId="15" fillId="8" borderId="46" xfId="3" applyNumberFormat="1" applyFont="1" applyFill="1" applyBorder="1">
      <alignment vertical="center"/>
    </xf>
    <xf numFmtId="0" fontId="37" fillId="9" borderId="52" xfId="3" applyFont="1" applyFill="1" applyBorder="1" applyAlignment="1">
      <alignment horizontal="center" vertical="center"/>
    </xf>
    <xf numFmtId="0" fontId="38" fillId="9" borderId="52" xfId="3" applyFont="1" applyFill="1" applyBorder="1" applyAlignment="1">
      <alignment horizontal="right" vertical="center"/>
    </xf>
    <xf numFmtId="0" fontId="18" fillId="9" borderId="4" xfId="3" applyFont="1" applyFill="1" applyBorder="1" applyAlignment="1">
      <alignment horizontal="right" vertical="center" shrinkToFit="1"/>
    </xf>
    <xf numFmtId="0" fontId="18" fillId="9" borderId="53" xfId="3" applyFont="1" applyFill="1" applyBorder="1" applyAlignment="1">
      <alignment horizontal="right" vertical="center" shrinkToFit="1"/>
    </xf>
    <xf numFmtId="0" fontId="18" fillId="9" borderId="54" xfId="3" applyFont="1" applyFill="1" applyBorder="1" applyAlignment="1">
      <alignment horizontal="right" vertical="center" shrinkToFit="1"/>
    </xf>
    <xf numFmtId="0" fontId="18" fillId="9" borderId="55" xfId="3" applyFont="1" applyFill="1" applyBorder="1" applyAlignment="1">
      <alignment horizontal="right" vertical="center" shrinkToFit="1"/>
    </xf>
    <xf numFmtId="0" fontId="18" fillId="9" borderId="56" xfId="3" applyFont="1" applyFill="1" applyBorder="1" applyAlignment="1">
      <alignment horizontal="right" vertical="center" shrinkToFit="1"/>
    </xf>
    <xf numFmtId="0" fontId="26" fillId="9" borderId="55" xfId="3" applyFont="1" applyFill="1" applyBorder="1" applyAlignment="1">
      <alignment horizontal="center" vertical="center"/>
    </xf>
    <xf numFmtId="0" fontId="18" fillId="9" borderId="52" xfId="3" applyFont="1" applyFill="1" applyBorder="1" applyAlignment="1">
      <alignment horizontal="right" vertical="center" shrinkToFit="1"/>
    </xf>
    <xf numFmtId="0" fontId="39" fillId="9" borderId="55" xfId="3" applyFont="1" applyFill="1" applyBorder="1" applyAlignment="1">
      <alignment horizontal="right" vertical="center" shrinkToFit="1"/>
    </xf>
    <xf numFmtId="0" fontId="38" fillId="9" borderId="55" xfId="3" applyFont="1" applyFill="1" applyBorder="1" applyAlignment="1">
      <alignment horizontal="right" vertical="center" shrinkToFit="1"/>
    </xf>
    <xf numFmtId="0" fontId="38" fillId="9" borderId="57" xfId="3" applyFont="1" applyFill="1" applyBorder="1" applyAlignment="1">
      <alignment horizontal="right" vertical="center" shrinkToFit="1"/>
    </xf>
    <xf numFmtId="0" fontId="38" fillId="9" borderId="52" xfId="3" applyFont="1" applyFill="1" applyBorder="1" applyAlignment="1">
      <alignment horizontal="right" vertical="center" shrinkToFit="1"/>
    </xf>
    <xf numFmtId="180" fontId="18" fillId="9" borderId="58" xfId="3" applyNumberFormat="1" applyFont="1" applyFill="1" applyBorder="1" applyAlignment="1">
      <alignment horizontal="right" vertical="center"/>
    </xf>
    <xf numFmtId="0" fontId="40" fillId="10" borderId="4" xfId="3" applyFont="1" applyFill="1" applyBorder="1" applyAlignment="1">
      <alignment horizontal="center" vertical="center"/>
    </xf>
    <xf numFmtId="0" fontId="38" fillId="11" borderId="52" xfId="3" applyFont="1" applyFill="1" applyBorder="1" applyAlignment="1">
      <alignment horizontal="right" vertical="center"/>
    </xf>
    <xf numFmtId="0" fontId="32" fillId="3" borderId="4" xfId="3" applyFont="1" applyFill="1" applyBorder="1" applyAlignment="1">
      <alignment horizontal="right" vertical="center"/>
    </xf>
    <xf numFmtId="0" fontId="32" fillId="3" borderId="53" xfId="3" applyFont="1" applyFill="1" applyBorder="1" applyAlignment="1">
      <alignment horizontal="right" vertical="center"/>
    </xf>
    <xf numFmtId="0" fontId="32" fillId="3" borderId="54" xfId="3" applyFont="1" applyFill="1" applyBorder="1" applyAlignment="1">
      <alignment horizontal="right" vertical="center"/>
    </xf>
    <xf numFmtId="0" fontId="32" fillId="3" borderId="55" xfId="3" applyFont="1" applyFill="1" applyBorder="1" applyAlignment="1">
      <alignment horizontal="right" vertical="center"/>
    </xf>
    <xf numFmtId="0" fontId="33" fillId="3" borderId="56" xfId="3" applyFont="1" applyFill="1" applyBorder="1" applyAlignment="1">
      <alignment horizontal="right" vertical="center"/>
    </xf>
    <xf numFmtId="0" fontId="33" fillId="3" borderId="53" xfId="3" applyFont="1" applyFill="1" applyBorder="1" applyAlignment="1">
      <alignment horizontal="right" vertical="center"/>
    </xf>
    <xf numFmtId="0" fontId="33" fillId="3" borderId="4" xfId="3" applyFont="1" applyFill="1" applyBorder="1" applyAlignment="1">
      <alignment horizontal="right" vertical="center"/>
    </xf>
    <xf numFmtId="0" fontId="33" fillId="3" borderId="55" xfId="3" applyFont="1" applyFill="1" applyBorder="1" applyAlignment="1">
      <alignment horizontal="right" vertical="center"/>
    </xf>
    <xf numFmtId="0" fontId="26" fillId="3" borderId="55" xfId="3" applyFont="1" applyFill="1" applyBorder="1" applyAlignment="1">
      <alignment horizontal="center" vertical="center"/>
    </xf>
    <xf numFmtId="0" fontId="33" fillId="3" borderId="52" xfId="3" applyFont="1" applyFill="1" applyBorder="1" applyAlignment="1">
      <alignment horizontal="right" vertical="center"/>
    </xf>
    <xf numFmtId="0" fontId="41" fillId="11" borderId="55" xfId="3" applyFont="1" applyFill="1" applyBorder="1" applyAlignment="1">
      <alignment horizontal="right" vertical="center" shrinkToFit="1"/>
    </xf>
    <xf numFmtId="0" fontId="41" fillId="11" borderId="57" xfId="3" applyFont="1" applyFill="1" applyBorder="1" applyAlignment="1">
      <alignment horizontal="right" vertical="center" shrinkToFit="1"/>
    </xf>
    <xf numFmtId="0" fontId="41" fillId="11" borderId="52" xfId="3" applyFont="1" applyFill="1" applyBorder="1" applyAlignment="1">
      <alignment horizontal="right" vertical="center" shrinkToFit="1"/>
    </xf>
    <xf numFmtId="180" fontId="42" fillId="11" borderId="58" xfId="3" applyNumberFormat="1" applyFont="1" applyFill="1" applyBorder="1" applyAlignment="1">
      <alignment horizontal="right" vertical="center"/>
    </xf>
    <xf numFmtId="0" fontId="30" fillId="3" borderId="52" xfId="3" applyFont="1" applyFill="1" applyBorder="1" applyAlignment="1">
      <alignment horizontal="center" vertical="center"/>
    </xf>
    <xf numFmtId="0" fontId="43" fillId="3" borderId="52" xfId="3" applyFont="1" applyFill="1" applyBorder="1" applyAlignment="1">
      <alignment horizontal="right" vertical="center"/>
    </xf>
    <xf numFmtId="0" fontId="34" fillId="3" borderId="55" xfId="3" applyFont="1" applyFill="1" applyBorder="1" applyAlignment="1">
      <alignment horizontal="right" vertical="center"/>
    </xf>
    <xf numFmtId="0" fontId="34" fillId="3" borderId="57" xfId="3" applyFont="1" applyFill="1" applyBorder="1" applyAlignment="1">
      <alignment horizontal="right" vertical="center"/>
    </xf>
    <xf numFmtId="0" fontId="43" fillId="3" borderId="55" xfId="3" applyFont="1" applyFill="1" applyBorder="1" applyAlignment="1">
      <alignment horizontal="right" vertical="center"/>
    </xf>
    <xf numFmtId="180" fontId="34" fillId="3" borderId="58" xfId="3" applyNumberFormat="1" applyFont="1" applyFill="1" applyBorder="1" applyAlignment="1">
      <alignment horizontal="right" vertical="center"/>
    </xf>
    <xf numFmtId="0" fontId="37" fillId="9" borderId="59" xfId="3" applyFont="1" applyFill="1" applyBorder="1" applyAlignment="1">
      <alignment horizontal="center" vertical="center"/>
    </xf>
    <xf numFmtId="0" fontId="38" fillId="9" borderId="59" xfId="3" applyFont="1" applyFill="1" applyBorder="1" applyAlignment="1">
      <alignment horizontal="right" vertical="center"/>
    </xf>
    <xf numFmtId="0" fontId="38" fillId="9" borderId="1" xfId="3" applyFont="1" applyFill="1" applyBorder="1" applyAlignment="1">
      <alignment horizontal="right" vertical="center"/>
    </xf>
    <xf numFmtId="0" fontId="38" fillId="9" borderId="60" xfId="3" applyFont="1" applyFill="1" applyBorder="1" applyAlignment="1">
      <alignment horizontal="right" vertical="center"/>
    </xf>
    <xf numFmtId="0" fontId="38" fillId="9" borderId="61" xfId="3" applyFont="1" applyFill="1" applyBorder="1" applyAlignment="1">
      <alignment horizontal="right" vertical="center"/>
    </xf>
    <xf numFmtId="0" fontId="38" fillId="9" borderId="62" xfId="3" applyFont="1" applyFill="1" applyBorder="1" applyAlignment="1">
      <alignment horizontal="right" vertical="center" shrinkToFit="1"/>
    </xf>
    <xf numFmtId="0" fontId="38" fillId="9" borderId="63" xfId="3" applyFont="1" applyFill="1" applyBorder="1" applyAlignment="1">
      <alignment horizontal="right" vertical="center" shrinkToFit="1"/>
    </xf>
    <xf numFmtId="0" fontId="38" fillId="9" borderId="60" xfId="3" applyFont="1" applyFill="1" applyBorder="1" applyAlignment="1">
      <alignment horizontal="right" vertical="center" shrinkToFit="1"/>
    </xf>
    <xf numFmtId="0" fontId="38" fillId="9" borderId="1" xfId="3" applyFont="1" applyFill="1" applyBorder="1" applyAlignment="1">
      <alignment horizontal="right" vertical="center" shrinkToFit="1"/>
    </xf>
    <xf numFmtId="0" fontId="44" fillId="9" borderId="62" xfId="3" applyFont="1" applyFill="1" applyBorder="1" applyAlignment="1">
      <alignment horizontal="right" vertical="center" shrinkToFit="1"/>
    </xf>
    <xf numFmtId="0" fontId="38" fillId="9" borderId="59" xfId="3" applyFont="1" applyFill="1" applyBorder="1" applyAlignment="1">
      <alignment horizontal="right" vertical="center" shrinkToFit="1"/>
    </xf>
    <xf numFmtId="0" fontId="38" fillId="9" borderId="64" xfId="3" applyFont="1" applyFill="1" applyBorder="1" applyAlignment="1">
      <alignment horizontal="right" vertical="center" shrinkToFit="1"/>
    </xf>
    <xf numFmtId="180" fontId="18" fillId="9" borderId="65" xfId="3" applyNumberFormat="1" applyFont="1" applyFill="1" applyBorder="1" applyAlignment="1">
      <alignment horizontal="right" vertical="center" shrinkToFit="1"/>
    </xf>
    <xf numFmtId="0" fontId="40" fillId="10" borderId="68" xfId="3" applyFont="1" applyFill="1" applyBorder="1" applyAlignment="1">
      <alignment horizontal="center" vertical="center"/>
    </xf>
    <xf numFmtId="0" fontId="41" fillId="10" borderId="68" xfId="3" applyFont="1" applyFill="1" applyBorder="1" applyAlignment="1">
      <alignment horizontal="right" vertical="center"/>
    </xf>
    <xf numFmtId="0" fontId="41" fillId="10" borderId="67" xfId="3" applyFont="1" applyFill="1" applyBorder="1" applyAlignment="1">
      <alignment horizontal="right" vertical="center"/>
    </xf>
    <xf numFmtId="0" fontId="41" fillId="10" borderId="69" xfId="3" applyFont="1" applyFill="1" applyBorder="1" applyAlignment="1">
      <alignment horizontal="right" vertical="center"/>
    </xf>
    <xf numFmtId="0" fontId="41" fillId="10" borderId="70" xfId="3" applyFont="1" applyFill="1" applyBorder="1" applyAlignment="1">
      <alignment horizontal="right" vertical="center" shrinkToFit="1"/>
    </xf>
    <xf numFmtId="0" fontId="41" fillId="10" borderId="71" xfId="3" applyFont="1" applyFill="1" applyBorder="1" applyAlignment="1">
      <alignment horizontal="right" vertical="center" shrinkToFit="1"/>
    </xf>
    <xf numFmtId="0" fontId="41" fillId="10" borderId="72" xfId="3" applyFont="1" applyFill="1" applyBorder="1" applyAlignment="1">
      <alignment horizontal="right" vertical="center" shrinkToFit="1"/>
    </xf>
    <xf numFmtId="0" fontId="41" fillId="10" borderId="69" xfId="3" applyFont="1" applyFill="1" applyBorder="1" applyAlignment="1">
      <alignment horizontal="right" vertical="center" shrinkToFit="1"/>
    </xf>
    <xf numFmtId="0" fontId="41" fillId="10" borderId="67" xfId="3" applyFont="1" applyFill="1" applyBorder="1" applyAlignment="1">
      <alignment horizontal="right" vertical="center" shrinkToFit="1"/>
    </xf>
    <xf numFmtId="0" fontId="41" fillId="10" borderId="68" xfId="3" applyFont="1" applyFill="1" applyBorder="1" applyAlignment="1">
      <alignment horizontal="right" vertical="center" shrinkToFit="1"/>
    </xf>
    <xf numFmtId="0" fontId="41" fillId="10" borderId="73" xfId="3" applyFont="1" applyFill="1" applyBorder="1" applyAlignment="1">
      <alignment horizontal="right" vertical="center" shrinkToFit="1"/>
    </xf>
    <xf numFmtId="180" fontId="42" fillId="10" borderId="74" xfId="3" applyNumberFormat="1" applyFont="1" applyFill="1" applyBorder="1" applyAlignment="1">
      <alignment horizontal="right" vertical="center" shrinkToFit="1"/>
    </xf>
    <xf numFmtId="0" fontId="30" fillId="3" borderId="75" xfId="3" applyFont="1" applyFill="1" applyBorder="1" applyAlignment="1">
      <alignment horizontal="center" vertical="center"/>
    </xf>
    <xf numFmtId="0" fontId="43" fillId="3" borderId="75" xfId="3" applyFont="1" applyFill="1" applyBorder="1" applyAlignment="1">
      <alignment horizontal="right" vertical="center"/>
    </xf>
    <xf numFmtId="0" fontId="43" fillId="3" borderId="51" xfId="3" applyFont="1" applyFill="1" applyBorder="1" applyAlignment="1">
      <alignment horizontal="right" vertical="center"/>
    </xf>
    <xf numFmtId="0" fontId="43" fillId="3" borderId="76" xfId="3" applyFont="1" applyFill="1" applyBorder="1" applyAlignment="1">
      <alignment horizontal="right" vertical="center"/>
    </xf>
    <xf numFmtId="0" fontId="43" fillId="3" borderId="77" xfId="3" applyFont="1" applyFill="1" applyBorder="1" applyAlignment="1">
      <alignment horizontal="right" vertical="center"/>
    </xf>
    <xf numFmtId="0" fontId="43" fillId="3" borderId="78" xfId="3" applyFont="1" applyFill="1" applyBorder="1" applyAlignment="1">
      <alignment horizontal="right" vertical="center"/>
    </xf>
    <xf numFmtId="0" fontId="43" fillId="3" borderId="79" xfId="3" applyFont="1" applyFill="1" applyBorder="1" applyAlignment="1">
      <alignment horizontal="right" vertical="center"/>
    </xf>
    <xf numFmtId="0" fontId="43" fillId="3" borderId="80" xfId="3" applyFont="1" applyFill="1" applyBorder="1" applyAlignment="1">
      <alignment horizontal="right" vertical="center"/>
    </xf>
    <xf numFmtId="180" fontId="34" fillId="3" borderId="81" xfId="3" applyNumberFormat="1" applyFont="1" applyFill="1" applyBorder="1" applyAlignment="1">
      <alignment horizontal="right" vertical="center"/>
    </xf>
    <xf numFmtId="49" fontId="15" fillId="0" borderId="0" xfId="3" applyNumberFormat="1" applyFont="1">
      <alignment vertical="center"/>
    </xf>
    <xf numFmtId="0" fontId="12" fillId="0" borderId="0" xfId="3" applyFont="1" applyAlignment="1">
      <alignment horizontal="center" vertical="center"/>
    </xf>
    <xf numFmtId="0" fontId="28" fillId="0" borderId="0" xfId="3" applyFont="1">
      <alignment vertical="center"/>
    </xf>
    <xf numFmtId="0" fontId="38" fillId="9" borderId="4" xfId="3" applyFont="1" applyFill="1" applyBorder="1" applyAlignment="1">
      <alignment horizontal="right" vertical="center"/>
    </xf>
    <xf numFmtId="0" fontId="38" fillId="9" borderId="53" xfId="3" applyFont="1" applyFill="1" applyBorder="1" applyAlignment="1">
      <alignment horizontal="right" vertical="center"/>
    </xf>
    <xf numFmtId="0" fontId="38" fillId="9" borderId="54" xfId="3" applyFont="1" applyFill="1" applyBorder="1" applyAlignment="1">
      <alignment horizontal="right" vertical="center"/>
    </xf>
    <xf numFmtId="0" fontId="38" fillId="9" borderId="56" xfId="3" applyFont="1" applyFill="1" applyBorder="1" applyAlignment="1">
      <alignment horizontal="right" vertical="center" shrinkToFit="1"/>
    </xf>
    <xf numFmtId="0" fontId="38" fillId="9" borderId="53" xfId="3" applyFont="1" applyFill="1" applyBorder="1" applyAlignment="1">
      <alignment horizontal="right" vertical="center" shrinkToFit="1"/>
    </xf>
    <xf numFmtId="0" fontId="38" fillId="9" borderId="4" xfId="3" applyFont="1" applyFill="1" applyBorder="1" applyAlignment="1">
      <alignment horizontal="right" vertical="center" shrinkToFit="1"/>
    </xf>
    <xf numFmtId="0" fontId="46" fillId="9" borderId="4" xfId="3" applyFont="1" applyFill="1" applyBorder="1" applyAlignment="1">
      <alignment horizontal="right" vertical="center" shrinkToFit="1"/>
    </xf>
    <xf numFmtId="0" fontId="46" fillId="9" borderId="53" xfId="3" applyFont="1" applyFill="1" applyBorder="1" applyAlignment="1">
      <alignment horizontal="right" vertical="center" shrinkToFit="1"/>
    </xf>
    <xf numFmtId="180" fontId="18" fillId="9" borderId="58" xfId="3" applyNumberFormat="1" applyFont="1" applyFill="1" applyBorder="1" applyAlignment="1">
      <alignment horizontal="right" vertical="center" shrinkToFit="1"/>
    </xf>
    <xf numFmtId="0" fontId="47" fillId="0" borderId="0" xfId="3" applyFont="1" applyAlignment="1">
      <alignment horizontal="center" vertical="center"/>
    </xf>
    <xf numFmtId="0" fontId="48" fillId="0" borderId="0" xfId="3" applyFont="1" applyAlignment="1">
      <alignment horizontal="center" vertical="center"/>
    </xf>
    <xf numFmtId="46" fontId="30" fillId="3" borderId="52" xfId="3" applyNumberFormat="1" applyFont="1" applyFill="1" applyBorder="1" applyAlignment="1">
      <alignment horizontal="center" vertical="center"/>
    </xf>
    <xf numFmtId="46" fontId="43" fillId="3" borderId="52" xfId="3" applyNumberFormat="1" applyFont="1" applyFill="1" applyBorder="1" applyAlignment="1">
      <alignment horizontal="right" vertical="center"/>
    </xf>
    <xf numFmtId="46" fontId="43" fillId="3" borderId="4" xfId="3" applyNumberFormat="1" applyFont="1" applyFill="1" applyBorder="1" applyAlignment="1">
      <alignment horizontal="right" vertical="center"/>
    </xf>
    <xf numFmtId="46" fontId="43" fillId="3" borderId="53" xfId="3" applyNumberFormat="1" applyFont="1" applyFill="1" applyBorder="1" applyAlignment="1">
      <alignment horizontal="right" vertical="center"/>
    </xf>
    <xf numFmtId="46" fontId="43" fillId="3" borderId="54" xfId="3" applyNumberFormat="1" applyFont="1" applyFill="1" applyBorder="1" applyAlignment="1">
      <alignment horizontal="right" vertical="center"/>
    </xf>
    <xf numFmtId="0" fontId="43" fillId="3" borderId="56" xfId="3" applyFont="1" applyFill="1" applyBorder="1" applyAlignment="1">
      <alignment horizontal="right" vertical="center"/>
    </xf>
    <xf numFmtId="0" fontId="43" fillId="3" borderId="53" xfId="3" applyFont="1" applyFill="1" applyBorder="1" applyAlignment="1">
      <alignment horizontal="right" vertical="center"/>
    </xf>
    <xf numFmtId="0" fontId="43" fillId="3" borderId="4" xfId="3" applyFont="1" applyFill="1" applyBorder="1" applyAlignment="1">
      <alignment horizontal="right" vertical="center"/>
    </xf>
    <xf numFmtId="0" fontId="43" fillId="3" borderId="57" xfId="3" applyFont="1" applyFill="1" applyBorder="1" applyAlignment="1">
      <alignment horizontal="right" vertical="center"/>
    </xf>
    <xf numFmtId="180" fontId="39" fillId="3" borderId="58" xfId="3" applyNumberFormat="1" applyFont="1" applyFill="1" applyBorder="1" applyAlignment="1">
      <alignment horizontal="right" vertical="center"/>
    </xf>
    <xf numFmtId="0" fontId="43" fillId="3" borderId="54" xfId="3" applyFont="1" applyFill="1" applyBorder="1" applyAlignment="1">
      <alignment horizontal="right" vertical="center"/>
    </xf>
    <xf numFmtId="0" fontId="34" fillId="3" borderId="83" xfId="3" applyFont="1" applyFill="1" applyBorder="1" applyAlignment="1">
      <alignment horizontal="right" vertical="center"/>
    </xf>
    <xf numFmtId="0" fontId="34" fillId="3" borderId="84" xfId="3" applyFont="1" applyFill="1" applyBorder="1" applyAlignment="1">
      <alignment horizontal="right" vertical="center"/>
    </xf>
    <xf numFmtId="0" fontId="34" fillId="3" borderId="85" xfId="3" applyFont="1" applyFill="1" applyBorder="1" applyAlignment="1">
      <alignment horizontal="right" vertical="center"/>
    </xf>
    <xf numFmtId="0" fontId="34" fillId="3" borderId="86" xfId="3" applyFont="1" applyFill="1" applyBorder="1" applyAlignment="1">
      <alignment horizontal="right" vertical="center"/>
    </xf>
    <xf numFmtId="0" fontId="34" fillId="3" borderId="36" xfId="3" applyFont="1" applyFill="1" applyBorder="1" applyAlignment="1">
      <alignment horizontal="right" vertical="center"/>
    </xf>
    <xf numFmtId="0" fontId="34" fillId="0" borderId="84" xfId="3" applyFont="1" applyBorder="1" applyAlignment="1">
      <alignment horizontal="right" vertical="center"/>
    </xf>
    <xf numFmtId="0" fontId="34" fillId="3" borderId="9" xfId="3" applyFont="1" applyFill="1" applyBorder="1" applyAlignment="1">
      <alignment horizontal="right" vertical="center"/>
    </xf>
    <xf numFmtId="0" fontId="34" fillId="3" borderId="4" xfId="3" applyFont="1" applyFill="1" applyBorder="1" applyAlignment="1">
      <alignment horizontal="right" vertical="center"/>
    </xf>
    <xf numFmtId="0" fontId="34" fillId="3" borderId="53" xfId="3" applyFont="1" applyFill="1" applyBorder="1" applyAlignment="1">
      <alignment horizontal="right" vertical="center"/>
    </xf>
    <xf numFmtId="0" fontId="34" fillId="3" borderId="56" xfId="3" applyFont="1" applyFill="1" applyBorder="1" applyAlignment="1">
      <alignment horizontal="right" vertical="center"/>
    </xf>
    <xf numFmtId="0" fontId="49" fillId="0" borderId="0" xfId="3" applyFont="1" applyAlignment="1">
      <alignment horizontal="center" vertical="center" wrapText="1"/>
    </xf>
    <xf numFmtId="0" fontId="44" fillId="9" borderId="4" xfId="3" applyFont="1" applyFill="1" applyBorder="1" applyAlignment="1">
      <alignment horizontal="right" vertical="center"/>
    </xf>
    <xf numFmtId="0" fontId="44" fillId="9" borderId="53" xfId="3" applyFont="1" applyFill="1" applyBorder="1" applyAlignment="1">
      <alignment horizontal="right" vertical="center"/>
    </xf>
    <xf numFmtId="0" fontId="38" fillId="9" borderId="61" xfId="3" applyFont="1" applyFill="1" applyBorder="1" applyAlignment="1">
      <alignment horizontal="right" vertical="center" shrinkToFit="1"/>
    </xf>
    <xf numFmtId="0" fontId="44" fillId="9" borderId="55" xfId="3" applyFont="1" applyFill="1" applyBorder="1" applyAlignment="1">
      <alignment horizontal="right" vertical="center" shrinkToFit="1"/>
    </xf>
    <xf numFmtId="0" fontId="44" fillId="9" borderId="4" xfId="3" applyFont="1" applyFill="1" applyBorder="1" applyAlignment="1">
      <alignment horizontal="right" vertical="center" shrinkToFit="1"/>
    </xf>
    <xf numFmtId="0" fontId="44" fillId="9" borderId="53" xfId="3" applyFont="1" applyFill="1" applyBorder="1" applyAlignment="1">
      <alignment horizontal="right" vertical="center" shrinkToFit="1"/>
    </xf>
    <xf numFmtId="0" fontId="41" fillId="10" borderId="52" xfId="3" applyFont="1" applyFill="1" applyBorder="1" applyAlignment="1">
      <alignment horizontal="right" vertical="center"/>
    </xf>
    <xf numFmtId="0" fontId="41" fillId="10" borderId="4" xfId="3" applyFont="1" applyFill="1" applyBorder="1" applyAlignment="1">
      <alignment horizontal="right" vertical="center"/>
    </xf>
    <xf numFmtId="0" fontId="41" fillId="10" borderId="53" xfId="3" applyFont="1" applyFill="1" applyBorder="1" applyAlignment="1">
      <alignment horizontal="right" vertical="center"/>
    </xf>
    <xf numFmtId="0" fontId="41" fillId="10" borderId="61" xfId="3" applyFont="1" applyFill="1" applyBorder="1" applyAlignment="1">
      <alignment horizontal="right" vertical="center"/>
    </xf>
    <xf numFmtId="0" fontId="41" fillId="10" borderId="62" xfId="3" applyFont="1" applyFill="1" applyBorder="1" applyAlignment="1">
      <alignment horizontal="right" vertical="center" shrinkToFit="1"/>
    </xf>
    <xf numFmtId="0" fontId="41" fillId="10" borderId="63" xfId="3" applyFont="1" applyFill="1" applyBorder="1" applyAlignment="1">
      <alignment horizontal="right" vertical="center" shrinkToFit="1"/>
    </xf>
    <xf numFmtId="0" fontId="41" fillId="10" borderId="60" xfId="3" applyFont="1" applyFill="1" applyBorder="1" applyAlignment="1">
      <alignment horizontal="right" vertical="center" shrinkToFit="1"/>
    </xf>
    <xf numFmtId="0" fontId="41" fillId="10" borderId="1" xfId="3" applyFont="1" applyFill="1" applyBorder="1" applyAlignment="1">
      <alignment horizontal="right" vertical="center" shrinkToFit="1"/>
    </xf>
    <xf numFmtId="0" fontId="41" fillId="10" borderId="59" xfId="3" applyFont="1" applyFill="1" applyBorder="1" applyAlignment="1">
      <alignment horizontal="right" vertical="center" shrinkToFit="1"/>
    </xf>
    <xf numFmtId="0" fontId="41" fillId="10" borderId="55" xfId="3" applyFont="1" applyFill="1" applyBorder="1" applyAlignment="1">
      <alignment horizontal="right" vertical="center" shrinkToFit="1"/>
    </xf>
    <xf numFmtId="0" fontId="41" fillId="10" borderId="4" xfId="3" applyFont="1" applyFill="1" applyBorder="1" applyAlignment="1">
      <alignment horizontal="right" vertical="center" shrinkToFit="1"/>
    </xf>
    <xf numFmtId="0" fontId="41" fillId="10" borderId="53" xfId="3" applyFont="1" applyFill="1" applyBorder="1" applyAlignment="1">
      <alignment horizontal="right" vertical="center" shrinkToFit="1"/>
    </xf>
    <xf numFmtId="0" fontId="41" fillId="10" borderId="56" xfId="3" applyFont="1" applyFill="1" applyBorder="1" applyAlignment="1">
      <alignment horizontal="right" vertical="center" shrinkToFit="1"/>
    </xf>
    <xf numFmtId="0" fontId="41" fillId="10" borderId="57" xfId="3" applyFont="1" applyFill="1" applyBorder="1" applyAlignment="1">
      <alignment horizontal="right" vertical="center" shrinkToFit="1"/>
    </xf>
    <xf numFmtId="0" fontId="41" fillId="10" borderId="52" xfId="3" applyFont="1" applyFill="1" applyBorder="1" applyAlignment="1">
      <alignment horizontal="right" vertical="center" shrinkToFit="1"/>
    </xf>
    <xf numFmtId="180" fontId="42" fillId="10" borderId="58" xfId="3" applyNumberFormat="1" applyFont="1" applyFill="1" applyBorder="1" applyAlignment="1">
      <alignment horizontal="right" vertical="center" shrinkToFit="1"/>
    </xf>
    <xf numFmtId="49" fontId="15" fillId="0" borderId="25" xfId="3" applyNumberFormat="1" applyFont="1" applyBorder="1">
      <alignment vertical="center"/>
    </xf>
    <xf numFmtId="0" fontId="50" fillId="0" borderId="0" xfId="3" applyFont="1" applyAlignment="1">
      <alignment horizontal="center" vertical="center" wrapText="1"/>
    </xf>
    <xf numFmtId="0" fontId="34" fillId="3" borderId="54" xfId="3" applyFont="1" applyFill="1" applyBorder="1" applyAlignment="1">
      <alignment horizontal="right" vertical="center"/>
    </xf>
    <xf numFmtId="0" fontId="34" fillId="3" borderId="52" xfId="3" applyFont="1" applyFill="1" applyBorder="1" applyAlignment="1">
      <alignment horizontal="right" vertical="center"/>
    </xf>
    <xf numFmtId="49" fontId="15" fillId="0" borderId="0" xfId="3" applyNumberFormat="1" applyFont="1" applyAlignment="1">
      <alignment horizontal="center" vertical="center"/>
    </xf>
    <xf numFmtId="0" fontId="44" fillId="9" borderId="61" xfId="3" applyFont="1" applyFill="1" applyBorder="1" applyAlignment="1">
      <alignment horizontal="right" vertical="center" shrinkToFit="1"/>
    </xf>
    <xf numFmtId="0" fontId="44" fillId="9" borderId="63" xfId="3" applyFont="1" applyFill="1" applyBorder="1" applyAlignment="1">
      <alignment horizontal="right" vertical="center" shrinkToFit="1"/>
    </xf>
    <xf numFmtId="0" fontId="44" fillId="9" borderId="60" xfId="3" applyFont="1" applyFill="1" applyBorder="1" applyAlignment="1">
      <alignment horizontal="right" vertical="center" shrinkToFit="1"/>
    </xf>
    <xf numFmtId="0" fontId="44" fillId="9" borderId="1" xfId="3" applyFont="1" applyFill="1" applyBorder="1" applyAlignment="1">
      <alignment horizontal="right" vertical="center" shrinkToFit="1"/>
    </xf>
    <xf numFmtId="0" fontId="41" fillId="10" borderId="59" xfId="3" applyFont="1" applyFill="1" applyBorder="1" applyAlignment="1">
      <alignment horizontal="right" vertical="center"/>
    </xf>
    <xf numFmtId="0" fontId="41" fillId="10" borderId="1" xfId="3" applyFont="1" applyFill="1" applyBorder="1" applyAlignment="1">
      <alignment horizontal="right" vertical="center"/>
    </xf>
    <xf numFmtId="0" fontId="41" fillId="10" borderId="60" xfId="3" applyFont="1" applyFill="1" applyBorder="1" applyAlignment="1">
      <alignment horizontal="right" vertical="center"/>
    </xf>
    <xf numFmtId="0" fontId="41" fillId="10" borderId="64" xfId="3" applyFont="1" applyFill="1" applyBorder="1" applyAlignment="1">
      <alignment horizontal="right" vertical="center" shrinkToFit="1"/>
    </xf>
    <xf numFmtId="180" fontId="42" fillId="10" borderId="65" xfId="3" applyNumberFormat="1" applyFont="1" applyFill="1" applyBorder="1" applyAlignment="1">
      <alignment horizontal="right" vertical="center" shrinkToFit="1"/>
    </xf>
    <xf numFmtId="0" fontId="46" fillId="9" borderId="59" xfId="3" applyFont="1" applyFill="1" applyBorder="1" applyAlignment="1">
      <alignment horizontal="right" vertical="center" shrinkToFit="1"/>
    </xf>
    <xf numFmtId="0" fontId="46" fillId="9" borderId="1" xfId="3" applyFont="1" applyFill="1" applyBorder="1" applyAlignment="1">
      <alignment horizontal="right" vertical="center" shrinkToFit="1"/>
    </xf>
    <xf numFmtId="0" fontId="41" fillId="10" borderId="70" xfId="3" applyFont="1" applyFill="1" applyBorder="1" applyAlignment="1">
      <alignment horizontal="right" vertical="center"/>
    </xf>
    <xf numFmtId="0" fontId="30" fillId="3" borderId="9" xfId="3" applyFont="1" applyFill="1" applyBorder="1" applyAlignment="1">
      <alignment horizontal="center" vertical="center"/>
    </xf>
    <xf numFmtId="0" fontId="43" fillId="3" borderId="9" xfId="3" applyFont="1" applyFill="1" applyBorder="1" applyAlignment="1">
      <alignment horizontal="right" vertical="center"/>
    </xf>
    <xf numFmtId="0" fontId="43" fillId="3" borderId="36" xfId="3" applyFont="1" applyFill="1" applyBorder="1" applyAlignment="1">
      <alignment horizontal="right" vertical="center"/>
    </xf>
    <xf numFmtId="0" fontId="43" fillId="3" borderId="86" xfId="3" applyFont="1" applyFill="1" applyBorder="1" applyAlignment="1">
      <alignment horizontal="right" vertical="center"/>
    </xf>
    <xf numFmtId="0" fontId="34" fillId="3" borderId="89" xfId="3" applyFont="1" applyFill="1" applyBorder="1" applyAlignment="1">
      <alignment horizontal="right" vertical="center"/>
    </xf>
    <xf numFmtId="0" fontId="43" fillId="3" borderId="84" xfId="3" applyFont="1" applyFill="1" applyBorder="1" applyAlignment="1">
      <alignment horizontal="right" vertical="center"/>
    </xf>
    <xf numFmtId="180" fontId="34" fillId="3" borderId="90" xfId="3" applyNumberFormat="1" applyFont="1" applyFill="1" applyBorder="1" applyAlignment="1">
      <alignment horizontal="right" vertical="center"/>
    </xf>
    <xf numFmtId="49" fontId="15" fillId="0" borderId="91" xfId="3" applyNumberFormat="1" applyFont="1" applyBorder="1">
      <alignment vertical="center"/>
    </xf>
    <xf numFmtId="0" fontId="43" fillId="3" borderId="83" xfId="3" applyFont="1" applyFill="1" applyBorder="1" applyAlignment="1">
      <alignment horizontal="right" vertical="center"/>
    </xf>
    <xf numFmtId="0" fontId="37" fillId="9" borderId="68" xfId="3" applyFont="1" applyFill="1" applyBorder="1" applyAlignment="1">
      <alignment horizontal="center" vertical="center"/>
    </xf>
    <xf numFmtId="0" fontId="38" fillId="9" borderId="68" xfId="3" applyFont="1" applyFill="1" applyBorder="1" applyAlignment="1">
      <alignment horizontal="right" vertical="center"/>
    </xf>
    <xf numFmtId="0" fontId="38" fillId="9" borderId="67" xfId="3" applyFont="1" applyFill="1" applyBorder="1" applyAlignment="1">
      <alignment horizontal="right" vertical="center"/>
    </xf>
    <xf numFmtId="0" fontId="38" fillId="9" borderId="69" xfId="3" applyFont="1" applyFill="1" applyBorder="1" applyAlignment="1">
      <alignment horizontal="right" vertical="center" shrinkToFit="1"/>
    </xf>
    <xf numFmtId="0" fontId="38" fillId="9" borderId="70" xfId="3" applyFont="1" applyFill="1" applyBorder="1" applyAlignment="1">
      <alignment horizontal="right" vertical="center"/>
    </xf>
    <xf numFmtId="0" fontId="46" fillId="9" borderId="71" xfId="3" applyFont="1" applyFill="1" applyBorder="1" applyAlignment="1">
      <alignment horizontal="right" vertical="center" shrinkToFit="1"/>
    </xf>
    <xf numFmtId="0" fontId="38" fillId="9" borderId="71" xfId="3" applyFont="1" applyFill="1" applyBorder="1" applyAlignment="1">
      <alignment horizontal="right" vertical="center" shrinkToFit="1"/>
    </xf>
    <xf numFmtId="0" fontId="38" fillId="9" borderId="72" xfId="3" applyFont="1" applyFill="1" applyBorder="1" applyAlignment="1">
      <alignment horizontal="right" vertical="center" shrinkToFit="1"/>
    </xf>
    <xf numFmtId="0" fontId="46" fillId="9" borderId="69" xfId="3" applyFont="1" applyFill="1" applyBorder="1" applyAlignment="1">
      <alignment horizontal="right" vertical="center" shrinkToFit="1"/>
    </xf>
    <xf numFmtId="0" fontId="46" fillId="9" borderId="67" xfId="3" applyFont="1" applyFill="1" applyBorder="1" applyAlignment="1">
      <alignment horizontal="right" vertical="center" shrinkToFit="1"/>
    </xf>
    <xf numFmtId="0" fontId="38" fillId="9" borderId="67" xfId="3" applyFont="1" applyFill="1" applyBorder="1" applyAlignment="1">
      <alignment horizontal="right" vertical="center" shrinkToFit="1"/>
    </xf>
    <xf numFmtId="0" fontId="46" fillId="9" borderId="72" xfId="3" applyFont="1" applyFill="1" applyBorder="1" applyAlignment="1">
      <alignment horizontal="right" vertical="center" shrinkToFit="1"/>
    </xf>
    <xf numFmtId="0" fontId="38" fillId="9" borderId="68" xfId="3" applyFont="1" applyFill="1" applyBorder="1" applyAlignment="1">
      <alignment horizontal="right" vertical="center" shrinkToFit="1"/>
    </xf>
    <xf numFmtId="0" fontId="38" fillId="9" borderId="73" xfId="3" applyFont="1" applyFill="1" applyBorder="1" applyAlignment="1">
      <alignment horizontal="right" vertical="center" shrinkToFit="1"/>
    </xf>
    <xf numFmtId="180" fontId="18" fillId="9" borderId="74" xfId="3" applyNumberFormat="1" applyFont="1" applyFill="1" applyBorder="1" applyAlignment="1">
      <alignment horizontal="right" vertical="center" shrinkToFit="1"/>
    </xf>
    <xf numFmtId="0" fontId="51" fillId="3" borderId="94" xfId="3" applyFont="1" applyFill="1" applyBorder="1" applyAlignment="1">
      <alignment horizontal="right" vertical="center"/>
    </xf>
    <xf numFmtId="0" fontId="51" fillId="3" borderId="88" xfId="3" applyFont="1" applyFill="1" applyBorder="1" applyAlignment="1">
      <alignment horizontal="right" vertical="center"/>
    </xf>
    <xf numFmtId="0" fontId="51" fillId="3" borderId="12" xfId="3" applyFont="1" applyFill="1" applyBorder="1" applyAlignment="1">
      <alignment horizontal="right" vertical="center"/>
    </xf>
    <xf numFmtId="0" fontId="51" fillId="3" borderId="95" xfId="3" applyFont="1" applyFill="1" applyBorder="1" applyAlignment="1">
      <alignment horizontal="right" vertical="center"/>
    </xf>
    <xf numFmtId="0" fontId="38" fillId="3" borderId="96" xfId="3" applyFont="1" applyFill="1" applyBorder="1" applyAlignment="1">
      <alignment horizontal="right" vertical="center"/>
    </xf>
    <xf numFmtId="0" fontId="38" fillId="3" borderId="97" xfId="3" applyFont="1" applyFill="1" applyBorder="1" applyAlignment="1">
      <alignment horizontal="right" vertical="center"/>
    </xf>
    <xf numFmtId="0" fontId="38" fillId="3" borderId="12" xfId="3" applyFont="1" applyFill="1" applyBorder="1" applyAlignment="1">
      <alignment horizontal="right" vertical="center"/>
    </xf>
    <xf numFmtId="0" fontId="38" fillId="3" borderId="88" xfId="3" applyFont="1" applyFill="1" applyBorder="1" applyAlignment="1">
      <alignment horizontal="right" vertical="center"/>
    </xf>
    <xf numFmtId="0" fontId="43" fillId="3" borderId="94" xfId="3" applyFont="1" applyFill="1" applyBorder="1" applyAlignment="1">
      <alignment horizontal="right" vertical="center"/>
    </xf>
    <xf numFmtId="0" fontId="43" fillId="3" borderId="88" xfId="3" applyFont="1" applyFill="1" applyBorder="1" applyAlignment="1">
      <alignment horizontal="right" vertical="center"/>
    </xf>
    <xf numFmtId="0" fontId="38" fillId="3" borderId="98" xfId="3" applyFont="1" applyFill="1" applyBorder="1" applyAlignment="1">
      <alignment horizontal="right" vertical="center"/>
    </xf>
    <xf numFmtId="0" fontId="38" fillId="3" borderId="94" xfId="3" applyFont="1" applyFill="1" applyBorder="1" applyAlignment="1">
      <alignment horizontal="right" vertical="center"/>
    </xf>
    <xf numFmtId="0" fontId="38" fillId="9" borderId="55" xfId="3" applyFont="1" applyFill="1" applyBorder="1" applyAlignment="1">
      <alignment horizontal="right" vertical="center"/>
    </xf>
    <xf numFmtId="0" fontId="38" fillId="9" borderId="72" xfId="3" applyFont="1" applyFill="1" applyBorder="1" applyAlignment="1">
      <alignment horizontal="right" vertical="center"/>
    </xf>
    <xf numFmtId="0" fontId="38" fillId="9" borderId="71" xfId="3" applyFont="1" applyFill="1" applyBorder="1" applyAlignment="1">
      <alignment horizontal="right" vertical="center"/>
    </xf>
    <xf numFmtId="0" fontId="38" fillId="9" borderId="56" xfId="3" applyFont="1" applyFill="1" applyBorder="1" applyAlignment="1">
      <alignment horizontal="right" vertical="center"/>
    </xf>
    <xf numFmtId="0" fontId="38" fillId="9" borderId="57" xfId="3" applyFont="1" applyFill="1" applyBorder="1" applyAlignment="1">
      <alignment horizontal="right" vertical="center"/>
    </xf>
    <xf numFmtId="0" fontId="38" fillId="9" borderId="73" xfId="3" applyFont="1" applyFill="1" applyBorder="1" applyAlignment="1">
      <alignment horizontal="right" vertical="center"/>
    </xf>
    <xf numFmtId="0" fontId="44" fillId="9" borderId="54" xfId="3" applyFont="1" applyFill="1" applyBorder="1" applyAlignment="1">
      <alignment horizontal="right" vertical="center" shrinkToFit="1"/>
    </xf>
    <xf numFmtId="0" fontId="44" fillId="9" borderId="56" xfId="3" applyFont="1" applyFill="1" applyBorder="1" applyAlignment="1">
      <alignment horizontal="right" vertical="center" shrinkToFit="1"/>
    </xf>
    <xf numFmtId="0" fontId="44" fillId="9" borderId="52" xfId="3" applyFont="1" applyFill="1" applyBorder="1" applyAlignment="1">
      <alignment horizontal="right" vertical="center" shrinkToFit="1"/>
    </xf>
    <xf numFmtId="0" fontId="40" fillId="10" borderId="101" xfId="3" applyFont="1" applyFill="1" applyBorder="1" applyAlignment="1">
      <alignment horizontal="center" vertical="center"/>
    </xf>
    <xf numFmtId="0" fontId="41" fillId="10" borderId="101" xfId="3" applyFont="1" applyFill="1" applyBorder="1" applyAlignment="1">
      <alignment horizontal="right" vertical="center"/>
    </xf>
    <xf numFmtId="0" fontId="41" fillId="10" borderId="23" xfId="3" applyFont="1" applyFill="1" applyBorder="1" applyAlignment="1">
      <alignment horizontal="right" vertical="center"/>
    </xf>
    <xf numFmtId="0" fontId="41" fillId="10" borderId="102" xfId="3" applyFont="1" applyFill="1" applyBorder="1" applyAlignment="1">
      <alignment horizontal="right" vertical="center"/>
    </xf>
    <xf numFmtId="0" fontId="41" fillId="10" borderId="103" xfId="3" applyFont="1" applyFill="1" applyBorder="1" applyAlignment="1">
      <alignment horizontal="right" vertical="center"/>
    </xf>
    <xf numFmtId="0" fontId="41" fillId="10" borderId="99" xfId="3" applyFont="1" applyFill="1" applyBorder="1" applyAlignment="1">
      <alignment horizontal="right" vertical="center" shrinkToFit="1"/>
    </xf>
    <xf numFmtId="0" fontId="41" fillId="10" borderId="104" xfId="3" applyFont="1" applyFill="1" applyBorder="1" applyAlignment="1">
      <alignment horizontal="right" vertical="center" shrinkToFit="1"/>
    </xf>
    <xf numFmtId="0" fontId="41" fillId="10" borderId="102" xfId="3" applyFont="1" applyFill="1" applyBorder="1" applyAlignment="1">
      <alignment horizontal="right" vertical="center" shrinkToFit="1"/>
    </xf>
    <xf numFmtId="0" fontId="41" fillId="10" borderId="23" xfId="3" applyFont="1" applyFill="1" applyBorder="1" applyAlignment="1">
      <alignment horizontal="right" vertical="center" shrinkToFit="1"/>
    </xf>
    <xf numFmtId="0" fontId="41" fillId="10" borderId="101" xfId="3" applyFont="1" applyFill="1" applyBorder="1" applyAlignment="1">
      <alignment horizontal="right" vertical="center" shrinkToFit="1"/>
    </xf>
    <xf numFmtId="0" fontId="41" fillId="10" borderId="105" xfId="3" applyFont="1" applyFill="1" applyBorder="1" applyAlignment="1">
      <alignment horizontal="right" vertical="center" shrinkToFit="1"/>
    </xf>
    <xf numFmtId="180" fontId="42" fillId="10" borderId="106" xfId="3" applyNumberFormat="1" applyFont="1" applyFill="1" applyBorder="1" applyAlignment="1">
      <alignment horizontal="right" vertical="center" shrinkToFit="1"/>
    </xf>
    <xf numFmtId="0" fontId="10" fillId="0" borderId="51" xfId="3" applyFont="1" applyBorder="1" applyAlignment="1">
      <alignment vertical="center" wrapText="1"/>
    </xf>
    <xf numFmtId="0" fontId="10" fillId="0" borderId="4" xfId="3" applyFont="1" applyBorder="1" applyAlignment="1">
      <alignment vertical="center" wrapText="1"/>
    </xf>
    <xf numFmtId="0" fontId="46" fillId="3" borderId="55" xfId="3" applyFont="1" applyFill="1" applyBorder="1" applyAlignment="1">
      <alignment horizontal="right" vertical="center"/>
    </xf>
    <xf numFmtId="0" fontId="38" fillId="3" borderId="55" xfId="3" applyFont="1" applyFill="1" applyBorder="1" applyAlignment="1">
      <alignment horizontal="right" vertical="center"/>
    </xf>
    <xf numFmtId="0" fontId="46" fillId="3" borderId="56" xfId="3" applyFont="1" applyFill="1" applyBorder="1" applyAlignment="1">
      <alignment horizontal="right" vertical="center"/>
    </xf>
    <xf numFmtId="0" fontId="38" fillId="3" borderId="53" xfId="3" applyFont="1" applyFill="1" applyBorder="1" applyAlignment="1">
      <alignment horizontal="right" vertical="center"/>
    </xf>
    <xf numFmtId="0" fontId="38" fillId="3" borderId="4" xfId="3" applyFont="1" applyFill="1" applyBorder="1" applyAlignment="1">
      <alignment horizontal="right" vertical="center"/>
    </xf>
    <xf numFmtId="0" fontId="38" fillId="3" borderId="56" xfId="3" applyFont="1" applyFill="1" applyBorder="1" applyAlignment="1">
      <alignment horizontal="right" vertical="center"/>
    </xf>
    <xf numFmtId="0" fontId="38" fillId="3" borderId="52" xfId="3" applyFont="1" applyFill="1" applyBorder="1" applyAlignment="1">
      <alignment horizontal="right" vertical="center"/>
    </xf>
    <xf numFmtId="0" fontId="38" fillId="3" borderId="57" xfId="3" applyFont="1" applyFill="1" applyBorder="1" applyAlignment="1">
      <alignment horizontal="right" vertical="center"/>
    </xf>
    <xf numFmtId="0" fontId="10" fillId="0" borderId="67" xfId="3" applyFont="1" applyBorder="1" applyAlignment="1">
      <alignment vertical="center" wrapText="1"/>
    </xf>
    <xf numFmtId="0" fontId="38" fillId="9" borderId="69" xfId="3" applyFont="1" applyFill="1" applyBorder="1" applyAlignment="1">
      <alignment horizontal="right" vertical="center"/>
    </xf>
    <xf numFmtId="49" fontId="15" fillId="0" borderId="46" xfId="3" applyNumberFormat="1" applyFont="1" applyBorder="1">
      <alignment vertical="center"/>
    </xf>
    <xf numFmtId="0" fontId="52" fillId="9" borderId="4" xfId="3" applyFont="1" applyFill="1" applyBorder="1" applyAlignment="1">
      <alignment horizontal="right" vertical="center" shrinkToFit="1"/>
    </xf>
    <xf numFmtId="0" fontId="52" fillId="9" borderId="55" xfId="3" applyFont="1" applyFill="1" applyBorder="1" applyAlignment="1">
      <alignment horizontal="right" vertical="center" shrinkToFit="1"/>
    </xf>
    <xf numFmtId="0" fontId="52" fillId="9" borderId="53" xfId="3" applyFont="1" applyFill="1" applyBorder="1" applyAlignment="1">
      <alignment horizontal="right" vertical="center" shrinkToFit="1"/>
    </xf>
    <xf numFmtId="0" fontId="41" fillId="10" borderId="54" xfId="3" applyFont="1" applyFill="1" applyBorder="1" applyAlignment="1">
      <alignment horizontal="right" vertical="center"/>
    </xf>
    <xf numFmtId="0" fontId="44" fillId="9" borderId="54" xfId="3" applyFont="1" applyFill="1" applyBorder="1" applyAlignment="1">
      <alignment horizontal="right" vertical="center"/>
    </xf>
    <xf numFmtId="0" fontId="18" fillId="9" borderId="54" xfId="3" applyFont="1" applyFill="1" applyBorder="1" applyAlignment="1">
      <alignment horizontal="right" vertical="center"/>
    </xf>
    <xf numFmtId="0" fontId="42" fillId="10" borderId="54" xfId="3" applyFont="1" applyFill="1" applyBorder="1" applyAlignment="1">
      <alignment horizontal="right" vertical="center"/>
    </xf>
    <xf numFmtId="49" fontId="15" fillId="0" borderId="107" xfId="3" applyNumberFormat="1" applyFont="1" applyBorder="1">
      <alignment vertical="center"/>
    </xf>
    <xf numFmtId="0" fontId="53" fillId="3" borderId="75" xfId="3" applyFont="1" applyFill="1" applyBorder="1" applyAlignment="1">
      <alignment horizontal="center" vertical="center"/>
    </xf>
    <xf numFmtId="0" fontId="51" fillId="3" borderId="75" xfId="3" applyFont="1" applyFill="1" applyBorder="1" applyAlignment="1">
      <alignment horizontal="right" vertical="center"/>
    </xf>
    <xf numFmtId="0" fontId="51" fillId="3" borderId="51" xfId="3" applyFont="1" applyFill="1" applyBorder="1" applyAlignment="1">
      <alignment horizontal="right" vertical="center"/>
    </xf>
    <xf numFmtId="0" fontId="51" fillId="3" borderId="76" xfId="3" applyFont="1" applyFill="1" applyBorder="1" applyAlignment="1">
      <alignment horizontal="right" vertical="center"/>
    </xf>
    <xf numFmtId="0" fontId="51" fillId="3" borderId="77" xfId="3" applyFont="1" applyFill="1" applyBorder="1" applyAlignment="1">
      <alignment horizontal="right" vertical="center"/>
    </xf>
    <xf numFmtId="0" fontId="38" fillId="3" borderId="78" xfId="3" applyFont="1" applyFill="1" applyBorder="1" applyAlignment="1">
      <alignment horizontal="right" vertical="center"/>
    </xf>
    <xf numFmtId="0" fontId="38" fillId="3" borderId="79" xfId="3" applyFont="1" applyFill="1" applyBorder="1" applyAlignment="1">
      <alignment horizontal="right" vertical="center"/>
    </xf>
    <xf numFmtId="0" fontId="38" fillId="3" borderId="76" xfId="3" applyFont="1" applyFill="1" applyBorder="1" applyAlignment="1">
      <alignment horizontal="right" vertical="center"/>
    </xf>
    <xf numFmtId="0" fontId="38" fillId="3" borderId="51" xfId="3" applyFont="1" applyFill="1" applyBorder="1" applyAlignment="1">
      <alignment horizontal="right" vertical="center"/>
    </xf>
    <xf numFmtId="0" fontId="38" fillId="3" borderId="75" xfId="3" applyFont="1" applyFill="1" applyBorder="1" applyAlignment="1">
      <alignment horizontal="right" vertical="center"/>
    </xf>
    <xf numFmtId="0" fontId="38" fillId="3" borderId="80" xfId="3" applyFont="1" applyFill="1" applyBorder="1" applyAlignment="1">
      <alignment horizontal="right" vertical="center"/>
    </xf>
    <xf numFmtId="0" fontId="18" fillId="3" borderId="81" xfId="3" applyFont="1" applyFill="1" applyBorder="1" applyAlignment="1">
      <alignment horizontal="right" vertical="center"/>
    </xf>
    <xf numFmtId="49" fontId="15" fillId="0" borderId="47" xfId="3" applyNumberFormat="1" applyFont="1" applyBorder="1">
      <alignment vertical="center"/>
    </xf>
    <xf numFmtId="180" fontId="21" fillId="0" borderId="0" xfId="3" applyNumberFormat="1" applyFont="1" applyAlignment="1">
      <alignment horizontal="right" vertical="center"/>
    </xf>
    <xf numFmtId="0" fontId="37" fillId="3" borderId="52" xfId="3" applyFont="1" applyFill="1" applyBorder="1" applyAlignment="1">
      <alignment horizontal="center" vertical="center"/>
    </xf>
    <xf numFmtId="0" fontId="38" fillId="3" borderId="54" xfId="3" applyFont="1" applyFill="1" applyBorder="1" applyAlignment="1">
      <alignment horizontal="right" vertical="center"/>
    </xf>
    <xf numFmtId="0" fontId="38" fillId="3" borderId="55" xfId="3" applyFont="1" applyFill="1" applyBorder="1" applyAlignment="1">
      <alignment horizontal="right" vertical="center" shrinkToFit="1"/>
    </xf>
    <xf numFmtId="0" fontId="38" fillId="3" borderId="56" xfId="3" applyFont="1" applyFill="1" applyBorder="1" applyAlignment="1">
      <alignment horizontal="right" vertical="center" shrinkToFit="1"/>
    </xf>
    <xf numFmtId="0" fontId="38" fillId="3" borderId="53" xfId="3" applyFont="1" applyFill="1" applyBorder="1" applyAlignment="1">
      <alignment horizontal="right" vertical="center" shrinkToFit="1"/>
    </xf>
    <xf numFmtId="0" fontId="38" fillId="3" borderId="4" xfId="3" applyFont="1" applyFill="1" applyBorder="1" applyAlignment="1">
      <alignment horizontal="right" vertical="center" shrinkToFit="1"/>
    </xf>
    <xf numFmtId="0" fontId="38" fillId="3" borderId="52" xfId="3" applyFont="1" applyFill="1" applyBorder="1" applyAlignment="1">
      <alignment horizontal="right" vertical="center" shrinkToFit="1"/>
    </xf>
    <xf numFmtId="0" fontId="38" fillId="3" borderId="57" xfId="3" applyFont="1" applyFill="1" applyBorder="1" applyAlignment="1">
      <alignment horizontal="right" vertical="center" shrinkToFit="1"/>
    </xf>
    <xf numFmtId="0" fontId="18" fillId="3" borderId="58" xfId="3" applyFont="1" applyFill="1" applyBorder="1" applyAlignment="1">
      <alignment horizontal="right" vertical="center"/>
    </xf>
    <xf numFmtId="180" fontId="22" fillId="0" borderId="0" xfId="3" applyNumberFormat="1" applyFont="1" applyAlignment="1">
      <alignment horizontal="right" vertical="center" shrinkToFit="1"/>
    </xf>
    <xf numFmtId="0" fontId="10" fillId="3" borderId="4" xfId="3" applyFont="1" applyFill="1" applyBorder="1" applyAlignment="1">
      <alignment horizontal="center" vertical="center"/>
    </xf>
    <xf numFmtId="49" fontId="15" fillId="0" borderId="46" xfId="3" applyNumberFormat="1" applyFont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/>
    </xf>
    <xf numFmtId="0" fontId="43" fillId="3" borderId="85" xfId="3" applyFont="1" applyFill="1" applyBorder="1" applyAlignment="1">
      <alignment horizontal="right" vertical="center"/>
    </xf>
    <xf numFmtId="0" fontId="43" fillId="3" borderId="89" xfId="3" applyFont="1" applyFill="1" applyBorder="1" applyAlignment="1">
      <alignment horizontal="right" vertical="center"/>
    </xf>
    <xf numFmtId="0" fontId="26" fillId="0" borderId="0" xfId="3" applyFont="1">
      <alignment vertical="center"/>
    </xf>
    <xf numFmtId="0" fontId="55" fillId="3" borderId="52" xfId="3" applyFont="1" applyFill="1" applyBorder="1" applyAlignment="1">
      <alignment horizontal="center" vertical="center"/>
    </xf>
    <xf numFmtId="0" fontId="46" fillId="3" borderId="52" xfId="3" applyFont="1" applyFill="1" applyBorder="1" applyAlignment="1">
      <alignment horizontal="right" vertical="center"/>
    </xf>
    <xf numFmtId="0" fontId="46" fillId="3" borderId="4" xfId="3" applyFont="1" applyFill="1" applyBorder="1" applyAlignment="1">
      <alignment horizontal="right" vertical="center"/>
    </xf>
    <xf numFmtId="0" fontId="46" fillId="3" borderId="53" xfId="3" applyFont="1" applyFill="1" applyBorder="1" applyAlignment="1">
      <alignment horizontal="right" vertical="center"/>
    </xf>
    <xf numFmtId="0" fontId="46" fillId="3" borderId="54" xfId="3" applyFont="1" applyFill="1" applyBorder="1" applyAlignment="1">
      <alignment horizontal="right" vertical="center"/>
    </xf>
    <xf numFmtId="0" fontId="46" fillId="3" borderId="57" xfId="3" applyFont="1" applyFill="1" applyBorder="1" applyAlignment="1">
      <alignment horizontal="right" vertical="center"/>
    </xf>
    <xf numFmtId="0" fontId="53" fillId="3" borderId="52" xfId="3" applyFont="1" applyFill="1" applyBorder="1" applyAlignment="1">
      <alignment horizontal="center" vertical="center"/>
    </xf>
    <xf numFmtId="0" fontId="51" fillId="3" borderId="52" xfId="3" applyFont="1" applyFill="1" applyBorder="1" applyAlignment="1">
      <alignment horizontal="right" vertical="center"/>
    </xf>
    <xf numFmtId="0" fontId="51" fillId="3" borderId="4" xfId="3" applyFont="1" applyFill="1" applyBorder="1" applyAlignment="1">
      <alignment horizontal="right" vertical="center"/>
    </xf>
    <xf numFmtId="0" fontId="51" fillId="3" borderId="53" xfId="3" applyFont="1" applyFill="1" applyBorder="1" applyAlignment="1">
      <alignment horizontal="right" vertical="center"/>
    </xf>
    <xf numFmtId="0" fontId="51" fillId="3" borderId="54" xfId="3" applyFont="1" applyFill="1" applyBorder="1" applyAlignment="1">
      <alignment horizontal="right" vertical="center"/>
    </xf>
    <xf numFmtId="180" fontId="18" fillId="3" borderId="58" xfId="3" applyNumberFormat="1" applyFont="1" applyFill="1" applyBorder="1" applyAlignment="1">
      <alignment horizontal="right" vertical="center"/>
    </xf>
    <xf numFmtId="180" fontId="18" fillId="3" borderId="58" xfId="3" applyNumberFormat="1" applyFont="1" applyFill="1" applyBorder="1" applyAlignment="1">
      <alignment horizontal="right" vertical="center" shrinkToFit="1"/>
    </xf>
    <xf numFmtId="0" fontId="46" fillId="9" borderId="55" xfId="3" applyFont="1" applyFill="1" applyBorder="1" applyAlignment="1">
      <alignment horizontal="right" vertical="center" shrinkToFit="1"/>
    </xf>
    <xf numFmtId="0" fontId="39" fillId="3" borderId="89" xfId="3" applyFont="1" applyFill="1" applyBorder="1" applyAlignment="1">
      <alignment horizontal="right" vertical="center"/>
    </xf>
    <xf numFmtId="0" fontId="46" fillId="3" borderId="89" xfId="3" applyFont="1" applyFill="1" applyBorder="1" applyAlignment="1">
      <alignment horizontal="right" vertical="center"/>
    </xf>
    <xf numFmtId="0" fontId="46" fillId="3" borderId="84" xfId="3" applyFont="1" applyFill="1" applyBorder="1" applyAlignment="1">
      <alignment horizontal="right" vertical="center"/>
    </xf>
    <xf numFmtId="0" fontId="46" fillId="3" borderId="9" xfId="3" applyFont="1" applyFill="1" applyBorder="1" applyAlignment="1">
      <alignment horizontal="right" vertical="center"/>
    </xf>
    <xf numFmtId="0" fontId="34" fillId="3" borderId="90" xfId="3" applyFont="1" applyFill="1" applyBorder="1" applyAlignment="1">
      <alignment horizontal="right" vertical="center"/>
    </xf>
    <xf numFmtId="0" fontId="44" fillId="9" borderId="60" xfId="3" applyFont="1" applyFill="1" applyBorder="1" applyAlignment="1">
      <alignment horizontal="right" vertical="center"/>
    </xf>
    <xf numFmtId="0" fontId="44" fillId="9" borderId="61" xfId="3" applyFont="1" applyFill="1" applyBorder="1" applyAlignment="1">
      <alignment horizontal="right" vertical="center"/>
    </xf>
    <xf numFmtId="0" fontId="46" fillId="9" borderId="62" xfId="3" applyFont="1" applyFill="1" applyBorder="1" applyAlignment="1">
      <alignment horizontal="right" vertical="center" shrinkToFit="1"/>
    </xf>
    <xf numFmtId="0" fontId="34" fillId="0" borderId="85" xfId="3" applyFont="1" applyBorder="1" applyAlignment="1">
      <alignment horizontal="right" vertical="center"/>
    </xf>
    <xf numFmtId="0" fontId="34" fillId="0" borderId="86" xfId="3" applyFont="1" applyBorder="1" applyAlignment="1">
      <alignment horizontal="right" vertical="center"/>
    </xf>
    <xf numFmtId="0" fontId="34" fillId="0" borderId="36" xfId="3" applyFont="1" applyBorder="1" applyAlignment="1">
      <alignment horizontal="right" vertical="center"/>
    </xf>
    <xf numFmtId="0" fontId="34" fillId="0" borderId="9" xfId="3" applyFont="1" applyBorder="1" applyAlignment="1">
      <alignment horizontal="right" vertical="center"/>
    </xf>
    <xf numFmtId="0" fontId="44" fillId="9" borderId="59" xfId="3" applyFont="1" applyFill="1" applyBorder="1" applyAlignment="1">
      <alignment horizontal="right" vertical="center" shrinkToFit="1"/>
    </xf>
    <xf numFmtId="0" fontId="40" fillId="10" borderId="67" xfId="3" applyFont="1" applyFill="1" applyBorder="1" applyAlignment="1">
      <alignment horizontal="center" vertical="center"/>
    </xf>
    <xf numFmtId="0" fontId="56" fillId="3" borderId="9" xfId="3" applyFont="1" applyFill="1" applyBorder="1" applyAlignment="1">
      <alignment horizontal="right" vertical="center"/>
    </xf>
    <xf numFmtId="0" fontId="56" fillId="3" borderId="36" xfId="3" applyFont="1" applyFill="1" applyBorder="1" applyAlignment="1">
      <alignment horizontal="right" vertical="center"/>
    </xf>
    <xf numFmtId="0" fontId="56" fillId="3" borderId="86" xfId="3" applyFont="1" applyFill="1" applyBorder="1" applyAlignment="1">
      <alignment horizontal="right" vertical="center"/>
    </xf>
    <xf numFmtId="0" fontId="56" fillId="3" borderId="83" xfId="3" applyFont="1" applyFill="1" applyBorder="1" applyAlignment="1">
      <alignment horizontal="right" vertical="center"/>
    </xf>
    <xf numFmtId="0" fontId="56" fillId="3" borderId="84" xfId="3" applyFont="1" applyFill="1" applyBorder="1" applyAlignment="1">
      <alignment horizontal="right" vertical="center"/>
    </xf>
    <xf numFmtId="0" fontId="56" fillId="3" borderId="85" xfId="3" applyFont="1" applyFill="1" applyBorder="1" applyAlignment="1">
      <alignment horizontal="right" vertical="center"/>
    </xf>
    <xf numFmtId="0" fontId="57" fillId="9" borderId="68" xfId="3" applyFont="1" applyFill="1" applyBorder="1" applyAlignment="1">
      <alignment horizontal="center" vertical="center"/>
    </xf>
    <xf numFmtId="0" fontId="58" fillId="9" borderId="68" xfId="3" applyFont="1" applyFill="1" applyBorder="1" applyAlignment="1">
      <alignment horizontal="right" vertical="center"/>
    </xf>
    <xf numFmtId="0" fontId="58" fillId="9" borderId="67" xfId="3" applyFont="1" applyFill="1" applyBorder="1" applyAlignment="1">
      <alignment horizontal="right" vertical="center"/>
    </xf>
    <xf numFmtId="0" fontId="58" fillId="9" borderId="69" xfId="3" applyFont="1" applyFill="1" applyBorder="1" applyAlignment="1">
      <alignment horizontal="right" vertical="center"/>
    </xf>
    <xf numFmtId="0" fontId="58" fillId="9" borderId="70" xfId="3" applyFont="1" applyFill="1" applyBorder="1" applyAlignment="1">
      <alignment horizontal="right" vertical="center"/>
    </xf>
    <xf numFmtId="0" fontId="30" fillId="3" borderId="36" xfId="3" applyFont="1" applyFill="1" applyBorder="1" applyAlignment="1">
      <alignment horizontal="center" vertical="center"/>
    </xf>
    <xf numFmtId="0" fontId="57" fillId="9" borderId="1" xfId="3" applyFont="1" applyFill="1" applyBorder="1" applyAlignment="1">
      <alignment horizontal="center" vertical="center"/>
    </xf>
    <xf numFmtId="0" fontId="58" fillId="9" borderId="59" xfId="3" applyFont="1" applyFill="1" applyBorder="1" applyAlignment="1">
      <alignment horizontal="right" vertical="center" shrinkToFit="1"/>
    </xf>
    <xf numFmtId="0" fontId="58" fillId="9" borderId="1" xfId="3" applyFont="1" applyFill="1" applyBorder="1" applyAlignment="1">
      <alignment horizontal="right" vertical="center" shrinkToFit="1"/>
    </xf>
    <xf numFmtId="0" fontId="44" fillId="9" borderId="64" xfId="3" applyFont="1" applyFill="1" applyBorder="1" applyAlignment="1">
      <alignment horizontal="right" vertical="center" shrinkToFit="1"/>
    </xf>
    <xf numFmtId="0" fontId="34" fillId="3" borderId="77" xfId="3" applyFont="1" applyFill="1" applyBorder="1" applyAlignment="1">
      <alignment horizontal="right" vertical="center"/>
    </xf>
    <xf numFmtId="0" fontId="57" fillId="9" borderId="59" xfId="3" applyFont="1" applyFill="1" applyBorder="1" applyAlignment="1">
      <alignment horizontal="center" vertical="center"/>
    </xf>
    <xf numFmtId="0" fontId="58" fillId="9" borderId="59" xfId="3" applyFont="1" applyFill="1" applyBorder="1" applyAlignment="1">
      <alignment horizontal="right" vertical="center"/>
    </xf>
    <xf numFmtId="0" fontId="58" fillId="9" borderId="60" xfId="3" applyFont="1" applyFill="1" applyBorder="1" applyAlignment="1">
      <alignment horizontal="right" vertical="center"/>
    </xf>
    <xf numFmtId="0" fontId="58" fillId="9" borderId="61" xfId="3" applyFont="1" applyFill="1" applyBorder="1" applyAlignment="1">
      <alignment horizontal="right" vertical="center"/>
    </xf>
    <xf numFmtId="0" fontId="58" fillId="9" borderId="62" xfId="3" applyFont="1" applyFill="1" applyBorder="1" applyAlignment="1">
      <alignment horizontal="right" vertical="center" shrinkToFit="1"/>
    </xf>
    <xf numFmtId="0" fontId="58" fillId="9" borderId="60" xfId="3" applyFont="1" applyFill="1" applyBorder="1" applyAlignment="1">
      <alignment horizontal="right" vertical="center" shrinkToFit="1"/>
    </xf>
    <xf numFmtId="0" fontId="58" fillId="9" borderId="63" xfId="3" applyFont="1" applyFill="1" applyBorder="1" applyAlignment="1">
      <alignment horizontal="right" vertical="center" shrinkToFit="1"/>
    </xf>
    <xf numFmtId="0" fontId="43" fillId="3" borderId="92" xfId="3" applyFont="1" applyFill="1" applyBorder="1" applyAlignment="1">
      <alignment horizontal="right" vertical="center"/>
    </xf>
    <xf numFmtId="0" fontId="43" fillId="3" borderId="108" xfId="3" applyFont="1" applyFill="1" applyBorder="1" applyAlignment="1">
      <alignment horizontal="right" vertical="center"/>
    </xf>
    <xf numFmtId="0" fontId="43" fillId="3" borderId="84" xfId="3" applyFont="1" applyFill="1" applyBorder="1" applyAlignment="1">
      <alignment horizontal="right" vertical="center" shrinkToFit="1"/>
    </xf>
    <xf numFmtId="0" fontId="43" fillId="3" borderId="85" xfId="3" applyFont="1" applyFill="1" applyBorder="1" applyAlignment="1">
      <alignment horizontal="right" vertical="center" shrinkToFit="1"/>
    </xf>
    <xf numFmtId="0" fontId="43" fillId="3" borderId="86" xfId="3" applyFont="1" applyFill="1" applyBorder="1" applyAlignment="1">
      <alignment horizontal="right" vertical="center" shrinkToFit="1"/>
    </xf>
    <xf numFmtId="0" fontId="43" fillId="3" borderId="36" xfId="3" applyFont="1" applyFill="1" applyBorder="1" applyAlignment="1">
      <alignment horizontal="right" vertical="center" shrinkToFit="1"/>
    </xf>
    <xf numFmtId="0" fontId="43" fillId="3" borderId="9" xfId="3" applyFont="1" applyFill="1" applyBorder="1" applyAlignment="1">
      <alignment horizontal="right" vertical="center" shrinkToFit="1"/>
    </xf>
    <xf numFmtId="0" fontId="43" fillId="3" borderId="89" xfId="3" applyFont="1" applyFill="1" applyBorder="1" applyAlignment="1">
      <alignment horizontal="right" vertical="center" shrinkToFit="1"/>
    </xf>
    <xf numFmtId="180" fontId="34" fillId="3" borderId="90" xfId="3" applyNumberFormat="1" applyFont="1" applyFill="1" applyBorder="1" applyAlignment="1">
      <alignment horizontal="right" vertical="center" shrinkToFit="1"/>
    </xf>
    <xf numFmtId="0" fontId="57" fillId="9" borderId="108" xfId="3" applyFont="1" applyFill="1" applyBorder="1" applyAlignment="1">
      <alignment horizontal="center" vertical="center"/>
    </xf>
    <xf numFmtId="0" fontId="58" fillId="9" borderId="108" xfId="3" applyFont="1" applyFill="1" applyBorder="1" applyAlignment="1">
      <alignment horizontal="right" vertical="center"/>
    </xf>
    <xf numFmtId="0" fontId="58" fillId="9" borderId="50" xfId="3" applyFont="1" applyFill="1" applyBorder="1" applyAlignment="1">
      <alignment horizontal="right" vertical="center"/>
    </xf>
    <xf numFmtId="0" fontId="58" fillId="9" borderId="0" xfId="3" applyFont="1" applyFill="1" applyAlignment="1">
      <alignment horizontal="right" vertical="center"/>
    </xf>
    <xf numFmtId="0" fontId="58" fillId="9" borderId="109" xfId="3" applyFont="1" applyFill="1" applyBorder="1" applyAlignment="1">
      <alignment horizontal="right" vertical="center"/>
    </xf>
    <xf numFmtId="0" fontId="58" fillId="9" borderId="92" xfId="3" applyFont="1" applyFill="1" applyBorder="1" applyAlignment="1">
      <alignment horizontal="right" vertical="center" shrinkToFit="1"/>
    </xf>
    <xf numFmtId="0" fontId="38" fillId="9" borderId="110" xfId="3" applyFont="1" applyFill="1" applyBorder="1" applyAlignment="1">
      <alignment horizontal="right" vertical="center" shrinkToFit="1"/>
    </xf>
    <xf numFmtId="0" fontId="58" fillId="9" borderId="0" xfId="3" applyFont="1" applyFill="1" applyAlignment="1">
      <alignment horizontal="right" vertical="center" shrinkToFit="1"/>
    </xf>
    <xf numFmtId="0" fontId="58" fillId="9" borderId="50" xfId="3" applyFont="1" applyFill="1" applyBorder="1" applyAlignment="1">
      <alignment horizontal="right" vertical="center" shrinkToFit="1"/>
    </xf>
    <xf numFmtId="0" fontId="38" fillId="9" borderId="92" xfId="3" applyFont="1" applyFill="1" applyBorder="1" applyAlignment="1">
      <alignment horizontal="right" vertical="center" shrinkToFit="1"/>
    </xf>
    <xf numFmtId="0" fontId="46" fillId="9" borderId="110" xfId="3" applyFont="1" applyFill="1" applyBorder="1" applyAlignment="1">
      <alignment horizontal="right" vertical="center" shrinkToFit="1"/>
    </xf>
    <xf numFmtId="0" fontId="46" fillId="9" borderId="92" xfId="3" applyFont="1" applyFill="1" applyBorder="1" applyAlignment="1">
      <alignment horizontal="right" vertical="center" shrinkToFit="1"/>
    </xf>
    <xf numFmtId="0" fontId="46" fillId="9" borderId="50" xfId="3" applyFont="1" applyFill="1" applyBorder="1" applyAlignment="1">
      <alignment horizontal="right" vertical="center" shrinkToFit="1"/>
    </xf>
    <xf numFmtId="0" fontId="58" fillId="9" borderId="110" xfId="3" applyFont="1" applyFill="1" applyBorder="1" applyAlignment="1">
      <alignment horizontal="right" vertical="center" shrinkToFit="1"/>
    </xf>
    <xf numFmtId="0" fontId="46" fillId="9" borderId="108" xfId="3" applyFont="1" applyFill="1" applyBorder="1" applyAlignment="1">
      <alignment horizontal="right" vertical="center" shrinkToFit="1"/>
    </xf>
    <xf numFmtId="0" fontId="44" fillId="9" borderId="92" xfId="3" applyFont="1" applyFill="1" applyBorder="1" applyAlignment="1">
      <alignment horizontal="right" vertical="center" shrinkToFit="1"/>
    </xf>
    <xf numFmtId="0" fontId="38" fillId="9" borderId="0" xfId="3" applyFont="1" applyFill="1" applyAlignment="1">
      <alignment horizontal="right" vertical="center" shrinkToFit="1"/>
    </xf>
    <xf numFmtId="0" fontId="38" fillId="9" borderId="111" xfId="3" applyFont="1" applyFill="1" applyBorder="1" applyAlignment="1">
      <alignment horizontal="right" vertical="center" shrinkToFit="1"/>
    </xf>
    <xf numFmtId="0" fontId="38" fillId="9" borderId="108" xfId="3" applyFont="1" applyFill="1" applyBorder="1" applyAlignment="1">
      <alignment horizontal="right" vertical="center" shrinkToFit="1"/>
    </xf>
    <xf numFmtId="180" fontId="18" fillId="9" borderId="112" xfId="3" applyNumberFormat="1" applyFont="1" applyFill="1" applyBorder="1" applyAlignment="1">
      <alignment horizontal="right" vertical="center" shrinkToFit="1"/>
    </xf>
    <xf numFmtId="0" fontId="34" fillId="3" borderId="88" xfId="3" applyFont="1" applyFill="1" applyBorder="1" applyAlignment="1">
      <alignment horizontal="right" vertical="center"/>
    </xf>
    <xf numFmtId="0" fontId="34" fillId="3" borderId="12" xfId="3" applyFont="1" applyFill="1" applyBorder="1" applyAlignment="1">
      <alignment horizontal="right" vertical="center"/>
    </xf>
    <xf numFmtId="0" fontId="34" fillId="3" borderId="95" xfId="3" applyFont="1" applyFill="1" applyBorder="1" applyAlignment="1">
      <alignment horizontal="right" vertical="center"/>
    </xf>
    <xf numFmtId="0" fontId="34" fillId="3" borderId="96" xfId="3" applyFont="1" applyFill="1" applyBorder="1" applyAlignment="1">
      <alignment horizontal="right" vertical="center"/>
    </xf>
    <xf numFmtId="0" fontId="34" fillId="3" borderId="97" xfId="3" applyFont="1" applyFill="1" applyBorder="1" applyAlignment="1">
      <alignment horizontal="right" vertical="center"/>
    </xf>
    <xf numFmtId="0" fontId="34" fillId="3" borderId="94" xfId="3" applyFont="1" applyFill="1" applyBorder="1" applyAlignment="1">
      <alignment horizontal="right" vertical="center"/>
    </xf>
    <xf numFmtId="0" fontId="34" fillId="0" borderId="97" xfId="3" applyFont="1" applyBorder="1" applyAlignment="1">
      <alignment horizontal="right" vertical="center"/>
    </xf>
    <xf numFmtId="0" fontId="34" fillId="0" borderId="96" xfId="3" applyFont="1" applyBorder="1" applyAlignment="1">
      <alignment horizontal="right" vertical="center"/>
    </xf>
    <xf numFmtId="0" fontId="34" fillId="0" borderId="98" xfId="3" applyFont="1" applyBorder="1" applyAlignment="1">
      <alignment horizontal="right" vertical="center"/>
    </xf>
    <xf numFmtId="0" fontId="43" fillId="3" borderId="98" xfId="3" applyFont="1" applyFill="1" applyBorder="1" applyAlignment="1">
      <alignment horizontal="right" vertical="center"/>
    </xf>
    <xf numFmtId="180" fontId="34" fillId="3" borderId="113" xfId="3" applyNumberFormat="1" applyFont="1" applyFill="1" applyBorder="1" applyAlignment="1">
      <alignment horizontal="right" vertical="center"/>
    </xf>
    <xf numFmtId="0" fontId="57" fillId="9" borderId="52" xfId="3" applyFont="1" applyFill="1" applyBorder="1" applyAlignment="1">
      <alignment horizontal="center" vertical="center"/>
    </xf>
    <xf numFmtId="0" fontId="58" fillId="9" borderId="52" xfId="3" applyFont="1" applyFill="1" applyBorder="1" applyAlignment="1">
      <alignment horizontal="right" vertical="center"/>
    </xf>
    <xf numFmtId="0" fontId="41" fillId="10" borderId="55" xfId="3" applyFont="1" applyFill="1" applyBorder="1" applyAlignment="1">
      <alignment horizontal="right" vertical="center"/>
    </xf>
    <xf numFmtId="0" fontId="10" fillId="3" borderId="50" xfId="3" applyFont="1" applyFill="1" applyBorder="1" applyAlignment="1">
      <alignment horizontal="center" vertical="center"/>
    </xf>
    <xf numFmtId="0" fontId="46" fillId="9" borderId="0" xfId="3" applyFont="1" applyFill="1" applyAlignment="1">
      <alignment horizontal="right" vertical="center" shrinkToFit="1"/>
    </xf>
    <xf numFmtId="0" fontId="43" fillId="3" borderId="12" xfId="3" applyFont="1" applyFill="1" applyBorder="1" applyAlignment="1">
      <alignment horizontal="right" vertical="center"/>
    </xf>
    <xf numFmtId="49" fontId="34" fillId="3" borderId="96" xfId="3" applyNumberFormat="1" applyFont="1" applyFill="1" applyBorder="1" applyAlignment="1">
      <alignment horizontal="right" vertical="center"/>
    </xf>
    <xf numFmtId="0" fontId="34" fillId="12" borderId="12" xfId="3" applyFont="1" applyFill="1" applyBorder="1" applyAlignment="1">
      <alignment horizontal="right" vertical="center"/>
    </xf>
    <xf numFmtId="0" fontId="34" fillId="12" borderId="97" xfId="3" applyFont="1" applyFill="1" applyBorder="1" applyAlignment="1">
      <alignment horizontal="right" vertical="center"/>
    </xf>
    <xf numFmtId="0" fontId="34" fillId="3" borderId="98" xfId="3" applyFont="1" applyFill="1" applyBorder="1" applyAlignment="1">
      <alignment horizontal="right" vertical="center"/>
    </xf>
    <xf numFmtId="0" fontId="46" fillId="9" borderId="63" xfId="3" applyFont="1" applyFill="1" applyBorder="1" applyAlignment="1">
      <alignment horizontal="right" vertical="center" shrinkToFit="1"/>
    </xf>
    <xf numFmtId="0" fontId="34" fillId="0" borderId="94" xfId="3" applyFont="1" applyBorder="1" applyAlignment="1">
      <alignment horizontal="right" vertical="center"/>
    </xf>
    <xf numFmtId="0" fontId="34" fillId="0" borderId="88" xfId="3" applyFont="1" applyBorder="1" applyAlignment="1">
      <alignment horizontal="right" vertical="center"/>
    </xf>
    <xf numFmtId="0" fontId="38" fillId="9" borderId="70" xfId="3" applyFont="1" applyFill="1" applyBorder="1" applyAlignment="1">
      <alignment horizontal="right" vertical="center" shrinkToFit="1"/>
    </xf>
    <xf numFmtId="0" fontId="41" fillId="10" borderId="36" xfId="3" applyFont="1" applyFill="1" applyBorder="1" applyAlignment="1">
      <alignment horizontal="right" vertical="center"/>
    </xf>
    <xf numFmtId="0" fontId="28" fillId="0" borderId="48" xfId="3" applyFont="1" applyBorder="1">
      <alignment vertical="center"/>
    </xf>
    <xf numFmtId="0" fontId="58" fillId="9" borderId="4" xfId="3" applyFont="1" applyFill="1" applyBorder="1" applyAlignment="1">
      <alignment horizontal="right" vertical="center"/>
    </xf>
    <xf numFmtId="0" fontId="58" fillId="9" borderId="53" xfId="3" applyFont="1" applyFill="1" applyBorder="1" applyAlignment="1">
      <alignment horizontal="right" vertical="center"/>
    </xf>
    <xf numFmtId="0" fontId="58" fillId="9" borderId="54" xfId="3" applyFont="1" applyFill="1" applyBorder="1" applyAlignment="1">
      <alignment horizontal="right" vertical="center"/>
    </xf>
    <xf numFmtId="0" fontId="46" fillId="9" borderId="56" xfId="3" applyFont="1" applyFill="1" applyBorder="1" applyAlignment="1">
      <alignment horizontal="right" vertical="center" shrinkToFit="1"/>
    </xf>
    <xf numFmtId="0" fontId="46" fillId="9" borderId="52" xfId="3" applyFont="1" applyFill="1" applyBorder="1" applyAlignment="1">
      <alignment horizontal="right" vertical="center" shrinkToFit="1"/>
    </xf>
    <xf numFmtId="0" fontId="4" fillId="0" borderId="48" xfId="3" applyFont="1" applyBorder="1">
      <alignment vertical="center"/>
    </xf>
    <xf numFmtId="0" fontId="4" fillId="0" borderId="21" xfId="3" applyFont="1" applyBorder="1">
      <alignment vertical="center"/>
    </xf>
    <xf numFmtId="0" fontId="34" fillId="0" borderId="55" xfId="3" applyFont="1" applyBorder="1" applyAlignment="1">
      <alignment horizontal="right" vertical="center"/>
    </xf>
    <xf numFmtId="0" fontId="34" fillId="0" borderId="52" xfId="3" applyFont="1" applyBorder="1" applyAlignment="1">
      <alignment horizontal="right" vertical="center"/>
    </xf>
    <xf numFmtId="0" fontId="34" fillId="0" borderId="4" xfId="3" applyFont="1" applyBorder="1" applyAlignment="1">
      <alignment horizontal="right" vertical="center"/>
    </xf>
    <xf numFmtId="0" fontId="34" fillId="3" borderId="53" xfId="3" applyFont="1" applyFill="1" applyBorder="1" applyAlignment="1">
      <alignment horizontal="right" vertical="center" shrinkToFit="1"/>
    </xf>
    <xf numFmtId="0" fontId="34" fillId="3" borderId="55" xfId="3" applyFont="1" applyFill="1" applyBorder="1" applyAlignment="1">
      <alignment horizontal="right" vertical="center" shrinkToFit="1"/>
    </xf>
    <xf numFmtId="0" fontId="34" fillId="3" borderId="56" xfId="3" applyFont="1" applyFill="1" applyBorder="1" applyAlignment="1">
      <alignment horizontal="right" vertical="center" shrinkToFit="1"/>
    </xf>
    <xf numFmtId="0" fontId="34" fillId="3" borderId="4" xfId="3" applyFont="1" applyFill="1" applyBorder="1" applyAlignment="1">
      <alignment horizontal="right" vertical="center" shrinkToFit="1"/>
    </xf>
    <xf numFmtId="0" fontId="34" fillId="3" borderId="52" xfId="3" applyFont="1" applyFill="1" applyBorder="1" applyAlignment="1">
      <alignment horizontal="right" vertical="center" shrinkToFit="1"/>
    </xf>
    <xf numFmtId="0" fontId="34" fillId="3" borderId="57" xfId="3" applyFont="1" applyFill="1" applyBorder="1" applyAlignment="1">
      <alignment horizontal="right" vertical="center" shrinkToFit="1"/>
    </xf>
    <xf numFmtId="180" fontId="34" fillId="3" borderId="58" xfId="3" applyNumberFormat="1" applyFont="1" applyFill="1" applyBorder="1" applyAlignment="1">
      <alignment horizontal="right" vertical="center" shrinkToFit="1"/>
    </xf>
    <xf numFmtId="0" fontId="58" fillId="9" borderId="72" xfId="3" applyFont="1" applyFill="1" applyBorder="1" applyAlignment="1">
      <alignment horizontal="right" vertical="center" shrinkToFit="1"/>
    </xf>
    <xf numFmtId="0" fontId="58" fillId="9" borderId="71" xfId="3" applyFont="1" applyFill="1" applyBorder="1" applyAlignment="1">
      <alignment horizontal="right" vertical="center" shrinkToFit="1"/>
    </xf>
    <xf numFmtId="0" fontId="58" fillId="9" borderId="67" xfId="3" applyFont="1" applyFill="1" applyBorder="1" applyAlignment="1">
      <alignment horizontal="right" vertical="center" shrinkToFit="1"/>
    </xf>
    <xf numFmtId="0" fontId="46" fillId="9" borderId="68" xfId="3" applyFont="1" applyFill="1" applyBorder="1" applyAlignment="1">
      <alignment horizontal="right" vertical="center" shrinkToFit="1"/>
    </xf>
    <xf numFmtId="0" fontId="59" fillId="3" borderId="9" xfId="3" applyFont="1" applyFill="1" applyBorder="1" applyAlignment="1">
      <alignment horizontal="center" vertical="center"/>
    </xf>
    <xf numFmtId="0" fontId="58" fillId="9" borderId="1" xfId="3" applyFont="1" applyFill="1" applyBorder="1" applyAlignment="1">
      <alignment horizontal="right" vertical="center"/>
    </xf>
    <xf numFmtId="0" fontId="38" fillId="9" borderId="62" xfId="3" applyFont="1" applyFill="1" applyBorder="1" applyAlignment="1">
      <alignment horizontal="right" vertical="center"/>
    </xf>
    <xf numFmtId="0" fontId="18" fillId="9" borderId="62" xfId="3" applyFont="1" applyFill="1" applyBorder="1" applyAlignment="1">
      <alignment horizontal="right" vertical="center" shrinkToFit="1"/>
    </xf>
    <xf numFmtId="0" fontId="18" fillId="9" borderId="1" xfId="3" applyFont="1" applyFill="1" applyBorder="1" applyAlignment="1">
      <alignment horizontal="right" vertical="center" shrinkToFit="1"/>
    </xf>
    <xf numFmtId="0" fontId="18" fillId="9" borderId="60" xfId="3" applyFont="1" applyFill="1" applyBorder="1" applyAlignment="1">
      <alignment horizontal="right" vertical="center" shrinkToFit="1"/>
    </xf>
    <xf numFmtId="0" fontId="18" fillId="9" borderId="63" xfId="3" applyFont="1" applyFill="1" applyBorder="1" applyAlignment="1">
      <alignment horizontal="right" vertical="center" shrinkToFit="1"/>
    </xf>
    <xf numFmtId="0" fontId="40" fillId="10" borderId="52" xfId="3" applyFont="1" applyFill="1" applyBorder="1" applyAlignment="1">
      <alignment horizontal="center" vertical="center"/>
    </xf>
    <xf numFmtId="0" fontId="59" fillId="3" borderId="52" xfId="3" applyFont="1" applyFill="1" applyBorder="1" applyAlignment="1">
      <alignment horizontal="center" vertical="center"/>
    </xf>
    <xf numFmtId="0" fontId="58" fillId="9" borderId="69" xfId="3" applyFont="1" applyFill="1" applyBorder="1" applyAlignment="1">
      <alignment horizontal="right" vertical="center" shrinkToFit="1"/>
    </xf>
    <xf numFmtId="0" fontId="31" fillId="3" borderId="52" xfId="3" applyFont="1" applyFill="1" applyBorder="1" applyAlignment="1">
      <alignment horizontal="center" vertical="center"/>
    </xf>
    <xf numFmtId="0" fontId="31" fillId="3" borderId="4" xfId="3" applyFont="1" applyFill="1" applyBorder="1" applyAlignment="1">
      <alignment horizontal="center" vertical="center"/>
    </xf>
    <xf numFmtId="0" fontId="31" fillId="3" borderId="53" xfId="3" applyFont="1" applyFill="1" applyBorder="1" applyAlignment="1">
      <alignment horizontal="center" vertical="center"/>
    </xf>
    <xf numFmtId="0" fontId="31" fillId="3" borderId="54" xfId="3" applyFont="1" applyFill="1" applyBorder="1" applyAlignment="1">
      <alignment horizontal="center" vertical="center"/>
    </xf>
    <xf numFmtId="0" fontId="31" fillId="3" borderId="55" xfId="3" applyFont="1" applyFill="1" applyBorder="1">
      <alignment vertical="center"/>
    </xf>
    <xf numFmtId="0" fontId="31" fillId="3" borderId="56" xfId="3" applyFont="1" applyFill="1" applyBorder="1">
      <alignment vertical="center"/>
    </xf>
    <xf numFmtId="0" fontId="31" fillId="3" borderId="53" xfId="3" applyFont="1" applyFill="1" applyBorder="1">
      <alignment vertical="center"/>
    </xf>
    <xf numFmtId="0" fontId="31" fillId="3" borderId="4" xfId="3" applyFont="1" applyFill="1" applyBorder="1">
      <alignment vertical="center"/>
    </xf>
    <xf numFmtId="0" fontId="31" fillId="3" borderId="52" xfId="3" applyFont="1" applyFill="1" applyBorder="1">
      <alignment vertical="center"/>
    </xf>
    <xf numFmtId="0" fontId="31" fillId="3" borderId="57" xfId="3" applyFont="1" applyFill="1" applyBorder="1">
      <alignment vertical="center"/>
    </xf>
    <xf numFmtId="0" fontId="60" fillId="9" borderId="68" xfId="3" applyFont="1" applyFill="1" applyBorder="1" applyAlignment="1">
      <alignment horizontal="center" vertical="center"/>
    </xf>
    <xf numFmtId="0" fontId="60" fillId="9" borderId="67" xfId="3" applyFont="1" applyFill="1" applyBorder="1" applyAlignment="1">
      <alignment horizontal="center" vertical="center"/>
    </xf>
    <xf numFmtId="0" fontId="60" fillId="9" borderId="69" xfId="3" applyFont="1" applyFill="1" applyBorder="1" applyAlignment="1">
      <alignment horizontal="center" vertical="center"/>
    </xf>
    <xf numFmtId="0" fontId="60" fillId="9" borderId="70" xfId="3" applyFont="1" applyFill="1" applyBorder="1" applyAlignment="1">
      <alignment horizontal="center" vertical="center"/>
    </xf>
    <xf numFmtId="0" fontId="38" fillId="9" borderId="71" xfId="3" applyFont="1" applyFill="1" applyBorder="1" applyAlignment="1">
      <alignment vertical="center" shrinkToFit="1"/>
    </xf>
    <xf numFmtId="0" fontId="46" fillId="9" borderId="71" xfId="3" applyFont="1" applyFill="1" applyBorder="1" applyAlignment="1">
      <alignment vertical="center" shrinkToFit="1"/>
    </xf>
    <xf numFmtId="0" fontId="58" fillId="9" borderId="72" xfId="3" applyFont="1" applyFill="1" applyBorder="1" applyAlignment="1">
      <alignment vertical="center" shrinkToFit="1"/>
    </xf>
    <xf numFmtId="0" fontId="58" fillId="9" borderId="69" xfId="3" applyFont="1" applyFill="1" applyBorder="1" applyAlignment="1">
      <alignment vertical="center" shrinkToFit="1"/>
    </xf>
    <xf numFmtId="0" fontId="58" fillId="9" borderId="67" xfId="3" applyFont="1" applyFill="1" applyBorder="1" applyAlignment="1">
      <alignment vertical="center" shrinkToFit="1"/>
    </xf>
    <xf numFmtId="0" fontId="58" fillId="9" borderId="71" xfId="3" applyFont="1" applyFill="1" applyBorder="1" applyAlignment="1">
      <alignment vertical="center" shrinkToFit="1"/>
    </xf>
    <xf numFmtId="0" fontId="5" fillId="9" borderId="71" xfId="3" applyFont="1" applyFill="1" applyBorder="1">
      <alignment vertical="center"/>
    </xf>
    <xf numFmtId="0" fontId="46" fillId="9" borderId="68" xfId="3" applyFont="1" applyFill="1" applyBorder="1" applyAlignment="1">
      <alignment vertical="center" shrinkToFit="1"/>
    </xf>
    <xf numFmtId="0" fontId="46" fillId="9" borderId="67" xfId="3" applyFont="1" applyFill="1" applyBorder="1" applyAlignment="1">
      <alignment vertical="center" shrinkToFit="1"/>
    </xf>
    <xf numFmtId="0" fontId="38" fillId="9" borderId="67" xfId="3" applyFont="1" applyFill="1" applyBorder="1" applyAlignment="1">
      <alignment vertical="center" shrinkToFit="1"/>
    </xf>
    <xf numFmtId="0" fontId="38" fillId="9" borderId="69" xfId="3" applyFont="1" applyFill="1" applyBorder="1" applyAlignment="1">
      <alignment vertical="center" shrinkToFit="1"/>
    </xf>
    <xf numFmtId="0" fontId="38" fillId="9" borderId="72" xfId="3" applyFont="1" applyFill="1" applyBorder="1" applyAlignment="1">
      <alignment vertical="center" shrinkToFit="1"/>
    </xf>
    <xf numFmtId="0" fontId="38" fillId="9" borderId="73" xfId="3" applyFont="1" applyFill="1" applyBorder="1" applyAlignment="1">
      <alignment vertical="center" shrinkToFit="1"/>
    </xf>
    <xf numFmtId="0" fontId="38" fillId="9" borderId="68" xfId="3" applyFont="1" applyFill="1" applyBorder="1" applyAlignment="1">
      <alignment vertical="center" shrinkToFit="1"/>
    </xf>
    <xf numFmtId="0" fontId="31" fillId="3" borderId="9" xfId="3" applyFont="1" applyFill="1" applyBorder="1" applyAlignment="1">
      <alignment horizontal="center" vertical="center"/>
    </xf>
    <xf numFmtId="0" fontId="31" fillId="3" borderId="36" xfId="3" applyFont="1" applyFill="1" applyBorder="1" applyAlignment="1">
      <alignment horizontal="center" vertical="center"/>
    </xf>
    <xf numFmtId="0" fontId="61" fillId="3" borderId="56" xfId="3" applyFont="1" applyFill="1" applyBorder="1" applyAlignment="1">
      <alignment horizontal="right" vertical="center"/>
    </xf>
    <xf numFmtId="0" fontId="61" fillId="3" borderId="55" xfId="3" applyFont="1" applyFill="1" applyBorder="1" applyAlignment="1">
      <alignment horizontal="right" vertical="center"/>
    </xf>
    <xf numFmtId="0" fontId="61" fillId="3" borderId="52" xfId="3" applyFont="1" applyFill="1" applyBorder="1" applyAlignment="1">
      <alignment horizontal="right" vertical="center"/>
    </xf>
    <xf numFmtId="0" fontId="61" fillId="3" borderId="4" xfId="3" applyFont="1" applyFill="1" applyBorder="1" applyAlignment="1">
      <alignment horizontal="right" vertical="center"/>
    </xf>
    <xf numFmtId="0" fontId="61" fillId="3" borderId="53" xfId="3" applyFont="1" applyFill="1" applyBorder="1" applyAlignment="1">
      <alignment horizontal="right" vertical="center"/>
    </xf>
    <xf numFmtId="0" fontId="31" fillId="3" borderId="89" xfId="3" applyFont="1" applyFill="1" applyBorder="1">
      <alignment vertical="center"/>
    </xf>
    <xf numFmtId="0" fontId="31" fillId="3" borderId="84" xfId="3" applyFont="1" applyFill="1" applyBorder="1">
      <alignment vertical="center"/>
    </xf>
    <xf numFmtId="0" fontId="31" fillId="3" borderId="9" xfId="3" applyFont="1" applyFill="1" applyBorder="1">
      <alignment vertical="center"/>
    </xf>
    <xf numFmtId="0" fontId="38" fillId="9" borderId="64" xfId="3" applyFont="1" applyFill="1" applyBorder="1" applyAlignment="1">
      <alignment vertical="center" shrinkToFit="1"/>
    </xf>
    <xf numFmtId="0" fontId="38" fillId="9" borderId="62" xfId="3" applyFont="1" applyFill="1" applyBorder="1" applyAlignment="1">
      <alignment vertical="center" shrinkToFit="1"/>
    </xf>
    <xf numFmtId="0" fontId="38" fillId="9" borderId="59" xfId="3" applyFont="1" applyFill="1" applyBorder="1" applyAlignment="1">
      <alignment vertical="center" shrinkToFit="1"/>
    </xf>
    <xf numFmtId="0" fontId="40" fillId="11" borderId="59" xfId="3" applyFont="1" applyFill="1" applyBorder="1" applyAlignment="1">
      <alignment horizontal="center" vertical="center"/>
    </xf>
    <xf numFmtId="0" fontId="41" fillId="11" borderId="59" xfId="3" applyFont="1" applyFill="1" applyBorder="1" applyAlignment="1">
      <alignment horizontal="right" vertical="center"/>
    </xf>
    <xf numFmtId="0" fontId="41" fillId="11" borderId="1" xfId="3" applyFont="1" applyFill="1" applyBorder="1" applyAlignment="1">
      <alignment horizontal="right" vertical="center"/>
    </xf>
    <xf numFmtId="0" fontId="41" fillId="11" borderId="60" xfId="3" applyFont="1" applyFill="1" applyBorder="1" applyAlignment="1">
      <alignment horizontal="right" vertical="center"/>
    </xf>
    <xf numFmtId="0" fontId="41" fillId="11" borderId="61" xfId="3" applyFont="1" applyFill="1" applyBorder="1" applyAlignment="1">
      <alignment horizontal="right" vertical="center"/>
    </xf>
    <xf numFmtId="0" fontId="41" fillId="11" borderId="71" xfId="3" applyFont="1" applyFill="1" applyBorder="1" applyAlignment="1">
      <alignment horizontal="right" vertical="center" shrinkToFit="1"/>
    </xf>
    <xf numFmtId="0" fontId="41" fillId="11" borderId="72" xfId="3" applyFont="1" applyFill="1" applyBorder="1" applyAlignment="1">
      <alignment horizontal="right" vertical="center" shrinkToFit="1"/>
    </xf>
    <xf numFmtId="0" fontId="41" fillId="11" borderId="69" xfId="3" applyFont="1" applyFill="1" applyBorder="1" applyAlignment="1">
      <alignment horizontal="right" vertical="center" shrinkToFit="1"/>
    </xf>
    <xf numFmtId="0" fontId="41" fillId="11" borderId="67" xfId="3" applyFont="1" applyFill="1" applyBorder="1" applyAlignment="1">
      <alignment horizontal="right" vertical="center" shrinkToFit="1"/>
    </xf>
    <xf numFmtId="0" fontId="41" fillId="11" borderId="71" xfId="3" applyFont="1" applyFill="1" applyBorder="1" applyAlignment="1">
      <alignment horizontal="right" vertical="center"/>
    </xf>
    <xf numFmtId="0" fontId="41" fillId="11" borderId="68" xfId="3" applyFont="1" applyFill="1" applyBorder="1" applyAlignment="1">
      <alignment horizontal="right" vertical="center" shrinkToFit="1"/>
    </xf>
    <xf numFmtId="0" fontId="41" fillId="11" borderId="73" xfId="3" applyFont="1" applyFill="1" applyBorder="1" applyAlignment="1">
      <alignment vertical="center" shrinkToFit="1"/>
    </xf>
    <xf numFmtId="0" fontId="41" fillId="11" borderId="62" xfId="3" applyFont="1" applyFill="1" applyBorder="1" applyAlignment="1">
      <alignment vertical="center" shrinkToFit="1"/>
    </xf>
    <xf numFmtId="0" fontId="41" fillId="11" borderId="64" xfId="3" applyFont="1" applyFill="1" applyBorder="1" applyAlignment="1">
      <alignment vertical="center" shrinkToFit="1"/>
    </xf>
    <xf numFmtId="0" fontId="41" fillId="11" borderId="59" xfId="3" applyFont="1" applyFill="1" applyBorder="1" applyAlignment="1">
      <alignment vertical="center" shrinkToFit="1"/>
    </xf>
    <xf numFmtId="180" fontId="42" fillId="11" borderId="65" xfId="3" applyNumberFormat="1" applyFont="1" applyFill="1" applyBorder="1" applyAlignment="1">
      <alignment horizontal="right" vertical="center" shrinkToFit="1"/>
    </xf>
    <xf numFmtId="0" fontId="34" fillId="13" borderId="86" xfId="3" applyFont="1" applyFill="1" applyBorder="1" applyAlignment="1">
      <alignment horizontal="right" vertical="center"/>
    </xf>
    <xf numFmtId="0" fontId="34" fillId="13" borderId="85" xfId="3" applyFont="1" applyFill="1" applyBorder="1" applyAlignment="1">
      <alignment horizontal="right" vertical="center"/>
    </xf>
    <xf numFmtId="0" fontId="34" fillId="13" borderId="36" xfId="3" applyFont="1" applyFill="1" applyBorder="1" applyAlignment="1">
      <alignment horizontal="right" vertical="center"/>
    </xf>
    <xf numFmtId="0" fontId="34" fillId="13" borderId="84" xfId="3" applyFont="1" applyFill="1" applyBorder="1" applyAlignment="1">
      <alignment horizontal="right" vertical="center"/>
    </xf>
    <xf numFmtId="0" fontId="34" fillId="13" borderId="9" xfId="3" applyFont="1" applyFill="1" applyBorder="1" applyAlignment="1">
      <alignment horizontal="right" vertical="center"/>
    </xf>
    <xf numFmtId="0" fontId="34" fillId="3" borderId="86" xfId="3" applyFont="1" applyFill="1" applyBorder="1">
      <alignment vertical="center"/>
    </xf>
    <xf numFmtId="0" fontId="34" fillId="3" borderId="85" xfId="3" applyFont="1" applyFill="1" applyBorder="1">
      <alignment vertical="center"/>
    </xf>
    <xf numFmtId="0" fontId="34" fillId="3" borderId="84" xfId="3" applyFont="1" applyFill="1" applyBorder="1">
      <alignment vertical="center"/>
    </xf>
    <xf numFmtId="0" fontId="34" fillId="3" borderId="89" xfId="3" applyFont="1" applyFill="1" applyBorder="1">
      <alignment vertical="center"/>
    </xf>
    <xf numFmtId="180" fontId="34" fillId="3" borderId="90" xfId="3" applyNumberFormat="1" applyFont="1" applyFill="1" applyBorder="1">
      <alignment vertical="center"/>
    </xf>
    <xf numFmtId="0" fontId="58" fillId="9" borderId="62" xfId="3" applyFont="1" applyFill="1" applyBorder="1" applyAlignment="1">
      <alignment horizontal="right" vertical="center"/>
    </xf>
    <xf numFmtId="0" fontId="58" fillId="9" borderId="62" xfId="3" applyFont="1" applyFill="1" applyBorder="1" applyAlignment="1">
      <alignment vertical="center" shrinkToFit="1"/>
    </xf>
    <xf numFmtId="0" fontId="58" fillId="9" borderId="63" xfId="3" applyFont="1" applyFill="1" applyBorder="1" applyAlignment="1">
      <alignment vertical="center" shrinkToFit="1"/>
    </xf>
    <xf numFmtId="0" fontId="58" fillId="9" borderId="60" xfId="3" applyFont="1" applyFill="1" applyBorder="1" applyAlignment="1">
      <alignment vertical="center" shrinkToFit="1"/>
    </xf>
    <xf numFmtId="0" fontId="58" fillId="9" borderId="1" xfId="3" applyFont="1" applyFill="1" applyBorder="1" applyAlignment="1">
      <alignment vertical="center" shrinkToFit="1"/>
    </xf>
    <xf numFmtId="0" fontId="38" fillId="9" borderId="62" xfId="3" applyFont="1" applyFill="1" applyBorder="1">
      <alignment vertical="center"/>
    </xf>
    <xf numFmtId="0" fontId="58" fillId="9" borderId="59" xfId="3" applyFont="1" applyFill="1" applyBorder="1" applyAlignment="1">
      <alignment vertical="center" shrinkToFit="1"/>
    </xf>
    <xf numFmtId="0" fontId="38" fillId="9" borderId="1" xfId="3" applyFont="1" applyFill="1" applyBorder="1" applyAlignment="1">
      <alignment vertical="center" shrinkToFit="1"/>
    </xf>
    <xf numFmtId="0" fontId="38" fillId="9" borderId="60" xfId="3" applyFont="1" applyFill="1" applyBorder="1" applyAlignment="1">
      <alignment vertical="center" shrinkToFit="1"/>
    </xf>
    <xf numFmtId="0" fontId="38" fillId="9" borderId="63" xfId="3" applyFont="1" applyFill="1" applyBorder="1" applyAlignment="1">
      <alignment vertical="center" shrinkToFit="1"/>
    </xf>
    <xf numFmtId="180" fontId="18" fillId="9" borderId="65" xfId="3" applyNumberFormat="1" applyFont="1" applyFill="1" applyBorder="1" applyAlignment="1">
      <alignment vertical="center" shrinkToFit="1"/>
    </xf>
    <xf numFmtId="0" fontId="41" fillId="10" borderId="71" xfId="3" applyFont="1" applyFill="1" applyBorder="1" applyAlignment="1">
      <alignment vertical="center" shrinkToFit="1"/>
    </xf>
    <xf numFmtId="0" fontId="41" fillId="10" borderId="72" xfId="3" applyFont="1" applyFill="1" applyBorder="1" applyAlignment="1">
      <alignment vertical="center" shrinkToFit="1"/>
    </xf>
    <xf numFmtId="0" fontId="41" fillId="10" borderId="69" xfId="3" applyFont="1" applyFill="1" applyBorder="1" applyAlignment="1">
      <alignment vertical="center" shrinkToFit="1"/>
    </xf>
    <xf numFmtId="0" fontId="41" fillId="10" borderId="67" xfId="3" applyFont="1" applyFill="1" applyBorder="1" applyAlignment="1">
      <alignment vertical="center" shrinkToFit="1"/>
    </xf>
    <xf numFmtId="0" fontId="41" fillId="10" borderId="72" xfId="3" applyFont="1" applyFill="1" applyBorder="1">
      <alignment vertical="center"/>
    </xf>
    <xf numFmtId="0" fontId="41" fillId="10" borderId="68" xfId="3" applyFont="1" applyFill="1" applyBorder="1" applyAlignment="1">
      <alignment vertical="center" shrinkToFit="1"/>
    </xf>
    <xf numFmtId="0" fontId="41" fillId="10" borderId="73" xfId="3" applyFont="1" applyFill="1" applyBorder="1" applyAlignment="1">
      <alignment vertical="center" shrinkToFit="1"/>
    </xf>
    <xf numFmtId="180" fontId="42" fillId="10" borderId="74" xfId="3" applyNumberFormat="1" applyFont="1" applyFill="1" applyBorder="1" applyAlignment="1">
      <alignment vertical="center" shrinkToFit="1"/>
    </xf>
    <xf numFmtId="0" fontId="34" fillId="0" borderId="86" xfId="3" applyFont="1" applyBorder="1">
      <alignment vertical="center"/>
    </xf>
    <xf numFmtId="0" fontId="34" fillId="0" borderId="85" xfId="3" applyFont="1" applyBorder="1">
      <alignment vertical="center"/>
    </xf>
    <xf numFmtId="0" fontId="34" fillId="0" borderId="84" xfId="3" applyFont="1" applyBorder="1">
      <alignment vertical="center"/>
    </xf>
    <xf numFmtId="0" fontId="46" fillId="9" borderId="62" xfId="3" applyFont="1" applyFill="1" applyBorder="1" applyAlignment="1">
      <alignment horizontal="right" vertical="center"/>
    </xf>
    <xf numFmtId="0" fontId="46" fillId="9" borderId="1" xfId="3" applyFont="1" applyFill="1" applyBorder="1" applyAlignment="1">
      <alignment vertical="center" shrinkToFit="1"/>
    </xf>
    <xf numFmtId="0" fontId="46" fillId="9" borderId="62" xfId="3" applyFont="1" applyFill="1" applyBorder="1">
      <alignment vertical="center"/>
    </xf>
    <xf numFmtId="0" fontId="34" fillId="0" borderId="89" xfId="3" applyFont="1" applyBorder="1">
      <alignment vertical="center"/>
    </xf>
    <xf numFmtId="0" fontId="41" fillId="10" borderId="111" xfId="3" applyFont="1" applyFill="1" applyBorder="1" applyAlignment="1">
      <alignment vertical="center" shrinkToFit="1"/>
    </xf>
    <xf numFmtId="0" fontId="41" fillId="10" borderId="92" xfId="3" applyFont="1" applyFill="1" applyBorder="1" applyAlignment="1">
      <alignment vertical="center" shrinkToFit="1"/>
    </xf>
    <xf numFmtId="0" fontId="41" fillId="10" borderId="108" xfId="3" applyFont="1" applyFill="1" applyBorder="1" applyAlignment="1">
      <alignment vertical="center" shrinkToFit="1"/>
    </xf>
    <xf numFmtId="0" fontId="34" fillId="3" borderId="36" xfId="3" applyFont="1" applyFill="1" applyBorder="1">
      <alignment vertical="center"/>
    </xf>
    <xf numFmtId="180" fontId="31" fillId="3" borderId="90" xfId="3" applyNumberFormat="1" applyFont="1" applyFill="1" applyBorder="1">
      <alignment vertical="center"/>
    </xf>
    <xf numFmtId="0" fontId="44" fillId="9" borderId="62" xfId="3" applyFont="1" applyFill="1" applyBorder="1" applyAlignment="1">
      <alignment vertical="center" shrinkToFit="1"/>
    </xf>
    <xf numFmtId="0" fontId="44" fillId="9" borderId="60" xfId="3" applyFont="1" applyFill="1" applyBorder="1" applyAlignment="1">
      <alignment vertical="center" shrinkToFit="1"/>
    </xf>
    <xf numFmtId="0" fontId="44" fillId="9" borderId="63" xfId="3" applyFont="1" applyFill="1" applyBorder="1" applyAlignment="1">
      <alignment vertical="center" shrinkToFit="1"/>
    </xf>
    <xf numFmtId="180" fontId="38" fillId="9" borderId="65" xfId="3" applyNumberFormat="1" applyFont="1" applyFill="1" applyBorder="1" applyAlignment="1">
      <alignment vertical="center" shrinkToFit="1"/>
    </xf>
    <xf numFmtId="0" fontId="41" fillId="10" borderId="71" xfId="3" applyFont="1" applyFill="1" applyBorder="1" applyAlignment="1">
      <alignment horizontal="right" vertical="center"/>
    </xf>
    <xf numFmtId="0" fontId="41" fillId="10" borderId="68" xfId="3" applyFont="1" applyFill="1" applyBorder="1">
      <alignment vertical="center"/>
    </xf>
    <xf numFmtId="0" fontId="41" fillId="10" borderId="67" xfId="3" applyFont="1" applyFill="1" applyBorder="1">
      <alignment vertical="center"/>
    </xf>
    <xf numFmtId="180" fontId="41" fillId="10" borderId="74" xfId="3" applyNumberFormat="1" applyFont="1" applyFill="1" applyBorder="1" applyAlignment="1">
      <alignment vertical="center" shrinkToFit="1"/>
    </xf>
    <xf numFmtId="0" fontId="34" fillId="12" borderId="84" xfId="3" applyFont="1" applyFill="1" applyBorder="1">
      <alignment vertical="center"/>
    </xf>
    <xf numFmtId="0" fontId="46" fillId="9" borderId="62" xfId="3" applyFont="1" applyFill="1" applyBorder="1" applyAlignment="1">
      <alignment vertical="center" shrinkToFit="1"/>
    </xf>
    <xf numFmtId="0" fontId="46" fillId="9" borderId="60" xfId="3" applyFont="1" applyFill="1" applyBorder="1" applyAlignment="1">
      <alignment vertical="center" shrinkToFit="1"/>
    </xf>
    <xf numFmtId="180" fontId="17" fillId="3" borderId="120" xfId="3" applyNumberFormat="1" applyFont="1" applyFill="1" applyBorder="1">
      <alignment vertical="center"/>
    </xf>
    <xf numFmtId="180" fontId="17" fillId="3" borderId="121" xfId="3" applyNumberFormat="1" applyFont="1" applyFill="1" applyBorder="1">
      <alignment vertical="center"/>
    </xf>
    <xf numFmtId="180" fontId="17" fillId="3" borderId="122" xfId="3" applyNumberFormat="1" applyFont="1" applyFill="1" applyBorder="1">
      <alignment vertical="center"/>
    </xf>
    <xf numFmtId="180" fontId="17" fillId="3" borderId="123" xfId="3" applyNumberFormat="1" applyFont="1" applyFill="1" applyBorder="1">
      <alignment vertical="center"/>
    </xf>
    <xf numFmtId="180" fontId="17" fillId="3" borderId="124" xfId="3" applyNumberFormat="1" applyFont="1" applyFill="1" applyBorder="1">
      <alignment vertical="center"/>
    </xf>
    <xf numFmtId="180" fontId="17" fillId="3" borderId="119" xfId="3" applyNumberFormat="1" applyFont="1" applyFill="1" applyBorder="1">
      <alignment vertical="center"/>
    </xf>
    <xf numFmtId="180" fontId="17" fillId="3" borderId="125" xfId="3" applyNumberFormat="1" applyFont="1" applyFill="1" applyBorder="1">
      <alignment vertical="center"/>
    </xf>
    <xf numFmtId="180" fontId="17" fillId="3" borderId="126" xfId="3" applyNumberFormat="1" applyFont="1" applyFill="1" applyBorder="1">
      <alignment vertical="center"/>
    </xf>
    <xf numFmtId="0" fontId="28" fillId="0" borderId="91" xfId="3" applyFont="1" applyBorder="1">
      <alignment vertical="center"/>
    </xf>
    <xf numFmtId="0" fontId="28" fillId="0" borderId="47" xfId="3" applyFont="1" applyBorder="1">
      <alignment vertical="center"/>
    </xf>
    <xf numFmtId="9" fontId="37" fillId="3" borderId="129" xfId="3" applyNumberFormat="1" applyFont="1" applyFill="1" applyBorder="1">
      <alignment vertical="center"/>
    </xf>
    <xf numFmtId="9" fontId="37" fillId="3" borderId="130" xfId="3" applyNumberFormat="1" applyFont="1" applyFill="1" applyBorder="1">
      <alignment vertical="center"/>
    </xf>
    <xf numFmtId="9" fontId="37" fillId="0" borderId="128" xfId="3" applyNumberFormat="1" applyFont="1" applyBorder="1">
      <alignment vertical="center"/>
    </xf>
    <xf numFmtId="9" fontId="37" fillId="3" borderId="131" xfId="3" applyNumberFormat="1" applyFont="1" applyFill="1" applyBorder="1">
      <alignment vertical="center"/>
    </xf>
    <xf numFmtId="9" fontId="37" fillId="0" borderId="132" xfId="3" applyNumberFormat="1" applyFont="1" applyBorder="1">
      <alignment vertical="center"/>
    </xf>
    <xf numFmtId="9" fontId="37" fillId="0" borderId="133" xfId="3" applyNumberFormat="1" applyFont="1" applyBorder="1">
      <alignment vertical="center"/>
    </xf>
    <xf numFmtId="9" fontId="37" fillId="0" borderId="130" xfId="3" applyNumberFormat="1" applyFont="1" applyBorder="1">
      <alignment vertical="center"/>
    </xf>
    <xf numFmtId="9" fontId="37" fillId="3" borderId="133" xfId="3" applyNumberFormat="1" applyFont="1" applyFill="1" applyBorder="1">
      <alignment vertical="center"/>
    </xf>
    <xf numFmtId="9" fontId="37" fillId="3" borderId="132" xfId="3" applyNumberFormat="1" applyFont="1" applyFill="1" applyBorder="1">
      <alignment vertical="center"/>
    </xf>
    <xf numFmtId="9" fontId="37" fillId="3" borderId="128" xfId="3" applyNumberFormat="1" applyFont="1" applyFill="1" applyBorder="1">
      <alignment vertical="center"/>
    </xf>
    <xf numFmtId="9" fontId="37" fillId="3" borderId="134" xfId="3" applyNumberFormat="1" applyFont="1" applyFill="1" applyBorder="1">
      <alignment vertical="center"/>
    </xf>
    <xf numFmtId="9" fontId="37" fillId="3" borderId="135" xfId="3" applyNumberFormat="1" applyFont="1" applyFill="1" applyBorder="1">
      <alignment vertical="center"/>
    </xf>
    <xf numFmtId="9" fontId="62" fillId="8" borderId="136" xfId="3" applyNumberFormat="1" applyFont="1" applyFill="1" applyBorder="1">
      <alignment vertical="center"/>
    </xf>
    <xf numFmtId="0" fontId="28" fillId="0" borderId="25" xfId="3" applyFont="1" applyBorder="1">
      <alignment vertical="center"/>
    </xf>
    <xf numFmtId="0" fontId="28" fillId="0" borderId="107" xfId="3" applyFont="1" applyBorder="1">
      <alignment vertical="center"/>
    </xf>
    <xf numFmtId="9" fontId="26" fillId="3" borderId="27" xfId="3" applyNumberFormat="1" applyFont="1" applyFill="1" applyBorder="1" applyAlignment="1">
      <alignment horizontal="right" vertical="center"/>
    </xf>
    <xf numFmtId="9" fontId="26" fillId="3" borderId="29" xfId="3" applyNumberFormat="1" applyFont="1" applyFill="1" applyBorder="1" applyAlignment="1">
      <alignment horizontal="right" vertical="center"/>
    </xf>
    <xf numFmtId="9" fontId="26" fillId="3" borderId="30" xfId="3" applyNumberFormat="1" applyFont="1" applyFill="1" applyBorder="1" applyAlignment="1">
      <alignment horizontal="right" vertical="center"/>
    </xf>
    <xf numFmtId="9" fontId="26" fillId="3" borderId="28" xfId="3" applyNumberFormat="1" applyFont="1" applyFill="1" applyBorder="1" applyAlignment="1">
      <alignment horizontal="right" vertical="center"/>
    </xf>
    <xf numFmtId="9" fontId="26" fillId="3" borderId="32" xfId="3" applyNumberFormat="1" applyFont="1" applyFill="1" applyBorder="1" applyAlignment="1">
      <alignment horizontal="right" vertical="center"/>
    </xf>
    <xf numFmtId="0" fontId="4" fillId="0" borderId="34" xfId="3" applyFont="1" applyBorder="1">
      <alignment vertical="center"/>
    </xf>
    <xf numFmtId="0" fontId="28" fillId="0" borderId="0" xfId="3" applyFont="1" applyAlignment="1">
      <alignment horizontal="center" vertical="center"/>
    </xf>
    <xf numFmtId="0" fontId="4" fillId="0" borderId="35" xfId="3" applyFont="1" applyBorder="1">
      <alignment vertical="center"/>
    </xf>
    <xf numFmtId="0" fontId="15" fillId="0" borderId="0" xfId="3" applyFont="1">
      <alignment vertical="center"/>
    </xf>
    <xf numFmtId="0" fontId="15" fillId="3" borderId="91" xfId="3" applyFont="1" applyFill="1" applyBorder="1">
      <alignment vertical="center"/>
    </xf>
    <xf numFmtId="0" fontId="63" fillId="3" borderId="91" xfId="3" applyFont="1" applyFill="1" applyBorder="1">
      <alignment vertical="center"/>
    </xf>
    <xf numFmtId="0" fontId="52" fillId="3" borderId="91" xfId="3" applyFont="1" applyFill="1" applyBorder="1">
      <alignment vertical="center"/>
    </xf>
    <xf numFmtId="0" fontId="15" fillId="3" borderId="0" xfId="3" applyFont="1" applyFill="1">
      <alignment vertical="center"/>
    </xf>
    <xf numFmtId="0" fontId="64" fillId="7" borderId="8" xfId="3" applyFont="1" applyFill="1" applyBorder="1" applyAlignment="1">
      <alignment horizontal="center" vertical="center"/>
    </xf>
    <xf numFmtId="0" fontId="63" fillId="3" borderId="0" xfId="3" applyFont="1" applyFill="1">
      <alignment vertical="center"/>
    </xf>
    <xf numFmtId="0" fontId="52" fillId="3" borderId="0" xfId="3" applyFont="1" applyFill="1">
      <alignment vertical="center"/>
    </xf>
    <xf numFmtId="0" fontId="65" fillId="0" borderId="0" xfId="3" applyFont="1" applyAlignment="1">
      <alignment horizontal="left" vertical="center"/>
    </xf>
    <xf numFmtId="0" fontId="4" fillId="3" borderId="0" xfId="3" applyFont="1" applyFill="1">
      <alignment vertical="center"/>
    </xf>
    <xf numFmtId="0" fontId="18" fillId="0" borderId="0" xfId="3" applyFont="1" applyAlignment="1">
      <alignment horizontal="center" vertical="center"/>
    </xf>
    <xf numFmtId="0" fontId="18" fillId="0" borderId="25" xfId="3" applyFont="1" applyBorder="1" applyAlignment="1">
      <alignment horizontal="center" vertical="center"/>
    </xf>
    <xf numFmtId="0" fontId="65" fillId="0" borderId="25" xfId="3" applyFont="1" applyBorder="1" applyAlignment="1">
      <alignment horizontal="left" vertical="center"/>
    </xf>
    <xf numFmtId="0" fontId="15" fillId="0" borderId="25" xfId="3" applyFont="1" applyBorder="1">
      <alignment vertical="center"/>
    </xf>
    <xf numFmtId="0" fontId="26" fillId="3" borderId="26" xfId="3" applyFont="1" applyFill="1" applyBorder="1" applyAlignment="1">
      <alignment horizontal="center" vertical="center"/>
    </xf>
    <xf numFmtId="0" fontId="15" fillId="3" borderId="28" xfId="3" applyFont="1" applyFill="1" applyBorder="1" applyAlignment="1">
      <alignment horizontal="center" vertical="center"/>
    </xf>
    <xf numFmtId="0" fontId="15" fillId="3" borderId="27" xfId="3" applyFont="1" applyFill="1" applyBorder="1" applyAlignment="1">
      <alignment horizontal="center" vertical="center"/>
    </xf>
    <xf numFmtId="177" fontId="26" fillId="0" borderId="137" xfId="3" applyNumberFormat="1" applyFont="1" applyBorder="1" applyAlignment="1">
      <alignment horizontal="center" vertical="center"/>
    </xf>
    <xf numFmtId="178" fontId="26" fillId="0" borderId="31" xfId="3" applyNumberFormat="1" applyFont="1" applyBorder="1" applyAlignment="1">
      <alignment horizontal="center" vertical="center"/>
    </xf>
    <xf numFmtId="0" fontId="26" fillId="0" borderId="32" xfId="3" applyFont="1" applyBorder="1" applyAlignment="1">
      <alignment horizontal="center" vertical="center"/>
    </xf>
    <xf numFmtId="177" fontId="28" fillId="0" borderId="30" xfId="3" applyNumberFormat="1" applyFont="1" applyBorder="1" applyAlignment="1">
      <alignment horizontal="center" vertical="center"/>
    </xf>
    <xf numFmtId="0" fontId="28" fillId="0" borderId="29" xfId="3" applyFont="1" applyBorder="1" applyAlignment="1">
      <alignment horizontal="center" vertical="center"/>
    </xf>
    <xf numFmtId="0" fontId="15" fillId="0" borderId="0" xfId="3" applyFont="1" applyAlignment="1">
      <alignment vertical="center" wrapText="1"/>
    </xf>
    <xf numFmtId="0" fontId="17" fillId="0" borderId="0" xfId="3" applyFont="1">
      <alignment vertical="center"/>
    </xf>
    <xf numFmtId="0" fontId="59" fillId="3" borderId="39" xfId="3" applyFont="1" applyFill="1" applyBorder="1" applyAlignment="1">
      <alignment horizontal="center" vertical="center"/>
    </xf>
    <xf numFmtId="0" fontId="59" fillId="3" borderId="141" xfId="3" applyFont="1" applyFill="1" applyBorder="1" applyAlignment="1">
      <alignment horizontal="center" vertical="center"/>
    </xf>
    <xf numFmtId="0" fontId="59" fillId="3" borderId="15" xfId="3" applyFont="1" applyFill="1" applyBorder="1" applyAlignment="1">
      <alignment horizontal="center" vertical="center"/>
    </xf>
    <xf numFmtId="0" fontId="59" fillId="3" borderId="40" xfId="3" applyFont="1" applyFill="1" applyBorder="1" applyAlignment="1">
      <alignment horizontal="center" vertical="center"/>
    </xf>
    <xf numFmtId="0" fontId="59" fillId="3" borderId="41" xfId="3" applyFont="1" applyFill="1" applyBorder="1" applyAlignment="1">
      <alignment horizontal="center" vertical="center"/>
    </xf>
    <xf numFmtId="178" fontId="34" fillId="3" borderId="42" xfId="3" applyNumberFormat="1" applyFont="1" applyFill="1" applyBorder="1" applyAlignment="1">
      <alignment vertical="center" shrinkToFit="1"/>
    </xf>
    <xf numFmtId="0" fontId="34" fillId="3" borderId="42" xfId="3" applyFont="1" applyFill="1" applyBorder="1" applyAlignment="1">
      <alignment vertical="center" shrinkToFit="1"/>
    </xf>
    <xf numFmtId="0" fontId="34" fillId="3" borderId="43" xfId="3" applyFont="1" applyFill="1" applyBorder="1" applyAlignment="1">
      <alignment vertical="center" shrinkToFit="1"/>
    </xf>
    <xf numFmtId="0" fontId="34" fillId="3" borderId="40" xfId="3" applyFont="1" applyFill="1" applyBorder="1" applyAlignment="1">
      <alignment vertical="center" shrinkToFit="1"/>
    </xf>
    <xf numFmtId="0" fontId="34" fillId="3" borderId="15" xfId="3" applyFont="1" applyFill="1" applyBorder="1" applyAlignment="1">
      <alignment vertical="center" shrinkToFit="1"/>
    </xf>
    <xf numFmtId="0" fontId="34" fillId="3" borderId="39" xfId="3" applyFont="1" applyFill="1" applyBorder="1" applyAlignment="1">
      <alignment vertical="center" shrinkToFit="1"/>
    </xf>
    <xf numFmtId="0" fontId="34" fillId="3" borderId="44" xfId="3" applyFont="1" applyFill="1" applyBorder="1" applyAlignment="1">
      <alignment vertical="center" shrinkToFit="1"/>
    </xf>
    <xf numFmtId="0" fontId="34" fillId="3" borderId="54" xfId="3" applyFont="1" applyFill="1" applyBorder="1">
      <alignment vertical="center"/>
    </xf>
    <xf numFmtId="180" fontId="34" fillId="3" borderId="81" xfId="3" applyNumberFormat="1" applyFont="1" applyFill="1" applyBorder="1">
      <alignment vertical="center"/>
    </xf>
    <xf numFmtId="0" fontId="66" fillId="9" borderId="52" xfId="3" applyFont="1" applyFill="1" applyBorder="1" applyAlignment="1">
      <alignment horizontal="center" vertical="center"/>
    </xf>
    <xf numFmtId="0" fontId="67" fillId="9" borderId="143" xfId="3" applyFont="1" applyFill="1" applyBorder="1" applyAlignment="1">
      <alignment horizontal="center" vertical="center"/>
    </xf>
    <xf numFmtId="0" fontId="67" fillId="9" borderId="4" xfId="3" applyFont="1" applyFill="1" applyBorder="1" applyAlignment="1">
      <alignment horizontal="center" vertical="center"/>
    </xf>
    <xf numFmtId="0" fontId="67" fillId="9" borderId="53" xfId="3" applyFont="1" applyFill="1" applyBorder="1" applyAlignment="1">
      <alignment horizontal="right" vertical="center"/>
    </xf>
    <xf numFmtId="0" fontId="67" fillId="9" borderId="54" xfId="3" applyFont="1" applyFill="1" applyBorder="1" applyAlignment="1">
      <alignment horizontal="right" vertical="center"/>
    </xf>
    <xf numFmtId="0" fontId="67" fillId="9" borderId="55" xfId="3" applyFont="1" applyFill="1" applyBorder="1" applyAlignment="1">
      <alignment horizontal="right" vertical="center"/>
    </xf>
    <xf numFmtId="0" fontId="67" fillId="9" borderId="56" xfId="3" applyFont="1" applyFill="1" applyBorder="1" applyAlignment="1">
      <alignment horizontal="right" vertical="center" shrinkToFit="1"/>
    </xf>
    <xf numFmtId="0" fontId="39" fillId="9" borderId="53" xfId="3" applyFont="1" applyFill="1" applyBorder="1" applyAlignment="1">
      <alignment horizontal="right" vertical="center" shrinkToFit="1"/>
    </xf>
    <xf numFmtId="0" fontId="67" fillId="9" borderId="4" xfId="3" applyFont="1" applyFill="1" applyBorder="1" applyAlignment="1">
      <alignment horizontal="right" vertical="center" shrinkToFit="1"/>
    </xf>
    <xf numFmtId="0" fontId="67" fillId="9" borderId="55" xfId="3" applyFont="1" applyFill="1" applyBorder="1" applyAlignment="1">
      <alignment horizontal="right" vertical="center" shrinkToFit="1"/>
    </xf>
    <xf numFmtId="0" fontId="39" fillId="9" borderId="4" xfId="3" applyFont="1" applyFill="1" applyBorder="1" applyAlignment="1">
      <alignment horizontal="right" vertical="center" shrinkToFit="1"/>
    </xf>
    <xf numFmtId="0" fontId="39" fillId="9" borderId="56" xfId="3" applyFont="1" applyFill="1" applyBorder="1" applyAlignment="1">
      <alignment horizontal="right" vertical="center" shrinkToFit="1"/>
    </xf>
    <xf numFmtId="0" fontId="67" fillId="9" borderId="53" xfId="3" applyFont="1" applyFill="1" applyBorder="1" applyAlignment="1">
      <alignment horizontal="right" vertical="center" shrinkToFit="1"/>
    </xf>
    <xf numFmtId="0" fontId="18" fillId="9" borderId="52" xfId="3" applyFont="1" applyFill="1" applyBorder="1" applyAlignment="1">
      <alignment horizontal="right" vertical="center"/>
    </xf>
    <xf numFmtId="0" fontId="18" fillId="9" borderId="4" xfId="3" applyFont="1" applyFill="1" applyBorder="1" applyAlignment="1">
      <alignment horizontal="right" vertical="center"/>
    </xf>
    <xf numFmtId="0" fontId="18" fillId="9" borderId="53" xfId="3" applyFont="1" applyFill="1" applyBorder="1" applyAlignment="1">
      <alignment horizontal="right" vertical="center"/>
    </xf>
    <xf numFmtId="0" fontId="68" fillId="9" borderId="4" xfId="3" applyFont="1" applyFill="1" applyBorder="1" applyAlignment="1">
      <alignment horizontal="right" vertical="center" shrinkToFit="1"/>
    </xf>
    <xf numFmtId="0" fontId="18" fillId="9" borderId="57" xfId="3" applyFont="1" applyFill="1" applyBorder="1" applyAlignment="1">
      <alignment horizontal="right" vertical="center" shrinkToFit="1"/>
    </xf>
    <xf numFmtId="0" fontId="18" fillId="9" borderId="55" xfId="3" applyFont="1" applyFill="1" applyBorder="1" applyAlignment="1">
      <alignment vertical="center" shrinkToFit="1"/>
    </xf>
    <xf numFmtId="0" fontId="18" fillId="9" borderId="4" xfId="3" applyFont="1" applyFill="1" applyBorder="1" applyAlignment="1">
      <alignment vertical="center" shrinkToFit="1"/>
    </xf>
    <xf numFmtId="0" fontId="18" fillId="9" borderId="52" xfId="3" applyFont="1" applyFill="1" applyBorder="1" applyAlignment="1">
      <alignment vertical="center" shrinkToFit="1"/>
    </xf>
    <xf numFmtId="180" fontId="18" fillId="9" borderId="58" xfId="3" applyNumberFormat="1" applyFont="1" applyFill="1" applyBorder="1" applyAlignment="1">
      <alignment vertical="center" shrinkToFit="1"/>
    </xf>
    <xf numFmtId="0" fontId="45" fillId="3" borderId="1" xfId="3" applyFont="1" applyFill="1" applyBorder="1" applyAlignment="1">
      <alignment horizontal="center" vertical="center" wrapText="1"/>
    </xf>
    <xf numFmtId="0" fontId="66" fillId="9" borderId="59" xfId="3" applyFont="1" applyFill="1" applyBorder="1" applyAlignment="1">
      <alignment horizontal="center" vertical="center"/>
    </xf>
    <xf numFmtId="0" fontId="67" fillId="9" borderId="144" xfId="3" applyFont="1" applyFill="1" applyBorder="1" applyAlignment="1">
      <alignment horizontal="center" vertical="center"/>
    </xf>
    <xf numFmtId="0" fontId="67" fillId="9" borderId="1" xfId="3" applyFont="1" applyFill="1" applyBorder="1" applyAlignment="1">
      <alignment horizontal="right" vertical="center"/>
    </xf>
    <xf numFmtId="0" fontId="67" fillId="9" borderId="60" xfId="3" applyFont="1" applyFill="1" applyBorder="1" applyAlignment="1">
      <alignment horizontal="right" vertical="center"/>
    </xf>
    <xf numFmtId="0" fontId="67" fillId="9" borderId="61" xfId="3" applyFont="1" applyFill="1" applyBorder="1" applyAlignment="1">
      <alignment horizontal="right" vertical="center"/>
    </xf>
    <xf numFmtId="0" fontId="67" fillId="9" borderId="62" xfId="3" applyFont="1" applyFill="1" applyBorder="1" applyAlignment="1">
      <alignment horizontal="right" vertical="center"/>
    </xf>
    <xf numFmtId="0" fontId="67" fillId="9" borderId="63" xfId="3" applyFont="1" applyFill="1" applyBorder="1" applyAlignment="1">
      <alignment horizontal="right" vertical="center" shrinkToFit="1"/>
    </xf>
    <xf numFmtId="0" fontId="68" fillId="9" borderId="60" xfId="3" applyFont="1" applyFill="1" applyBorder="1" applyAlignment="1">
      <alignment horizontal="right" vertical="center" shrinkToFit="1"/>
    </xf>
    <xf numFmtId="0" fontId="67" fillId="9" borderId="1" xfId="3" applyFont="1" applyFill="1" applyBorder="1" applyAlignment="1">
      <alignment horizontal="right" vertical="center" shrinkToFit="1"/>
    </xf>
    <xf numFmtId="0" fontId="67" fillId="9" borderId="60" xfId="3" applyFont="1" applyFill="1" applyBorder="1" applyAlignment="1">
      <alignment horizontal="right" vertical="center" shrinkToFit="1"/>
    </xf>
    <xf numFmtId="0" fontId="67" fillId="9" borderId="62" xfId="3" applyFont="1" applyFill="1" applyBorder="1" applyAlignment="1">
      <alignment horizontal="right" vertical="center" shrinkToFit="1"/>
    </xf>
    <xf numFmtId="0" fontId="18" fillId="9" borderId="59" xfId="3" applyFont="1" applyFill="1" applyBorder="1" applyAlignment="1">
      <alignment horizontal="right" vertical="center"/>
    </xf>
    <xf numFmtId="0" fontId="18" fillId="9" borderId="1" xfId="3" applyFont="1" applyFill="1" applyBorder="1" applyAlignment="1">
      <alignment horizontal="right" vertical="center"/>
    </xf>
    <xf numFmtId="0" fontId="18" fillId="9" borderId="60" xfId="3" applyFont="1" applyFill="1" applyBorder="1" applyAlignment="1">
      <alignment horizontal="right" vertical="center"/>
    </xf>
    <xf numFmtId="0" fontId="68" fillId="9" borderId="1" xfId="3" applyFont="1" applyFill="1" applyBorder="1" applyAlignment="1">
      <alignment horizontal="right" vertical="center" shrinkToFit="1"/>
    </xf>
    <xf numFmtId="0" fontId="18" fillId="9" borderId="64" xfId="3" applyFont="1" applyFill="1" applyBorder="1" applyAlignment="1">
      <alignment horizontal="right" vertical="center" shrinkToFit="1"/>
    </xf>
    <xf numFmtId="0" fontId="18" fillId="9" borderId="1" xfId="3" applyFont="1" applyFill="1" applyBorder="1" applyAlignment="1">
      <alignment vertical="center" shrinkToFit="1"/>
    </xf>
    <xf numFmtId="0" fontId="18" fillId="9" borderId="59" xfId="3" applyFont="1" applyFill="1" applyBorder="1" applyAlignment="1">
      <alignment vertical="center" shrinkToFit="1"/>
    </xf>
    <xf numFmtId="0" fontId="45" fillId="3" borderId="23" xfId="3" applyFont="1" applyFill="1" applyBorder="1" applyAlignment="1">
      <alignment horizontal="center" vertical="center" wrapText="1"/>
    </xf>
    <xf numFmtId="0" fontId="69" fillId="11" borderId="101" xfId="3" applyFont="1" applyFill="1" applyBorder="1" applyAlignment="1">
      <alignment horizontal="center" vertical="center"/>
    </xf>
    <xf numFmtId="0" fontId="42" fillId="11" borderId="146" xfId="3" applyFont="1" applyFill="1" applyBorder="1" applyAlignment="1">
      <alignment horizontal="center" vertical="center"/>
    </xf>
    <xf numFmtId="0" fontId="42" fillId="11" borderId="23" xfId="3" applyFont="1" applyFill="1" applyBorder="1" applyAlignment="1">
      <alignment horizontal="right" vertical="center"/>
    </xf>
    <xf numFmtId="0" fontId="42" fillId="11" borderId="102" xfId="3" applyFont="1" applyFill="1" applyBorder="1" applyAlignment="1">
      <alignment horizontal="right" vertical="center"/>
    </xf>
    <xf numFmtId="0" fontId="42" fillId="11" borderId="103" xfId="3" applyFont="1" applyFill="1" applyBorder="1" applyAlignment="1">
      <alignment horizontal="right" vertical="center"/>
    </xf>
    <xf numFmtId="0" fontId="42" fillId="11" borderId="99" xfId="3" applyFont="1" applyFill="1" applyBorder="1" applyAlignment="1">
      <alignment horizontal="right" vertical="center"/>
    </xf>
    <xf numFmtId="0" fontId="42" fillId="11" borderId="99" xfId="3" applyFont="1" applyFill="1" applyBorder="1" applyAlignment="1">
      <alignment horizontal="right" vertical="center" shrinkToFit="1"/>
    </xf>
    <xf numFmtId="0" fontId="42" fillId="11" borderId="104" xfId="3" applyFont="1" applyFill="1" applyBorder="1" applyAlignment="1">
      <alignment horizontal="right" vertical="center" shrinkToFit="1"/>
    </xf>
    <xf numFmtId="0" fontId="42" fillId="11" borderId="102" xfId="3" applyFont="1" applyFill="1" applyBorder="1" applyAlignment="1">
      <alignment horizontal="right" vertical="center" shrinkToFit="1"/>
    </xf>
    <xf numFmtId="0" fontId="42" fillId="11" borderId="23" xfId="3" applyFont="1" applyFill="1" applyBorder="1" applyAlignment="1">
      <alignment horizontal="right" vertical="center" shrinkToFit="1"/>
    </xf>
    <xf numFmtId="0" fontId="42" fillId="11" borderId="101" xfId="3" applyFont="1" applyFill="1" applyBorder="1" applyAlignment="1">
      <alignment horizontal="right" vertical="center"/>
    </xf>
    <xf numFmtId="0" fontId="42" fillId="11" borderId="105" xfId="3" applyFont="1" applyFill="1" applyBorder="1" applyAlignment="1">
      <alignment horizontal="right" vertical="center" shrinkToFit="1"/>
    </xf>
    <xf numFmtId="0" fontId="42" fillId="11" borderId="23" xfId="3" applyFont="1" applyFill="1" applyBorder="1" applyAlignment="1">
      <alignment vertical="center" shrinkToFit="1"/>
    </xf>
    <xf numFmtId="0" fontId="42" fillId="11" borderId="101" xfId="3" applyFont="1" applyFill="1" applyBorder="1" applyAlignment="1">
      <alignment vertical="center" shrinkToFit="1"/>
    </xf>
    <xf numFmtId="180" fontId="42" fillId="11" borderId="106" xfId="3" applyNumberFormat="1" applyFont="1" applyFill="1" applyBorder="1" applyAlignment="1">
      <alignment vertical="center" shrinkToFit="1"/>
    </xf>
    <xf numFmtId="0" fontId="59" fillId="3" borderId="43" xfId="3" applyFont="1" applyFill="1" applyBorder="1" applyAlignment="1">
      <alignment horizontal="center" vertical="center"/>
    </xf>
    <xf numFmtId="180" fontId="34" fillId="3" borderId="45" xfId="3" applyNumberFormat="1" applyFont="1" applyFill="1" applyBorder="1">
      <alignment vertical="center"/>
    </xf>
    <xf numFmtId="0" fontId="28" fillId="3" borderId="0" xfId="3" applyFont="1" applyFill="1">
      <alignment vertical="center"/>
    </xf>
    <xf numFmtId="0" fontId="58" fillId="9" borderId="55" xfId="3" applyFont="1" applyFill="1" applyBorder="1" applyAlignment="1">
      <alignment horizontal="right" vertical="center"/>
    </xf>
    <xf numFmtId="0" fontId="58" fillId="9" borderId="56" xfId="3" applyFont="1" applyFill="1" applyBorder="1" applyAlignment="1">
      <alignment horizontal="right" vertical="center" shrinkToFit="1"/>
    </xf>
    <xf numFmtId="0" fontId="58" fillId="9" borderId="53" xfId="3" applyFont="1" applyFill="1" applyBorder="1" applyAlignment="1">
      <alignment horizontal="right" vertical="center" shrinkToFit="1"/>
    </xf>
    <xf numFmtId="0" fontId="58" fillId="9" borderId="4" xfId="3" applyFont="1" applyFill="1" applyBorder="1" applyAlignment="1">
      <alignment horizontal="right" vertical="center" shrinkToFit="1"/>
    </xf>
    <xf numFmtId="0" fontId="58" fillId="9" borderId="55" xfId="3" applyFont="1" applyFill="1" applyBorder="1" applyAlignment="1">
      <alignment horizontal="right" vertical="center" shrinkToFit="1"/>
    </xf>
    <xf numFmtId="0" fontId="18" fillId="3" borderId="1" xfId="3" applyFont="1" applyFill="1" applyBorder="1" applyAlignment="1">
      <alignment horizontal="center" vertical="center" wrapText="1"/>
    </xf>
    <xf numFmtId="0" fontId="58" fillId="9" borderId="144" xfId="3" applyFont="1" applyFill="1" applyBorder="1" applyAlignment="1">
      <alignment horizontal="right" vertical="center"/>
    </xf>
    <xf numFmtId="0" fontId="41" fillId="11" borderId="146" xfId="3" applyFont="1" applyFill="1" applyBorder="1" applyAlignment="1">
      <alignment horizontal="right" vertical="center"/>
    </xf>
    <xf numFmtId="0" fontId="41" fillId="11" borderId="23" xfId="3" applyFont="1" applyFill="1" applyBorder="1" applyAlignment="1">
      <alignment horizontal="right" vertical="center"/>
    </xf>
    <xf numFmtId="0" fontId="41" fillId="11" borderId="102" xfId="3" applyFont="1" applyFill="1" applyBorder="1" applyAlignment="1">
      <alignment horizontal="right" vertical="center"/>
    </xf>
    <xf numFmtId="0" fontId="41" fillId="11" borderId="103" xfId="3" applyFont="1" applyFill="1" applyBorder="1" applyAlignment="1">
      <alignment horizontal="right" vertical="center"/>
    </xf>
    <xf numFmtId="0" fontId="41" fillId="11" borderId="99" xfId="3" applyFont="1" applyFill="1" applyBorder="1" applyAlignment="1">
      <alignment horizontal="right" vertical="center"/>
    </xf>
    <xf numFmtId="0" fontId="41" fillId="11" borderId="99" xfId="3" applyFont="1" applyFill="1" applyBorder="1" applyAlignment="1">
      <alignment horizontal="right" vertical="center" shrinkToFit="1"/>
    </xf>
    <xf numFmtId="0" fontId="41" fillId="11" borderId="104" xfId="3" applyFont="1" applyFill="1" applyBorder="1" applyAlignment="1">
      <alignment horizontal="right" vertical="center" shrinkToFit="1"/>
    </xf>
    <xf numFmtId="0" fontId="41" fillId="11" borderId="102" xfId="3" applyFont="1" applyFill="1" applyBorder="1" applyAlignment="1">
      <alignment horizontal="right" vertical="center" shrinkToFit="1"/>
    </xf>
    <xf numFmtId="0" fontId="41" fillId="11" borderId="23" xfId="3" applyFont="1" applyFill="1" applyBorder="1" applyAlignment="1">
      <alignment horizontal="right" vertical="center" shrinkToFit="1"/>
    </xf>
    <xf numFmtId="0" fontId="41" fillId="11" borderId="101" xfId="3" applyFont="1" applyFill="1" applyBorder="1" applyAlignment="1">
      <alignment horizontal="right" vertical="center"/>
    </xf>
    <xf numFmtId="0" fontId="15" fillId="3" borderId="0" xfId="3" applyFont="1" applyFill="1" applyAlignment="1">
      <alignment horizontal="center" vertical="center"/>
    </xf>
    <xf numFmtId="0" fontId="15" fillId="3" borderId="0" xfId="3" applyFont="1" applyFill="1" applyAlignment="1">
      <alignment horizontal="center" vertical="center" wrapText="1"/>
    </xf>
    <xf numFmtId="0" fontId="70" fillId="3" borderId="0" xfId="3" applyFont="1" applyFill="1" applyAlignment="1">
      <alignment horizontal="center" vertical="center"/>
    </xf>
    <xf numFmtId="0" fontId="15" fillId="3" borderId="0" xfId="3" applyFont="1" applyFill="1" applyAlignment="1">
      <alignment horizontal="right" vertical="center"/>
    </xf>
    <xf numFmtId="0" fontId="17" fillId="3" borderId="0" xfId="3" applyFont="1" applyFill="1" applyAlignment="1">
      <alignment horizontal="center" vertical="center"/>
    </xf>
    <xf numFmtId="0" fontId="26" fillId="3" borderId="0" xfId="3" applyFont="1" applyFill="1" applyAlignment="1">
      <alignment horizontal="center" vertical="center" wrapText="1"/>
    </xf>
    <xf numFmtId="0" fontId="71" fillId="3" borderId="0" xfId="3" applyFont="1" applyFill="1" applyAlignment="1">
      <alignment horizontal="center" vertical="center"/>
    </xf>
    <xf numFmtId="0" fontId="72" fillId="3" borderId="0" xfId="3" applyFont="1" applyFill="1" applyAlignment="1">
      <alignment horizontal="left" vertical="center"/>
    </xf>
    <xf numFmtId="0" fontId="66" fillId="3" borderId="0" xfId="3" applyFont="1" applyFill="1" applyAlignment="1">
      <alignment horizontal="center" vertical="center"/>
    </xf>
    <xf numFmtId="0" fontId="65" fillId="0" borderId="0" xfId="3" applyFont="1" applyAlignment="1">
      <alignment vertical="top"/>
    </xf>
    <xf numFmtId="0" fontId="58" fillId="3" borderId="0" xfId="3" applyFont="1" applyFill="1" applyAlignment="1">
      <alignment vertical="center" shrinkToFit="1"/>
    </xf>
    <xf numFmtId="0" fontId="38" fillId="3" borderId="0" xfId="3" applyFont="1" applyFill="1" applyAlignment="1">
      <alignment vertical="center" shrinkToFit="1"/>
    </xf>
    <xf numFmtId="180" fontId="38" fillId="3" borderId="0" xfId="3" applyNumberFormat="1" applyFont="1" applyFill="1" applyAlignment="1">
      <alignment vertical="center" shrinkToFit="1"/>
    </xf>
    <xf numFmtId="0" fontId="28" fillId="3" borderId="0" xfId="3" applyFont="1" applyFill="1" applyAlignment="1">
      <alignment horizontal="center" vertical="center"/>
    </xf>
    <xf numFmtId="0" fontId="15" fillId="0" borderId="55" xfId="3" applyFont="1" applyBorder="1">
      <alignment vertical="center"/>
    </xf>
    <xf numFmtId="180" fontId="15" fillId="0" borderId="0" xfId="3" applyNumberFormat="1" applyFont="1">
      <alignment vertical="center"/>
    </xf>
    <xf numFmtId="14" fontId="4" fillId="0" borderId="0" xfId="3" applyNumberFormat="1" applyFont="1">
      <alignment vertical="center"/>
    </xf>
    <xf numFmtId="0" fontId="4" fillId="0" borderId="148" xfId="3" applyFont="1" applyBorder="1">
      <alignment vertical="center"/>
    </xf>
    <xf numFmtId="0" fontId="28" fillId="0" borderId="0" xfId="3" applyFont="1" applyBorder="1">
      <alignment vertical="center"/>
    </xf>
    <xf numFmtId="0" fontId="2" fillId="0" borderId="7" xfId="0" applyFont="1" applyBorder="1">
      <alignment vertical="center"/>
    </xf>
    <xf numFmtId="0" fontId="2" fillId="0" borderId="51" xfId="0" applyFont="1" applyBorder="1" applyAlignment="1">
      <alignment horizontal="center" vertical="center"/>
    </xf>
    <xf numFmtId="0" fontId="2" fillId="0" borderId="51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73" fillId="0" borderId="2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73" fillId="0" borderId="2" xfId="0" applyFont="1" applyBorder="1" applyAlignment="1">
      <alignment horizontal="center" vertical="center"/>
    </xf>
    <xf numFmtId="0" fontId="73" fillId="0" borderId="5" xfId="0" applyFont="1" applyBorder="1" applyAlignment="1">
      <alignment horizontal="center" vertical="center"/>
    </xf>
    <xf numFmtId="14" fontId="73" fillId="3" borderId="2" xfId="0" applyNumberFormat="1" applyFont="1" applyFill="1" applyBorder="1">
      <alignment vertical="center"/>
    </xf>
    <xf numFmtId="0" fontId="73" fillId="3" borderId="2" xfId="0" applyFont="1" applyFill="1" applyBorder="1">
      <alignment vertical="center"/>
    </xf>
    <xf numFmtId="14" fontId="73" fillId="0" borderId="2" xfId="0" applyNumberFormat="1" applyFont="1" applyBorder="1" applyAlignment="1">
      <alignment horizontal="center" vertical="center"/>
    </xf>
    <xf numFmtId="0" fontId="9" fillId="0" borderId="0" xfId="4" applyAlignment="1">
      <alignment vertical="center"/>
    </xf>
    <xf numFmtId="0" fontId="25" fillId="0" borderId="26" xfId="3" applyFont="1" applyBorder="1" applyAlignment="1">
      <alignment horizontal="center" vertical="center"/>
    </xf>
    <xf numFmtId="0" fontId="15" fillId="0" borderId="48" xfId="3" applyFont="1" applyBorder="1" applyAlignment="1">
      <alignment horizontal="center" vertical="center"/>
    </xf>
    <xf numFmtId="0" fontId="15" fillId="0" borderId="149" xfId="3" applyFont="1" applyBorder="1" applyAlignment="1">
      <alignment horizontal="center" vertical="center"/>
    </xf>
    <xf numFmtId="0" fontId="15" fillId="8" borderId="48" xfId="3" applyFont="1" applyFill="1" applyBorder="1">
      <alignment vertical="center"/>
    </xf>
    <xf numFmtId="0" fontId="15" fillId="8" borderId="147" xfId="3" applyFont="1" applyFill="1" applyBorder="1">
      <alignment vertical="center"/>
    </xf>
    <xf numFmtId="0" fontId="15" fillId="8" borderId="26" xfId="3" applyFont="1" applyFill="1" applyBorder="1">
      <alignment vertical="center"/>
    </xf>
    <xf numFmtId="0" fontId="15" fillId="8" borderId="152" xfId="3" applyFont="1" applyFill="1" applyBorder="1">
      <alignment vertical="center"/>
    </xf>
    <xf numFmtId="0" fontId="15" fillId="0" borderId="147" xfId="3" applyFont="1" applyBorder="1">
      <alignment vertical="center"/>
    </xf>
    <xf numFmtId="0" fontId="15" fillId="0" borderId="26" xfId="3" applyFont="1" applyBorder="1">
      <alignment vertical="center"/>
    </xf>
    <xf numFmtId="0" fontId="15" fillId="8" borderId="142" xfId="3" applyFont="1" applyFill="1" applyBorder="1">
      <alignment vertical="center"/>
    </xf>
    <xf numFmtId="0" fontId="15" fillId="8" borderId="48" xfId="3" applyFont="1" applyFill="1" applyBorder="1" applyAlignment="1">
      <alignment horizontal="center" vertical="center"/>
    </xf>
    <xf numFmtId="0" fontId="15" fillId="0" borderId="52" xfId="3" applyFont="1" applyBorder="1" applyAlignment="1">
      <alignment horizontal="center" vertical="center"/>
    </xf>
    <xf numFmtId="0" fontId="15" fillId="8" borderId="149" xfId="3" applyFont="1" applyFill="1" applyBorder="1" applyAlignment="1">
      <alignment horizontal="center" vertical="center"/>
    </xf>
    <xf numFmtId="0" fontId="15" fillId="8" borderId="151" xfId="3" applyFont="1" applyFill="1" applyBorder="1" applyAlignment="1">
      <alignment horizontal="center" vertical="center"/>
    </xf>
    <xf numFmtId="0" fontId="15" fillId="0" borderId="48" xfId="3" applyFont="1" applyBorder="1">
      <alignment vertical="center"/>
    </xf>
    <xf numFmtId="0" fontId="15" fillId="8" borderId="153" xfId="3" applyFont="1" applyFill="1" applyBorder="1" applyAlignment="1">
      <alignment horizontal="center" vertical="center"/>
    </xf>
    <xf numFmtId="0" fontId="15" fillId="8" borderId="154" xfId="3" applyFont="1" applyFill="1" applyBorder="1" applyAlignment="1">
      <alignment horizontal="center" vertical="center"/>
    </xf>
    <xf numFmtId="0" fontId="15" fillId="8" borderId="155" xfId="3" applyFont="1" applyFill="1" applyBorder="1" applyAlignment="1">
      <alignment horizontal="center" vertical="center"/>
    </xf>
    <xf numFmtId="0" fontId="15" fillId="8" borderId="156" xfId="3" applyFont="1" applyFill="1" applyBorder="1" applyAlignment="1">
      <alignment horizontal="center" vertical="center"/>
    </xf>
    <xf numFmtId="0" fontId="15" fillId="0" borderId="151" xfId="3" applyFont="1" applyBorder="1" applyAlignment="1">
      <alignment horizontal="center" vertical="center"/>
    </xf>
    <xf numFmtId="0" fontId="15" fillId="0" borderId="153" xfId="3" applyFont="1" applyBorder="1" applyAlignment="1">
      <alignment horizontal="center" vertical="center"/>
    </xf>
    <xf numFmtId="0" fontId="15" fillId="0" borderId="150" xfId="3" applyFont="1" applyBorder="1" applyAlignment="1">
      <alignment horizontal="center" vertical="center"/>
    </xf>
    <xf numFmtId="0" fontId="10" fillId="0" borderId="48" xfId="3" applyFont="1" applyBorder="1" applyAlignment="1">
      <alignment horizontal="center" vertical="center"/>
    </xf>
    <xf numFmtId="0" fontId="15" fillId="3" borderId="48" xfId="3" applyFont="1" applyFill="1" applyBorder="1" applyAlignment="1">
      <alignment horizontal="center" vertical="center"/>
    </xf>
    <xf numFmtId="0" fontId="10" fillId="0" borderId="147" xfId="3" applyFont="1" applyBorder="1" applyAlignment="1">
      <alignment horizontal="center" vertical="center"/>
    </xf>
    <xf numFmtId="0" fontId="45" fillId="3" borderId="92" xfId="4" applyFont="1" applyFill="1" applyBorder="1" applyAlignment="1">
      <alignment horizontal="left" vertical="center" wrapText="1"/>
    </xf>
    <xf numFmtId="0" fontId="18" fillId="3" borderId="117" xfId="4" applyFont="1" applyFill="1" applyBorder="1" applyAlignment="1">
      <alignment horizontal="center" vertical="center"/>
    </xf>
    <xf numFmtId="0" fontId="18" fillId="3" borderId="118" xfId="4" applyFont="1" applyFill="1" applyBorder="1" applyAlignment="1">
      <alignment horizontal="center" vertical="center"/>
    </xf>
    <xf numFmtId="0" fontId="18" fillId="3" borderId="49" xfId="4" applyFont="1" applyFill="1" applyBorder="1" applyAlignment="1">
      <alignment horizontal="center" vertical="center"/>
    </xf>
    <xf numFmtId="0" fontId="18" fillId="3" borderId="117" xfId="3" applyFont="1" applyFill="1" applyBorder="1" applyAlignment="1">
      <alignment horizontal="center" vertical="center"/>
    </xf>
    <xf numFmtId="0" fontId="18" fillId="3" borderId="118" xfId="3" applyFont="1" applyFill="1" applyBorder="1" applyAlignment="1">
      <alignment horizontal="center" vertical="center"/>
    </xf>
    <xf numFmtId="0" fontId="75" fillId="0" borderId="0" xfId="0" applyFont="1">
      <alignment vertical="center"/>
    </xf>
    <xf numFmtId="0" fontId="75" fillId="0" borderId="0" xfId="4" applyFont="1"/>
    <xf numFmtId="0" fontId="76" fillId="0" borderId="0" xfId="4" applyFont="1"/>
    <xf numFmtId="0" fontId="75" fillId="0" borderId="0" xfId="4" applyFont="1" applyFill="1" applyBorder="1" applyAlignment="1">
      <alignment vertical="center"/>
    </xf>
    <xf numFmtId="0" fontId="75" fillId="0" borderId="0" xfId="4" applyFont="1" applyFill="1" applyBorder="1"/>
    <xf numFmtId="0" fontId="75" fillId="0" borderId="0" xfId="0" applyFont="1" applyFill="1" applyBorder="1">
      <alignment vertical="center"/>
    </xf>
    <xf numFmtId="0" fontId="75" fillId="0" borderId="0" xfId="4" applyFont="1" applyFill="1" applyBorder="1" applyAlignment="1">
      <alignment vertical="center" wrapText="1"/>
    </xf>
    <xf numFmtId="0" fontId="75" fillId="4" borderId="4" xfId="4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9" fillId="0" borderId="2" xfId="0" applyFont="1" applyBorder="1" applyAlignment="1">
      <alignment horizontal="center" vertical="center"/>
    </xf>
    <xf numFmtId="0" fontId="79" fillId="0" borderId="0" xfId="0" applyFont="1">
      <alignment vertical="center"/>
    </xf>
    <xf numFmtId="0" fontId="80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79" fillId="0" borderId="7" xfId="0" applyFont="1" applyBorder="1">
      <alignment vertical="center"/>
    </xf>
    <xf numFmtId="0" fontId="79" fillId="0" borderId="7" xfId="0" applyFont="1" applyBorder="1" applyAlignment="1">
      <alignment horizontal="center" vertical="center"/>
    </xf>
    <xf numFmtId="0" fontId="79" fillId="0" borderId="2" xfId="0" applyFont="1" applyBorder="1">
      <alignment vertical="center"/>
    </xf>
    <xf numFmtId="0" fontId="81" fillId="0" borderId="2" xfId="0" applyFont="1" applyBorder="1">
      <alignment vertical="center"/>
    </xf>
    <xf numFmtId="0" fontId="73" fillId="0" borderId="0" xfId="0" applyFont="1">
      <alignment vertical="center"/>
    </xf>
    <xf numFmtId="0" fontId="81" fillId="0" borderId="2" xfId="0" applyFont="1" applyBorder="1" applyAlignment="1">
      <alignment horizontal="center" vertical="center"/>
    </xf>
    <xf numFmtId="0" fontId="81" fillId="0" borderId="5" xfId="0" applyFont="1" applyBorder="1">
      <alignment vertical="center"/>
    </xf>
    <xf numFmtId="0" fontId="81" fillId="0" borderId="5" xfId="0" applyFont="1" applyBorder="1" applyAlignment="1">
      <alignment horizontal="center" vertical="center"/>
    </xf>
    <xf numFmtId="0" fontId="73" fillId="0" borderId="164" xfId="0" applyFont="1" applyBorder="1">
      <alignment vertical="center"/>
    </xf>
    <xf numFmtId="0" fontId="81" fillId="0" borderId="3" xfId="0" applyFont="1" applyBorder="1" applyAlignment="1">
      <alignment horizontal="center" vertical="center"/>
    </xf>
    <xf numFmtId="0" fontId="81" fillId="0" borderId="3" xfId="0" applyFont="1" applyBorder="1">
      <alignment vertical="center"/>
    </xf>
    <xf numFmtId="0" fontId="81" fillId="0" borderId="7" xfId="0" applyFont="1" applyBorder="1" applyAlignment="1">
      <alignment horizontal="center" vertical="center"/>
    </xf>
    <xf numFmtId="0" fontId="81" fillId="0" borderId="7" xfId="0" applyFont="1" applyBorder="1">
      <alignment vertical="center"/>
    </xf>
    <xf numFmtId="0" fontId="81" fillId="0" borderId="2" xfId="0" quotePrefix="1" applyFont="1" applyBorder="1">
      <alignment vertical="center"/>
    </xf>
    <xf numFmtId="0" fontId="82" fillId="0" borderId="2" xfId="1" applyFont="1" applyBorder="1" applyAlignment="1">
      <alignment horizontal="center" vertical="center"/>
    </xf>
    <xf numFmtId="0" fontId="82" fillId="0" borderId="5" xfId="1" applyFont="1" applyBorder="1" applyAlignment="1">
      <alignment horizontal="center" vertical="center"/>
    </xf>
    <xf numFmtId="0" fontId="82" fillId="0" borderId="5" xfId="0" applyFont="1" applyBorder="1" applyAlignment="1">
      <alignment horizontal="center" vertical="center"/>
    </xf>
    <xf numFmtId="0" fontId="85" fillId="0" borderId="0" xfId="5" applyFont="1">
      <alignment vertical="center"/>
    </xf>
    <xf numFmtId="0" fontId="75" fillId="0" borderId="4" xfId="4" applyFont="1" applyBorder="1" applyAlignment="1">
      <alignment horizontal="center" vertical="center" wrapText="1"/>
    </xf>
    <xf numFmtId="0" fontId="75" fillId="0" borderId="4" xfId="0" applyFont="1" applyBorder="1" applyAlignment="1">
      <alignment horizontal="center" vertical="center"/>
    </xf>
    <xf numFmtId="0" fontId="75" fillId="4" borderId="4" xfId="4" applyFont="1" applyFill="1" applyBorder="1" applyAlignment="1">
      <alignment horizontal="center" vertical="center"/>
    </xf>
    <xf numFmtId="0" fontId="75" fillId="0" borderId="4" xfId="4" applyFont="1" applyBorder="1" applyAlignment="1">
      <alignment horizontal="center" vertical="center"/>
    </xf>
    <xf numFmtId="0" fontId="75" fillId="0" borderId="1" xfId="4" applyFont="1" applyBorder="1" applyAlignment="1">
      <alignment horizontal="center" vertical="center"/>
    </xf>
    <xf numFmtId="0" fontId="75" fillId="0" borderId="50" xfId="4" applyFont="1" applyBorder="1" applyAlignment="1">
      <alignment horizontal="center" vertical="center"/>
    </xf>
    <xf numFmtId="0" fontId="75" fillId="0" borderId="51" xfId="4" applyFont="1" applyBorder="1" applyAlignment="1">
      <alignment horizontal="center" vertical="center"/>
    </xf>
    <xf numFmtId="0" fontId="75" fillId="4" borderId="52" xfId="4" applyFont="1" applyFill="1" applyBorder="1" applyAlignment="1">
      <alignment horizontal="center" vertical="center"/>
    </xf>
    <xf numFmtId="0" fontId="75" fillId="4" borderId="53" xfId="4" applyFont="1" applyFill="1" applyBorder="1" applyAlignment="1">
      <alignment horizontal="center" vertical="center"/>
    </xf>
    <xf numFmtId="0" fontId="75" fillId="4" borderId="55" xfId="4" applyFont="1" applyFill="1" applyBorder="1" applyAlignment="1">
      <alignment horizontal="center" vertical="center"/>
    </xf>
    <xf numFmtId="0" fontId="75" fillId="0" borderId="59" xfId="4" applyFont="1" applyBorder="1" applyAlignment="1">
      <alignment horizontal="center" vertical="center"/>
    </xf>
    <xf numFmtId="0" fontId="75" fillId="0" borderId="60" xfId="4" applyFont="1" applyBorder="1" applyAlignment="1">
      <alignment horizontal="center" vertical="center"/>
    </xf>
    <xf numFmtId="0" fontId="75" fillId="0" borderId="62" xfId="4" applyFont="1" applyBorder="1" applyAlignment="1">
      <alignment horizontal="center" vertical="center"/>
    </xf>
    <xf numFmtId="0" fontId="75" fillId="0" borderId="108" xfId="4" applyFont="1" applyBorder="1" applyAlignment="1">
      <alignment horizontal="center" vertical="center"/>
    </xf>
    <xf numFmtId="0" fontId="75" fillId="0" borderId="0" xfId="4" applyFont="1" applyBorder="1" applyAlignment="1">
      <alignment horizontal="center" vertical="center"/>
    </xf>
    <xf numFmtId="0" fontId="75" fillId="0" borderId="92" xfId="4" applyFont="1" applyBorder="1" applyAlignment="1">
      <alignment horizontal="center" vertical="center"/>
    </xf>
    <xf numFmtId="0" fontId="75" fillId="0" borderId="75" xfId="4" applyFont="1" applyBorder="1" applyAlignment="1">
      <alignment horizontal="center" vertical="center"/>
    </xf>
    <xf numFmtId="0" fontId="75" fillId="0" borderId="76" xfId="4" applyFont="1" applyBorder="1" applyAlignment="1">
      <alignment horizontal="center" vertical="center"/>
    </xf>
    <xf numFmtId="0" fontId="75" fillId="0" borderId="78" xfId="4" applyFont="1" applyBorder="1" applyAlignment="1">
      <alignment horizontal="center" vertical="center"/>
    </xf>
    <xf numFmtId="0" fontId="75" fillId="4" borderId="4" xfId="4" applyFont="1" applyFill="1" applyBorder="1" applyAlignment="1">
      <alignment horizontal="center" vertical="center" wrapText="1"/>
    </xf>
    <xf numFmtId="0" fontId="75" fillId="3" borderId="4" xfId="4" applyFont="1" applyFill="1" applyBorder="1" applyAlignment="1">
      <alignment horizontal="center" vertical="center" wrapText="1"/>
    </xf>
    <xf numFmtId="0" fontId="75" fillId="3" borderId="4" xfId="4" applyFont="1" applyFill="1" applyBorder="1" applyAlignment="1">
      <alignment horizontal="center" vertical="center"/>
    </xf>
    <xf numFmtId="0" fontId="75" fillId="0" borderId="59" xfId="4" applyFont="1" applyBorder="1" applyAlignment="1">
      <alignment horizontal="center" vertical="center" wrapText="1"/>
    </xf>
    <xf numFmtId="0" fontId="75" fillId="0" borderId="60" xfId="4" applyFont="1" applyBorder="1" applyAlignment="1">
      <alignment horizontal="center" vertical="center" wrapText="1"/>
    </xf>
    <xf numFmtId="0" fontId="75" fillId="0" borderId="62" xfId="4" applyFont="1" applyBorder="1" applyAlignment="1">
      <alignment horizontal="center" vertical="center" wrapText="1"/>
    </xf>
    <xf numFmtId="0" fontId="75" fillId="0" borderId="75" xfId="4" applyFont="1" applyBorder="1" applyAlignment="1">
      <alignment horizontal="center" vertical="center" wrapText="1"/>
    </xf>
    <xf numFmtId="0" fontId="75" fillId="0" borderId="76" xfId="4" applyFont="1" applyBorder="1" applyAlignment="1">
      <alignment horizontal="center" vertical="center" wrapText="1"/>
    </xf>
    <xf numFmtId="0" fontId="75" fillId="0" borderId="78" xfId="4" applyFont="1" applyBorder="1" applyAlignment="1">
      <alignment horizontal="center" vertical="center" wrapText="1"/>
    </xf>
    <xf numFmtId="0" fontId="75" fillId="0" borderId="108" xfId="4" applyFont="1" applyBorder="1" applyAlignment="1">
      <alignment horizontal="center" vertical="center" wrapText="1"/>
    </xf>
    <xf numFmtId="0" fontId="75" fillId="0" borderId="0" xfId="4" applyFont="1" applyBorder="1" applyAlignment="1">
      <alignment horizontal="center" vertical="center" wrapText="1"/>
    </xf>
    <xf numFmtId="0" fontId="75" fillId="0" borderId="92" xfId="4" applyFont="1" applyBorder="1" applyAlignment="1">
      <alignment horizontal="center" vertical="center" wrapText="1"/>
    </xf>
    <xf numFmtId="0" fontId="75" fillId="4" borderId="4" xfId="0" applyFont="1" applyFill="1" applyBorder="1" applyAlignment="1">
      <alignment horizontal="center" vertical="center"/>
    </xf>
    <xf numFmtId="0" fontId="75" fillId="4" borderId="52" xfId="4" applyFont="1" applyFill="1" applyBorder="1" applyAlignment="1">
      <alignment horizontal="center" vertical="center" wrapText="1"/>
    </xf>
    <xf numFmtId="0" fontId="75" fillId="4" borderId="53" xfId="4" applyFont="1" applyFill="1" applyBorder="1" applyAlignment="1">
      <alignment horizontal="center" vertical="center" wrapText="1"/>
    </xf>
    <xf numFmtId="0" fontId="75" fillId="4" borderId="55" xfId="4" applyFont="1" applyFill="1" applyBorder="1" applyAlignment="1">
      <alignment horizontal="center" vertical="center" wrapText="1"/>
    </xf>
    <xf numFmtId="0" fontId="75" fillId="11" borderId="4" xfId="4" applyFont="1" applyFill="1" applyBorder="1" applyAlignment="1">
      <alignment horizontal="center" vertical="center" wrapText="1"/>
    </xf>
    <xf numFmtId="0" fontId="83" fillId="0" borderId="4" xfId="4" applyFont="1" applyBorder="1" applyAlignment="1">
      <alignment horizontal="center" vertical="center" wrapText="1"/>
    </xf>
    <xf numFmtId="0" fontId="75" fillId="0" borderId="59" xfId="0" applyFont="1" applyBorder="1" applyAlignment="1">
      <alignment horizontal="center" vertical="center"/>
    </xf>
    <xf numFmtId="0" fontId="75" fillId="0" borderId="62" xfId="0" applyFont="1" applyBorder="1" applyAlignment="1">
      <alignment horizontal="center" vertical="center"/>
    </xf>
    <xf numFmtId="0" fontId="75" fillId="0" borderId="75" xfId="0" applyFont="1" applyBorder="1" applyAlignment="1">
      <alignment horizontal="center" vertical="center"/>
    </xf>
    <xf numFmtId="0" fontId="75" fillId="0" borderId="78" xfId="0" applyFont="1" applyBorder="1" applyAlignment="1">
      <alignment horizontal="center" vertical="center"/>
    </xf>
    <xf numFmtId="0" fontId="18" fillId="3" borderId="157" xfId="4" applyFont="1" applyFill="1" applyBorder="1" applyAlignment="1">
      <alignment horizontal="center" vertical="center"/>
    </xf>
    <xf numFmtId="0" fontId="18" fillId="3" borderId="153" xfId="4" applyFont="1" applyFill="1" applyBorder="1" applyAlignment="1">
      <alignment horizontal="center" vertical="center"/>
    </xf>
    <xf numFmtId="0" fontId="18" fillId="3" borderId="158" xfId="4" applyFont="1" applyFill="1" applyBorder="1" applyAlignment="1">
      <alignment horizontal="center" vertical="center"/>
    </xf>
    <xf numFmtId="0" fontId="18" fillId="3" borderId="159" xfId="4" applyFont="1" applyFill="1" applyBorder="1" applyAlignment="1">
      <alignment horizontal="center" vertical="center"/>
    </xf>
    <xf numFmtId="0" fontId="18" fillId="3" borderId="160" xfId="4" applyFont="1" applyFill="1" applyBorder="1" applyAlignment="1">
      <alignment horizontal="center" vertical="center"/>
    </xf>
    <xf numFmtId="0" fontId="18" fillId="3" borderId="161" xfId="4" applyFont="1" applyFill="1" applyBorder="1" applyAlignment="1">
      <alignment horizontal="center" vertical="center"/>
    </xf>
    <xf numFmtId="0" fontId="18" fillId="3" borderId="114" xfId="4" applyFont="1" applyFill="1" applyBorder="1" applyAlignment="1">
      <alignment horizontal="center" vertical="center"/>
    </xf>
    <xf numFmtId="0" fontId="18" fillId="3" borderId="117" xfId="4" applyFont="1" applyFill="1" applyBorder="1" applyAlignment="1">
      <alignment horizontal="center" vertical="center"/>
    </xf>
    <xf numFmtId="0" fontId="12" fillId="7" borderId="9" xfId="3" applyFont="1" applyFill="1" applyBorder="1" applyAlignment="1">
      <alignment horizontal="center" vertical="center"/>
    </xf>
    <xf numFmtId="0" fontId="12" fillId="7" borderId="10" xfId="3" applyFont="1" applyFill="1" applyBorder="1" applyAlignment="1">
      <alignment horizontal="center" vertical="center"/>
    </xf>
    <xf numFmtId="0" fontId="14" fillId="7" borderId="11" xfId="3" applyFont="1" applyFill="1" applyBorder="1" applyAlignment="1">
      <alignment horizontal="center" vertical="center"/>
    </xf>
    <xf numFmtId="0" fontId="14" fillId="7" borderId="12" xfId="3" applyFont="1" applyFill="1" applyBorder="1" applyAlignment="1">
      <alignment horizontal="center" vertical="center"/>
    </xf>
    <xf numFmtId="0" fontId="14" fillId="7" borderId="13" xfId="3" applyFont="1" applyFill="1" applyBorder="1" applyAlignment="1">
      <alignment horizontal="center" vertical="center"/>
    </xf>
    <xf numFmtId="0" fontId="14" fillId="7" borderId="20" xfId="3" applyFont="1" applyFill="1" applyBorder="1" applyAlignment="1">
      <alignment horizontal="center" vertical="center"/>
    </xf>
    <xf numFmtId="0" fontId="14" fillId="7" borderId="21" xfId="3" applyFont="1" applyFill="1" applyBorder="1" applyAlignment="1">
      <alignment horizontal="center" vertical="center"/>
    </xf>
    <xf numFmtId="0" fontId="14" fillId="7" borderId="19" xfId="3" applyFont="1" applyFill="1" applyBorder="1" applyAlignment="1">
      <alignment horizontal="center" vertical="center"/>
    </xf>
    <xf numFmtId="0" fontId="10" fillId="0" borderId="18" xfId="3" applyFont="1" applyBorder="1" applyAlignment="1">
      <alignment horizontal="center" vertical="center"/>
    </xf>
    <xf numFmtId="0" fontId="10" fillId="0" borderId="19" xfId="3" applyFont="1" applyBorder="1" applyAlignment="1">
      <alignment horizontal="center" vertical="center"/>
    </xf>
    <xf numFmtId="0" fontId="23" fillId="0" borderId="25" xfId="3" applyFont="1" applyBorder="1" applyAlignment="1">
      <alignment horizontal="center" vertical="center"/>
    </xf>
    <xf numFmtId="0" fontId="23" fillId="0" borderId="0" xfId="3" applyFont="1" applyAlignment="1">
      <alignment horizontal="center" vertical="center"/>
    </xf>
    <xf numFmtId="0" fontId="28" fillId="7" borderId="8" xfId="3" applyFont="1" applyFill="1" applyBorder="1" applyAlignment="1">
      <alignment horizontal="center" vertical="center"/>
    </xf>
    <xf numFmtId="0" fontId="28" fillId="7" borderId="36" xfId="3" applyFont="1" applyFill="1" applyBorder="1" applyAlignment="1">
      <alignment horizontal="center" vertical="center"/>
    </xf>
    <xf numFmtId="0" fontId="28" fillId="7" borderId="9" xfId="3" applyFont="1" applyFill="1" applyBorder="1" applyAlignment="1">
      <alignment horizontal="center" vertical="center"/>
    </xf>
    <xf numFmtId="0" fontId="28" fillId="7" borderId="37" xfId="3" applyFont="1" applyFill="1" applyBorder="1" applyAlignment="1">
      <alignment horizontal="center" vertical="center"/>
    </xf>
    <xf numFmtId="0" fontId="15" fillId="0" borderId="142" xfId="3" applyFont="1" applyBorder="1" applyAlignment="1">
      <alignment horizontal="center" vertical="center"/>
    </xf>
    <xf numFmtId="0" fontId="15" fillId="0" borderId="48" xfId="3" applyFont="1" applyBorder="1" applyAlignment="1">
      <alignment horizontal="center" vertical="center"/>
    </xf>
    <xf numFmtId="0" fontId="15" fillId="0" borderId="149" xfId="3" applyFont="1" applyBorder="1" applyAlignment="1">
      <alignment horizontal="center" vertical="center"/>
    </xf>
    <xf numFmtId="0" fontId="18" fillId="3" borderId="38" xfId="4" applyFont="1" applyFill="1" applyBorder="1" applyAlignment="1">
      <alignment horizontal="center" vertical="center"/>
    </xf>
    <xf numFmtId="0" fontId="18" fillId="3" borderId="49" xfId="4" applyFont="1" applyFill="1" applyBorder="1" applyAlignment="1">
      <alignment horizontal="center" vertical="center"/>
    </xf>
    <xf numFmtId="0" fontId="29" fillId="3" borderId="42" xfId="4" applyFont="1" applyFill="1" applyBorder="1" applyAlignment="1">
      <alignment horizontal="left" vertical="center" wrapText="1"/>
    </xf>
    <xf numFmtId="0" fontId="29" fillId="3" borderId="78" xfId="4" applyFont="1" applyFill="1" applyBorder="1" applyAlignment="1">
      <alignment horizontal="left" vertical="center" wrapText="1"/>
    </xf>
    <xf numFmtId="0" fontId="29" fillId="3" borderId="55" xfId="4" applyFont="1" applyFill="1" applyBorder="1" applyAlignment="1">
      <alignment horizontal="left" vertical="center" wrapText="1"/>
    </xf>
    <xf numFmtId="179" fontId="10" fillId="0" borderId="15" xfId="4" applyNumberFormat="1" applyFont="1" applyBorder="1" applyAlignment="1">
      <alignment horizontal="center" vertical="center"/>
    </xf>
    <xf numFmtId="179" fontId="10" fillId="0" borderId="50" xfId="4" applyNumberFormat="1" applyFont="1" applyBorder="1" applyAlignment="1">
      <alignment horizontal="center" vertical="center"/>
    </xf>
    <xf numFmtId="179" fontId="10" fillId="0" borderId="1" xfId="4" applyNumberFormat="1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/>
    </xf>
    <xf numFmtId="0" fontId="10" fillId="0" borderId="51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0" fillId="0" borderId="67" xfId="3" applyFont="1" applyBorder="1" applyAlignment="1">
      <alignment horizontal="center" vertical="center"/>
    </xf>
    <xf numFmtId="0" fontId="15" fillId="0" borderId="47" xfId="4" applyFont="1" applyBorder="1" applyAlignment="1">
      <alignment horizontal="center" vertical="center" wrapText="1"/>
    </xf>
    <xf numFmtId="0" fontId="15" fillId="0" borderId="46" xfId="4" applyFont="1" applyBorder="1" applyAlignment="1">
      <alignment horizontal="center" vertical="center" wrapText="1"/>
    </xf>
    <xf numFmtId="0" fontId="15" fillId="0" borderId="107" xfId="4" applyFont="1" applyBorder="1" applyAlignment="1">
      <alignment horizontal="center" vertical="center" wrapText="1"/>
    </xf>
    <xf numFmtId="0" fontId="45" fillId="3" borderId="55" xfId="4" applyFont="1" applyFill="1" applyBorder="1" applyAlignment="1">
      <alignment horizontal="left" vertical="center" wrapText="1"/>
    </xf>
    <xf numFmtId="0" fontId="45" fillId="3" borderId="55" xfId="4" applyFont="1" applyFill="1" applyBorder="1" applyAlignment="1">
      <alignment horizontal="left" vertical="center"/>
    </xf>
    <xf numFmtId="0" fontId="10" fillId="0" borderId="4" xfId="3" applyFont="1" applyBorder="1" applyAlignment="1">
      <alignment horizontal="center" vertical="center" shrinkToFit="1"/>
    </xf>
    <xf numFmtId="0" fontId="45" fillId="3" borderId="62" xfId="4" applyFont="1" applyFill="1" applyBorder="1" applyAlignment="1">
      <alignment horizontal="left" vertical="center" wrapText="1"/>
    </xf>
    <xf numFmtId="0" fontId="45" fillId="3" borderId="62" xfId="4" applyFont="1" applyFill="1" applyBorder="1" applyAlignment="1">
      <alignment horizontal="left" vertical="center"/>
    </xf>
    <xf numFmtId="0" fontId="36" fillId="0" borderId="48" xfId="3" applyFont="1" applyBorder="1" applyAlignment="1">
      <alignment horizontal="center" vertical="center" wrapText="1"/>
    </xf>
    <xf numFmtId="0" fontId="18" fillId="3" borderId="82" xfId="4" applyFont="1" applyFill="1" applyBorder="1" applyAlignment="1">
      <alignment horizontal="center" vertical="center"/>
    </xf>
    <xf numFmtId="0" fontId="18" fillId="3" borderId="118" xfId="4" applyFont="1" applyFill="1" applyBorder="1" applyAlignment="1">
      <alignment horizontal="center" vertical="center"/>
    </xf>
    <xf numFmtId="0" fontId="29" fillId="3" borderId="62" xfId="4" applyFont="1" applyFill="1" applyBorder="1" applyAlignment="1">
      <alignment horizontal="left" vertical="center" wrapText="1"/>
    </xf>
    <xf numFmtId="0" fontId="29" fillId="3" borderId="71" xfId="4" applyFont="1" applyFill="1" applyBorder="1" applyAlignment="1">
      <alignment horizontal="left" vertical="center" wrapText="1"/>
    </xf>
    <xf numFmtId="179" fontId="10" fillId="0" borderId="4" xfId="4" applyNumberFormat="1" applyFont="1" applyBorder="1" applyAlignment="1">
      <alignment horizontal="center" vertical="center"/>
    </xf>
    <xf numFmtId="179" fontId="10" fillId="0" borderId="67" xfId="4" applyNumberFormat="1" applyFont="1" applyBorder="1" applyAlignment="1">
      <alignment horizontal="center" vertical="center"/>
    </xf>
    <xf numFmtId="0" fontId="45" fillId="3" borderId="78" xfId="4" applyFont="1" applyFill="1" applyBorder="1" applyAlignment="1">
      <alignment horizontal="left" vertical="center" wrapText="1"/>
    </xf>
    <xf numFmtId="0" fontId="10" fillId="0" borderId="51" xfId="3" applyFont="1" applyBorder="1" applyAlignment="1">
      <alignment horizontal="center" vertical="center" shrinkToFit="1"/>
    </xf>
    <xf numFmtId="0" fontId="10" fillId="0" borderId="50" xfId="3" applyFont="1" applyBorder="1" applyAlignment="1">
      <alignment horizontal="center" vertical="center"/>
    </xf>
    <xf numFmtId="0" fontId="10" fillId="0" borderId="87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10" fillId="0" borderId="53" xfId="3" applyFont="1" applyBorder="1" applyAlignment="1">
      <alignment horizontal="center" vertical="center"/>
    </xf>
    <xf numFmtId="0" fontId="10" fillId="0" borderId="60" xfId="3" applyFont="1" applyBorder="1" applyAlignment="1">
      <alignment horizontal="center" vertical="center"/>
    </xf>
    <xf numFmtId="0" fontId="45" fillId="3" borderId="71" xfId="4" applyFont="1" applyFill="1" applyBorder="1" applyAlignment="1">
      <alignment horizontal="left" vertical="center"/>
    </xf>
    <xf numFmtId="0" fontId="10" fillId="0" borderId="55" xfId="3" applyFont="1" applyBorder="1" applyAlignment="1">
      <alignment horizontal="center" vertical="center"/>
    </xf>
    <xf numFmtId="0" fontId="10" fillId="0" borderId="62" xfId="3" applyFont="1" applyBorder="1" applyAlignment="1">
      <alignment horizontal="center" vertical="center"/>
    </xf>
    <xf numFmtId="0" fontId="10" fillId="0" borderId="71" xfId="3" applyFont="1" applyBorder="1" applyAlignment="1">
      <alignment horizontal="center" vertical="center"/>
    </xf>
    <xf numFmtId="0" fontId="15" fillId="8" borderId="151" xfId="3" applyFont="1" applyFill="1" applyBorder="1" applyAlignment="1">
      <alignment horizontal="center" vertical="center" wrapText="1"/>
    </xf>
    <xf numFmtId="0" fontId="15" fillId="8" borderId="48" xfId="3" applyFont="1" applyFill="1" applyBorder="1" applyAlignment="1">
      <alignment horizontal="center" vertical="center" wrapText="1"/>
    </xf>
    <xf numFmtId="0" fontId="15" fillId="8" borderId="149" xfId="3" applyFont="1" applyFill="1" applyBorder="1" applyAlignment="1">
      <alignment horizontal="center" vertical="center" wrapText="1"/>
    </xf>
    <xf numFmtId="0" fontId="18" fillId="3" borderId="116" xfId="4" applyFont="1" applyFill="1" applyBorder="1" applyAlignment="1">
      <alignment horizontal="center" vertical="center"/>
    </xf>
    <xf numFmtId="0" fontId="45" fillId="3" borderId="84" xfId="4" applyFont="1" applyFill="1" applyBorder="1" applyAlignment="1">
      <alignment horizontal="left" vertical="center" wrapText="1"/>
    </xf>
    <xf numFmtId="0" fontId="45" fillId="3" borderId="92" xfId="4" applyFont="1" applyFill="1" applyBorder="1" applyAlignment="1">
      <alignment horizontal="left" vertical="center" wrapText="1"/>
    </xf>
    <xf numFmtId="0" fontId="10" fillId="0" borderId="84" xfId="3" applyFont="1" applyBorder="1" applyAlignment="1">
      <alignment horizontal="center" vertical="center"/>
    </xf>
    <xf numFmtId="0" fontId="10" fillId="0" borderId="92" xfId="3" applyFont="1" applyBorder="1" applyAlignment="1">
      <alignment horizontal="center" vertical="center"/>
    </xf>
    <xf numFmtId="0" fontId="15" fillId="8" borderId="150" xfId="3" applyFont="1" applyFill="1" applyBorder="1" applyAlignment="1">
      <alignment horizontal="center" vertical="center"/>
    </xf>
    <xf numFmtId="0" fontId="15" fillId="8" borderId="48" xfId="3" applyFont="1" applyFill="1" applyBorder="1" applyAlignment="1">
      <alignment horizontal="center" vertical="center"/>
    </xf>
    <xf numFmtId="0" fontId="15" fillId="8" borderId="149" xfId="3" applyFont="1" applyFill="1" applyBorder="1" applyAlignment="1">
      <alignment horizontal="center" vertical="center"/>
    </xf>
    <xf numFmtId="0" fontId="10" fillId="0" borderId="88" xfId="3" applyFont="1" applyBorder="1" applyAlignment="1">
      <alignment horizontal="center" vertical="center"/>
    </xf>
    <xf numFmtId="0" fontId="15" fillId="8" borderId="151" xfId="3" applyFont="1" applyFill="1" applyBorder="1" applyAlignment="1">
      <alignment horizontal="center" vertical="center"/>
    </xf>
    <xf numFmtId="0" fontId="15" fillId="8" borderId="147" xfId="3" applyFont="1" applyFill="1" applyBorder="1" applyAlignment="1">
      <alignment horizontal="center" vertical="center"/>
    </xf>
    <xf numFmtId="0" fontId="18" fillId="3" borderId="163" xfId="4" applyFont="1" applyFill="1" applyBorder="1" applyAlignment="1">
      <alignment horizontal="center" vertical="center"/>
    </xf>
    <xf numFmtId="0" fontId="45" fillId="3" borderId="99" xfId="4" applyFont="1" applyFill="1" applyBorder="1" applyAlignment="1">
      <alignment horizontal="left" vertical="center"/>
    </xf>
    <xf numFmtId="0" fontId="10" fillId="0" borderId="78" xfId="3" applyFont="1" applyBorder="1" applyAlignment="1">
      <alignment horizontal="center" vertical="center"/>
    </xf>
    <xf numFmtId="0" fontId="10" fillId="0" borderId="99" xfId="3" applyFont="1" applyBorder="1" applyAlignment="1">
      <alignment horizontal="center" vertical="center"/>
    </xf>
    <xf numFmtId="0" fontId="10" fillId="0" borderId="88" xfId="3" applyFont="1" applyBorder="1" applyAlignment="1">
      <alignment horizontal="center" vertical="center" wrapText="1"/>
    </xf>
    <xf numFmtId="0" fontId="10" fillId="0" borderId="50" xfId="3" applyFont="1" applyBorder="1" applyAlignment="1">
      <alignment horizontal="center" vertical="center" wrapText="1"/>
    </xf>
    <xf numFmtId="0" fontId="10" fillId="0" borderId="100" xfId="3" applyFont="1" applyBorder="1" applyAlignment="1">
      <alignment horizontal="center" vertical="center" wrapText="1"/>
    </xf>
    <xf numFmtId="0" fontId="45" fillId="3" borderId="71" xfId="4" applyFont="1" applyFill="1" applyBorder="1" applyAlignment="1">
      <alignment horizontal="left" vertical="center" wrapText="1"/>
    </xf>
    <xf numFmtId="0" fontId="10" fillId="0" borderId="36" xfId="3" applyFont="1" applyBorder="1" applyAlignment="1">
      <alignment horizontal="center" vertical="center"/>
    </xf>
    <xf numFmtId="0" fontId="18" fillId="8" borderId="93" xfId="3" applyFont="1" applyFill="1" applyBorder="1" applyAlignment="1">
      <alignment horizontal="center" vertical="center" wrapText="1"/>
    </xf>
    <xf numFmtId="0" fontId="18" fillId="8" borderId="66" xfId="3" applyFont="1" applyFill="1" applyBorder="1" applyAlignment="1">
      <alignment horizontal="center" vertical="center" wrapText="1"/>
    </xf>
    <xf numFmtId="0" fontId="10" fillId="0" borderId="52" xfId="3" applyFont="1" applyBorder="1" applyAlignment="1">
      <alignment horizontal="center" vertical="center"/>
    </xf>
    <xf numFmtId="0" fontId="10" fillId="0" borderId="68" xfId="3" applyFont="1" applyBorder="1" applyAlignment="1">
      <alignment horizontal="center" vertical="center"/>
    </xf>
    <xf numFmtId="0" fontId="18" fillId="3" borderId="93" xfId="4" applyFont="1" applyFill="1" applyBorder="1" applyAlignment="1">
      <alignment horizontal="center" vertical="center"/>
    </xf>
    <xf numFmtId="0" fontId="18" fillId="3" borderId="66" xfId="4" applyFont="1" applyFill="1" applyBorder="1" applyAlignment="1">
      <alignment horizontal="center" vertical="center"/>
    </xf>
    <xf numFmtId="0" fontId="45" fillId="3" borderId="96" xfId="4" applyFont="1" applyFill="1" applyBorder="1" applyAlignment="1">
      <alignment horizontal="left" vertical="center" wrapText="1"/>
    </xf>
    <xf numFmtId="0" fontId="45" fillId="3" borderId="162" xfId="4" applyFont="1" applyFill="1" applyBorder="1" applyAlignment="1">
      <alignment horizontal="left" vertical="center" wrapText="1"/>
    </xf>
    <xf numFmtId="0" fontId="18" fillId="8" borderId="82" xfId="3" applyFont="1" applyFill="1" applyBorder="1" applyAlignment="1">
      <alignment horizontal="center" vertical="center" wrapText="1"/>
    </xf>
    <xf numFmtId="0" fontId="18" fillId="8" borderId="49" xfId="3" applyFont="1" applyFill="1" applyBorder="1" applyAlignment="1">
      <alignment horizontal="center" vertical="center" wrapText="1"/>
    </xf>
    <xf numFmtId="0" fontId="10" fillId="8" borderId="84" xfId="3" applyFont="1" applyFill="1" applyBorder="1" applyAlignment="1">
      <alignment horizontal="center" vertical="center"/>
    </xf>
    <xf numFmtId="0" fontId="10" fillId="8" borderId="78" xfId="3" applyFont="1" applyFill="1" applyBorder="1" applyAlignment="1">
      <alignment horizontal="center" vertical="center"/>
    </xf>
    <xf numFmtId="0" fontId="10" fillId="3" borderId="55" xfId="3" applyFont="1" applyFill="1" applyBorder="1" applyAlignment="1">
      <alignment horizontal="center" vertical="center"/>
    </xf>
    <xf numFmtId="0" fontId="10" fillId="3" borderId="88" xfId="3" applyFont="1" applyFill="1" applyBorder="1" applyAlignment="1">
      <alignment horizontal="center" vertical="center"/>
    </xf>
    <xf numFmtId="0" fontId="10" fillId="3" borderId="50" xfId="3" applyFont="1" applyFill="1" applyBorder="1" applyAlignment="1">
      <alignment horizontal="center" vertical="center"/>
    </xf>
    <xf numFmtId="0" fontId="10" fillId="3" borderId="87" xfId="3" applyFont="1" applyFill="1" applyBorder="1" applyAlignment="1">
      <alignment horizontal="center" vertical="center"/>
    </xf>
    <xf numFmtId="0" fontId="45" fillId="3" borderId="92" xfId="4" applyFont="1" applyFill="1" applyBorder="1" applyAlignment="1">
      <alignment horizontal="left" vertical="center"/>
    </xf>
    <xf numFmtId="0" fontId="45" fillId="3" borderId="78" xfId="4" applyFont="1" applyFill="1" applyBorder="1" applyAlignment="1">
      <alignment horizontal="left" vertical="center"/>
    </xf>
    <xf numFmtId="0" fontId="10" fillId="3" borderId="1" xfId="3" applyFont="1" applyFill="1" applyBorder="1" applyAlignment="1">
      <alignment horizontal="center" vertical="center"/>
    </xf>
    <xf numFmtId="0" fontId="10" fillId="3" borderId="51" xfId="3" applyFont="1" applyFill="1" applyBorder="1" applyAlignment="1">
      <alignment horizontal="center" vertical="center"/>
    </xf>
    <xf numFmtId="0" fontId="19" fillId="0" borderId="0" xfId="3" applyFont="1" applyAlignment="1">
      <alignment horizontal="center" vertical="center" wrapText="1"/>
    </xf>
    <xf numFmtId="0" fontId="18" fillId="3" borderId="117" xfId="3" applyFont="1" applyFill="1" applyBorder="1" applyAlignment="1">
      <alignment horizontal="center" vertical="center"/>
    </xf>
    <xf numFmtId="0" fontId="45" fillId="3" borderId="55" xfId="3" applyFont="1" applyFill="1" applyBorder="1" applyAlignment="1">
      <alignment horizontal="left" vertical="center" wrapText="1"/>
    </xf>
    <xf numFmtId="0" fontId="45" fillId="3" borderId="55" xfId="3" applyFont="1" applyFill="1" applyBorder="1" applyAlignment="1">
      <alignment horizontal="left" vertical="center"/>
    </xf>
    <xf numFmtId="0" fontId="10" fillId="8" borderId="55" xfId="3" applyFont="1" applyFill="1" applyBorder="1" applyAlignment="1">
      <alignment horizontal="center" vertical="center"/>
    </xf>
    <xf numFmtId="0" fontId="10" fillId="8" borderId="62" xfId="3" applyFont="1" applyFill="1" applyBorder="1" applyAlignment="1">
      <alignment horizontal="center" vertical="center"/>
    </xf>
    <xf numFmtId="0" fontId="10" fillId="8" borderId="71" xfId="3" applyFont="1" applyFill="1" applyBorder="1" applyAlignment="1">
      <alignment horizontal="center" vertical="center"/>
    </xf>
    <xf numFmtId="0" fontId="18" fillId="3" borderId="114" xfId="3" applyFont="1" applyFill="1" applyBorder="1" applyAlignment="1">
      <alignment horizontal="center" vertical="center"/>
    </xf>
    <xf numFmtId="0" fontId="45" fillId="3" borderId="78" xfId="3" applyFont="1" applyFill="1" applyBorder="1" applyAlignment="1">
      <alignment horizontal="left" vertical="center" wrapText="1"/>
    </xf>
    <xf numFmtId="0" fontId="10" fillId="8" borderId="76" xfId="3" applyFont="1" applyFill="1" applyBorder="1" applyAlignment="1">
      <alignment horizontal="center" vertical="center"/>
    </xf>
    <xf numFmtId="0" fontId="10" fillId="8" borderId="53" xfId="3" applyFont="1" applyFill="1" applyBorder="1" applyAlignment="1">
      <alignment horizontal="center" vertical="center"/>
    </xf>
    <xf numFmtId="0" fontId="10" fillId="8" borderId="60" xfId="3" applyFont="1" applyFill="1" applyBorder="1" applyAlignment="1">
      <alignment horizontal="center" vertical="center"/>
    </xf>
    <xf numFmtId="0" fontId="15" fillId="8" borderId="142" xfId="3" applyFont="1" applyFill="1" applyBorder="1" applyAlignment="1">
      <alignment horizontal="center" vertical="center"/>
    </xf>
    <xf numFmtId="0" fontId="10" fillId="8" borderId="86" xfId="3" applyFont="1" applyFill="1" applyBorder="1" applyAlignment="1">
      <alignment horizontal="center" vertical="center"/>
    </xf>
    <xf numFmtId="0" fontId="10" fillId="3" borderId="4" xfId="3" applyFont="1" applyFill="1" applyBorder="1" applyAlignment="1">
      <alignment horizontal="center" vertical="center"/>
    </xf>
    <xf numFmtId="49" fontId="54" fillId="0" borderId="0" xfId="3" applyNumberFormat="1" applyFont="1" applyAlignment="1">
      <alignment horizontal="center" vertical="center"/>
    </xf>
    <xf numFmtId="0" fontId="10" fillId="8" borderId="4" xfId="3" applyFont="1" applyFill="1" applyBorder="1" applyAlignment="1">
      <alignment horizontal="center" vertical="center"/>
    </xf>
    <xf numFmtId="0" fontId="10" fillId="3" borderId="36" xfId="3" applyFont="1" applyFill="1" applyBorder="1" applyAlignment="1">
      <alignment horizontal="center" vertical="center"/>
    </xf>
    <xf numFmtId="0" fontId="10" fillId="3" borderId="67" xfId="3" applyFont="1" applyFill="1" applyBorder="1" applyAlignment="1">
      <alignment horizontal="center" vertical="center"/>
    </xf>
    <xf numFmtId="0" fontId="10" fillId="3" borderId="71" xfId="3" applyFont="1" applyFill="1" applyBorder="1" applyAlignment="1">
      <alignment horizontal="center" vertical="center"/>
    </xf>
    <xf numFmtId="0" fontId="15" fillId="8" borderId="153" xfId="3" applyFont="1" applyFill="1" applyBorder="1" applyAlignment="1">
      <alignment horizontal="center" vertical="center"/>
    </xf>
    <xf numFmtId="0" fontId="15" fillId="8" borderId="154" xfId="3" applyFont="1" applyFill="1" applyBorder="1" applyAlignment="1">
      <alignment horizontal="center" vertical="center"/>
    </xf>
    <xf numFmtId="0" fontId="15" fillId="8" borderId="155" xfId="3" applyFont="1" applyFill="1" applyBorder="1" applyAlignment="1">
      <alignment horizontal="center" vertical="center"/>
    </xf>
    <xf numFmtId="0" fontId="15" fillId="8" borderId="156" xfId="3" applyFont="1" applyFill="1" applyBorder="1" applyAlignment="1">
      <alignment horizontal="center" vertical="center"/>
    </xf>
    <xf numFmtId="0" fontId="45" fillId="3" borderId="71" xfId="3" applyFont="1" applyFill="1" applyBorder="1" applyAlignment="1">
      <alignment horizontal="left" vertical="center" wrapText="1"/>
    </xf>
    <xf numFmtId="0" fontId="15" fillId="0" borderId="151" xfId="3" applyFont="1" applyBorder="1" applyAlignment="1">
      <alignment horizontal="center" vertical="center"/>
    </xf>
    <xf numFmtId="0" fontId="18" fillId="3" borderId="116" xfId="3" applyFont="1" applyFill="1" applyBorder="1" applyAlignment="1">
      <alignment horizontal="center" vertical="center"/>
    </xf>
    <xf numFmtId="0" fontId="18" fillId="3" borderId="118" xfId="3" applyFont="1" applyFill="1" applyBorder="1" applyAlignment="1">
      <alignment horizontal="center" vertical="center"/>
    </xf>
    <xf numFmtId="0" fontId="45" fillId="3" borderId="84" xfId="3" applyFont="1" applyFill="1" applyBorder="1" applyAlignment="1">
      <alignment horizontal="left" vertical="center" wrapText="1"/>
    </xf>
    <xf numFmtId="0" fontId="10" fillId="3" borderId="53" xfId="3" applyFont="1" applyFill="1" applyBorder="1" applyAlignment="1">
      <alignment horizontal="center" vertical="center"/>
    </xf>
    <xf numFmtId="0" fontId="18" fillId="3" borderId="49" xfId="3" applyFont="1" applyFill="1" applyBorder="1" applyAlignment="1">
      <alignment horizontal="center" vertical="center"/>
    </xf>
    <xf numFmtId="0" fontId="18" fillId="3" borderId="82" xfId="3" applyFont="1" applyFill="1" applyBorder="1" applyAlignment="1">
      <alignment horizontal="center" vertical="center"/>
    </xf>
    <xf numFmtId="0" fontId="45" fillId="3" borderId="92" xfId="3" applyFont="1" applyFill="1" applyBorder="1" applyAlignment="1">
      <alignment horizontal="left" vertical="center" wrapText="1"/>
    </xf>
    <xf numFmtId="0" fontId="45" fillId="3" borderId="62" xfId="3" applyFont="1" applyFill="1" applyBorder="1" applyAlignment="1">
      <alignment horizontal="left" vertical="center" wrapText="1"/>
    </xf>
    <xf numFmtId="0" fontId="45" fillId="3" borderId="96" xfId="3" applyFont="1" applyFill="1" applyBorder="1" applyAlignment="1">
      <alignment horizontal="left" vertical="center" wrapText="1"/>
    </xf>
    <xf numFmtId="0" fontId="10" fillId="8" borderId="149" xfId="3" applyFont="1" applyFill="1" applyBorder="1" applyAlignment="1">
      <alignment horizontal="center" vertical="center"/>
    </xf>
    <xf numFmtId="0" fontId="10" fillId="8" borderId="21" xfId="3" applyFont="1" applyFill="1" applyBorder="1" applyAlignment="1">
      <alignment horizontal="center" vertical="center"/>
    </xf>
    <xf numFmtId="0" fontId="10" fillId="8" borderId="119" xfId="3" applyFont="1" applyFill="1" applyBorder="1" applyAlignment="1">
      <alignment horizontal="center" vertical="center"/>
    </xf>
    <xf numFmtId="0" fontId="52" fillId="8" borderId="127" xfId="3" applyFont="1" applyFill="1" applyBorder="1" applyAlignment="1">
      <alignment horizontal="center" vertical="center"/>
    </xf>
    <xf numFmtId="0" fontId="52" fillId="8" borderId="128" xfId="3" applyFont="1" applyFill="1" applyBorder="1" applyAlignment="1">
      <alignment horizontal="center" vertical="center"/>
    </xf>
    <xf numFmtId="0" fontId="52" fillId="3" borderId="26" xfId="3" applyFont="1" applyFill="1" applyBorder="1" applyAlignment="1">
      <alignment horizontal="center" vertical="center"/>
    </xf>
    <xf numFmtId="0" fontId="52" fillId="3" borderId="28" xfId="3" applyFont="1" applyFill="1" applyBorder="1" applyAlignment="1">
      <alignment horizontal="center" vertical="center"/>
    </xf>
    <xf numFmtId="0" fontId="52" fillId="3" borderId="31" xfId="3" applyFont="1" applyFill="1" applyBorder="1" applyAlignment="1">
      <alignment horizontal="center" vertical="center"/>
    </xf>
    <xf numFmtId="0" fontId="64" fillId="7" borderId="9" xfId="3" applyFont="1" applyFill="1" applyBorder="1" applyAlignment="1">
      <alignment horizontal="center" vertical="center"/>
    </xf>
    <xf numFmtId="0" fontId="64" fillId="7" borderId="86" xfId="3" applyFont="1" applyFill="1" applyBorder="1" applyAlignment="1">
      <alignment horizontal="center" vertical="center"/>
    </xf>
    <xf numFmtId="0" fontId="64" fillId="7" borderId="10" xfId="3" applyFont="1" applyFill="1" applyBorder="1" applyAlignment="1">
      <alignment horizontal="center" vertical="center"/>
    </xf>
    <xf numFmtId="0" fontId="10" fillId="0" borderId="21" xfId="3" applyFont="1" applyBorder="1" applyAlignment="1">
      <alignment horizontal="center" vertical="center"/>
    </xf>
    <xf numFmtId="0" fontId="28" fillId="0" borderId="26" xfId="3" applyFont="1" applyBorder="1" applyAlignment="1">
      <alignment horizontal="center" vertical="center"/>
    </xf>
    <xf numFmtId="0" fontId="28" fillId="0" borderId="138" xfId="3" applyFont="1" applyBorder="1" applyAlignment="1">
      <alignment horizontal="center" vertical="center"/>
    </xf>
    <xf numFmtId="0" fontId="17" fillId="3" borderId="140" xfId="3" applyFont="1" applyFill="1" applyBorder="1" applyAlignment="1">
      <alignment horizontal="center" vertical="center"/>
    </xf>
    <xf numFmtId="0" fontId="17" fillId="3" borderId="50" xfId="3" applyFont="1" applyFill="1" applyBorder="1" applyAlignment="1">
      <alignment horizontal="center" vertical="center"/>
    </xf>
    <xf numFmtId="0" fontId="17" fillId="3" borderId="100" xfId="3" applyFont="1" applyFill="1" applyBorder="1" applyAlignment="1">
      <alignment horizontal="center" vertical="center"/>
    </xf>
    <xf numFmtId="0" fontId="10" fillId="3" borderId="0" xfId="3" applyFont="1" applyFill="1" applyAlignment="1">
      <alignment horizontal="center" vertical="center"/>
    </xf>
    <xf numFmtId="0" fontId="52" fillId="3" borderId="139" xfId="3" applyFont="1" applyFill="1" applyBorder="1" applyAlignment="1">
      <alignment horizontal="center" vertical="center"/>
    </xf>
    <xf numFmtId="0" fontId="52" fillId="3" borderId="115" xfId="3" applyFont="1" applyFill="1" applyBorder="1" applyAlignment="1">
      <alignment horizontal="center" vertical="center"/>
    </xf>
    <xf numFmtId="0" fontId="52" fillId="3" borderId="145" xfId="3" applyFont="1" applyFill="1" applyBorder="1" applyAlignment="1">
      <alignment horizontal="center" vertical="center"/>
    </xf>
    <xf numFmtId="0" fontId="45" fillId="3" borderId="15" xfId="3" applyFont="1" applyFill="1" applyBorder="1" applyAlignment="1">
      <alignment horizontal="center" vertical="center" wrapText="1"/>
    </xf>
    <xf numFmtId="0" fontId="45" fillId="3" borderId="4" xfId="3" applyFont="1" applyFill="1" applyBorder="1" applyAlignment="1">
      <alignment horizontal="center" vertical="center" wrapText="1"/>
    </xf>
    <xf numFmtId="0" fontId="15" fillId="3" borderId="15" xfId="3" applyFont="1" applyFill="1" applyBorder="1" applyAlignment="1">
      <alignment horizontal="center" vertical="center"/>
    </xf>
    <xf numFmtId="0" fontId="15" fillId="3" borderId="4" xfId="3" applyFont="1" applyFill="1" applyBorder="1" applyAlignment="1">
      <alignment horizontal="center" vertical="center"/>
    </xf>
    <xf numFmtId="0" fontId="15" fillId="3" borderId="1" xfId="3" applyFont="1" applyFill="1" applyBorder="1" applyAlignment="1">
      <alignment horizontal="center" vertical="center"/>
    </xf>
    <xf numFmtId="0" fontId="15" fillId="3" borderId="23" xfId="3" applyFont="1" applyFill="1" applyBorder="1" applyAlignment="1">
      <alignment horizontal="center" vertical="center"/>
    </xf>
    <xf numFmtId="0" fontId="26" fillId="3" borderId="142" xfId="3" applyFont="1" applyFill="1" applyBorder="1" applyAlignment="1">
      <alignment horizontal="center" vertical="center" wrapText="1" shrinkToFit="1"/>
    </xf>
    <xf numFmtId="0" fontId="26" fillId="3" borderId="47" xfId="3" applyFont="1" applyFill="1" applyBorder="1" applyAlignment="1">
      <alignment horizontal="center" vertical="center" wrapText="1" shrinkToFit="1"/>
    </xf>
    <xf numFmtId="0" fontId="26" fillId="3" borderId="48" xfId="3" applyFont="1" applyFill="1" applyBorder="1" applyAlignment="1">
      <alignment horizontal="center" vertical="center" wrapText="1" shrinkToFit="1"/>
    </xf>
    <xf numFmtId="0" fontId="26" fillId="3" borderId="46" xfId="3" applyFont="1" applyFill="1" applyBorder="1" applyAlignment="1">
      <alignment horizontal="center" vertical="center" wrapText="1" shrinkToFit="1"/>
    </xf>
    <xf numFmtId="0" fontId="26" fillId="3" borderId="147" xfId="3" applyFont="1" applyFill="1" applyBorder="1" applyAlignment="1">
      <alignment horizontal="center" vertical="center" wrapText="1" shrinkToFit="1"/>
    </xf>
    <xf numFmtId="0" fontId="26" fillId="3" borderId="107" xfId="3" applyFont="1" applyFill="1" applyBorder="1" applyAlignment="1">
      <alignment horizontal="center" vertical="center" wrapText="1" shrinkToFit="1"/>
    </xf>
  </cellXfs>
  <cellStyles count="6">
    <cellStyle name="ハイパーリンク" xfId="1" builtinId="8"/>
    <cellStyle name="標準" xfId="0" builtinId="0"/>
    <cellStyle name="標準 2" xfId="4" xr:uid="{AF328DEC-83DD-461F-B24F-934ACE1B0FF3}"/>
    <cellStyle name="標準 2 2" xfId="2" xr:uid="{D79241CB-F7AF-42E1-8FA0-C90CFD39637E}"/>
    <cellStyle name="標準 2 3" xfId="5" xr:uid="{87EBF26D-0BD0-417E-B96F-4D732BF197B4}"/>
    <cellStyle name="標準_◎マルチ生産計画 89期4月～" xfId="3" xr:uid="{4680AC26-725F-471A-A127-13FC39CEF2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294043</xdr:colOff>
      <xdr:row>18</xdr:row>
      <xdr:rowOff>111498</xdr:rowOff>
    </xdr:from>
    <xdr:to>
      <xdr:col>24</xdr:col>
      <xdr:colOff>419538</xdr:colOff>
      <xdr:row>20</xdr:row>
      <xdr:rowOff>192659</xdr:rowOff>
    </xdr:to>
    <xdr:sp macro="" textlink="">
      <xdr:nvSpPr>
        <xdr:cNvPr id="15" name="正方形/長方形 2">
          <a:extLst>
            <a:ext uri="{FF2B5EF4-FFF2-40B4-BE49-F238E27FC236}">
              <a16:creationId xmlns:a16="http://schemas.microsoft.com/office/drawing/2014/main" id="{C36DB849-2961-85F2-828E-F7A8C6D58791}"/>
            </a:ext>
          </a:extLst>
        </xdr:cNvPr>
        <xdr:cNvSpPr/>
      </xdr:nvSpPr>
      <xdr:spPr>
        <a:xfrm>
          <a:off x="12598102" y="5299822"/>
          <a:ext cx="4226848" cy="86557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最新月度かつ実行した日付以降で</a:t>
          </a:r>
          <a:r>
            <a:rPr kumimoji="1" lang="en-US" altLang="ja-JP" sz="1400"/>
            <a:t>DELETE</a:t>
          </a:r>
          <a:r>
            <a:rPr kumimoji="1" lang="ja-JP" altLang="en-US" sz="1400"/>
            <a:t>＆</a:t>
          </a:r>
          <a:r>
            <a:rPr kumimoji="1" lang="en-US" altLang="ja-JP" sz="1400"/>
            <a:t>INSERT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125201</xdr:colOff>
      <xdr:row>1</xdr:row>
      <xdr:rowOff>211999</xdr:rowOff>
    </xdr:from>
    <xdr:to>
      <xdr:col>20</xdr:col>
      <xdr:colOff>547845</xdr:colOff>
      <xdr:row>36</xdr:row>
      <xdr:rowOff>105559</xdr:rowOff>
    </xdr:to>
    <xdr:pic>
      <xdr:nvPicPr>
        <xdr:cNvPr id="5" name="図 1">
          <a:extLst>
            <a:ext uri="{FF2B5EF4-FFF2-40B4-BE49-F238E27FC236}">
              <a16:creationId xmlns:a16="http://schemas.microsoft.com/office/drawing/2014/main" id="{B0C40C25-E66C-DDB8-D230-1284E3061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15" y="440599"/>
          <a:ext cx="13246016" cy="7894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191908</xdr:colOff>
      <xdr:row>33</xdr:row>
      <xdr:rowOff>57823</xdr:rowOff>
    </xdr:from>
    <xdr:to>
      <xdr:col>9</xdr:col>
      <xdr:colOff>553953</xdr:colOff>
      <xdr:row>53</xdr:row>
      <xdr:rowOff>16056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F868B89-CBB7-48DA-949B-2A6F3416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9265" y="3105823"/>
          <a:ext cx="8671783" cy="3772044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</xdr:col>
      <xdr:colOff>1281954</xdr:colOff>
      <xdr:row>34</xdr:row>
      <xdr:rowOff>26893</xdr:rowOff>
    </xdr:from>
    <xdr:to>
      <xdr:col>2</xdr:col>
      <xdr:colOff>1210236</xdr:colOff>
      <xdr:row>39</xdr:row>
      <xdr:rowOff>116540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B423F9FE-D99E-4202-8EC3-7567771472DC}"/>
            </a:ext>
          </a:extLst>
        </xdr:cNvPr>
        <xdr:cNvSpPr/>
      </xdr:nvSpPr>
      <xdr:spPr>
        <a:xfrm>
          <a:off x="1807734" y="3265393"/>
          <a:ext cx="2168562" cy="1042147"/>
        </a:xfrm>
        <a:prstGeom prst="wedgeRectCallout">
          <a:avLst>
            <a:gd name="adj1" fmla="val 61655"/>
            <a:gd name="adj2" fmla="val -1157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010</a:t>
          </a:r>
          <a:r>
            <a:rPr kumimoji="1" lang="ja-JP" altLang="en-US" sz="1100"/>
            <a:t>：連番</a:t>
          </a:r>
          <a:r>
            <a:rPr kumimoji="1" lang="en-US" altLang="ja-JP" sz="1100"/>
            <a:t>(</a:t>
          </a:r>
          <a:r>
            <a:rPr kumimoji="1" lang="ja-JP" altLang="en-US" sz="1100"/>
            <a:t>生産順位ではない</a:t>
          </a:r>
          <a:r>
            <a:rPr kumimoji="1" lang="en-US" altLang="ja-JP" sz="1100"/>
            <a:t>)</a:t>
          </a:r>
          <a:r>
            <a:rPr kumimoji="1" lang="ja-JP" altLang="en-US" sz="1100"/>
            <a:t>　</a:t>
          </a:r>
          <a:endParaRPr kumimoji="1" lang="en-US" altLang="ja-JP" sz="1100"/>
        </a:p>
        <a:p>
          <a:pPr algn="l"/>
          <a:r>
            <a:rPr kumimoji="1" lang="ja-JP" altLang="en-US" sz="1100"/>
            <a:t>ー＞</a:t>
          </a:r>
          <a:r>
            <a:rPr kumimoji="1" lang="en-US" altLang="ja-JP" sz="1100"/>
            <a:t>001</a:t>
          </a:r>
          <a:r>
            <a:rPr kumimoji="1" lang="ja-JP" altLang="en-US" sz="1100"/>
            <a:t>に変更</a:t>
          </a:r>
          <a:endParaRPr kumimoji="1" lang="en-US" altLang="ja-JP" sz="1100"/>
        </a:p>
        <a:p>
          <a:pPr algn="l"/>
          <a:r>
            <a:rPr kumimoji="1" lang="ja-JP" altLang="en-US" sz="1100"/>
            <a:t>進度：</a:t>
          </a:r>
          <a:r>
            <a:rPr kumimoji="1" lang="en-US" altLang="ja-JP" sz="1100"/>
            <a:t>ALC</a:t>
          </a:r>
          <a:r>
            <a:rPr kumimoji="1" lang="ja-JP" altLang="en-US" sz="1100"/>
            <a:t>と</a:t>
          </a:r>
          <a:r>
            <a:rPr kumimoji="1" lang="en-US" altLang="ja-JP" sz="1100"/>
            <a:t>SP</a:t>
          </a:r>
          <a:r>
            <a:rPr kumimoji="1" lang="ja-JP" altLang="en-US" sz="1100"/>
            <a:t>枠外の生産と合算して計算する</a:t>
          </a:r>
        </a:p>
      </xdr:txBody>
    </xdr:sp>
    <xdr:clientData/>
  </xdr:twoCellAnchor>
  <xdr:twoCellAnchor>
    <xdr:from>
      <xdr:col>5</xdr:col>
      <xdr:colOff>69812</xdr:colOff>
      <xdr:row>47</xdr:row>
      <xdr:rowOff>112026</xdr:rowOff>
    </xdr:from>
    <xdr:to>
      <xdr:col>7</xdr:col>
      <xdr:colOff>889411</xdr:colOff>
      <xdr:row>51</xdr:row>
      <xdr:rowOff>160100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53F61F39-6C06-4B47-9807-83C6AE7FE1C4}"/>
            </a:ext>
          </a:extLst>
        </xdr:cNvPr>
        <xdr:cNvSpPr/>
      </xdr:nvSpPr>
      <xdr:spPr>
        <a:xfrm>
          <a:off x="7771455" y="5827026"/>
          <a:ext cx="1799313" cy="810074"/>
        </a:xfrm>
        <a:prstGeom prst="wedgeRectCallout">
          <a:avLst>
            <a:gd name="adj1" fmla="val 49213"/>
            <a:gd name="adj2" fmla="val 15093"/>
          </a:avLst>
        </a:prstGeom>
        <a:solidFill>
          <a:srgbClr val="156082"/>
        </a:solidFill>
        <a:ln w="19050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アルミは塗装しない場合もあるため、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PAIN,ASSYIN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の表記が必要になる！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11</xdr:col>
      <xdr:colOff>1515345</xdr:colOff>
      <xdr:row>32</xdr:row>
      <xdr:rowOff>88572</xdr:rowOff>
    </xdr:from>
    <xdr:to>
      <xdr:col>12</xdr:col>
      <xdr:colOff>2381946</xdr:colOff>
      <xdr:row>40</xdr:row>
      <xdr:rowOff>110046</xdr:rowOff>
    </xdr:to>
    <xdr:sp macro="" textlink="">
      <xdr:nvSpPr>
        <xdr:cNvPr id="10" name="正方形/長方形 4">
          <a:extLst>
            <a:ext uri="{FF2B5EF4-FFF2-40B4-BE49-F238E27FC236}">
              <a16:creationId xmlns:a16="http://schemas.microsoft.com/office/drawing/2014/main" id="{2E4CDAEF-2328-4F6E-B447-5F6E164E4D64}"/>
            </a:ext>
          </a:extLst>
        </xdr:cNvPr>
        <xdr:cNvSpPr/>
      </xdr:nvSpPr>
      <xdr:spPr>
        <a:xfrm>
          <a:off x="16206257" y="3327072"/>
          <a:ext cx="2390601" cy="1545474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/>
            <a:t>(</a:t>
          </a:r>
          <a:r>
            <a:rPr kumimoji="1" lang="ja-JP" altLang="en-US" sz="1400"/>
            <a:t>データコピー元</a:t>
          </a:r>
          <a:r>
            <a:rPr kumimoji="1" lang="en-US" altLang="ja-JP" sz="1400"/>
            <a:t>)</a:t>
          </a:r>
          <a:br>
            <a:rPr kumimoji="1" lang="en-US" altLang="ja-JP" sz="1400"/>
          </a:br>
          <a:r>
            <a:rPr kumimoji="1" lang="ja-JP" altLang="en-US" sz="1400"/>
            <a:t>エクセルのどこからとってくるか書く</a:t>
          </a:r>
          <a:endParaRPr kumimoji="1" lang="en-US" altLang="ja-JP" sz="1400"/>
        </a:p>
        <a:p>
          <a:pPr algn="l"/>
          <a:r>
            <a:rPr kumimoji="1" lang="ja-JP" altLang="en-US" sz="1400"/>
            <a:t>データ場所</a:t>
          </a:r>
        </a:p>
      </xdr:txBody>
    </xdr:sp>
    <xdr:clientData/>
  </xdr:twoCellAnchor>
  <xdr:twoCellAnchor>
    <xdr:from>
      <xdr:col>8</xdr:col>
      <xdr:colOff>1393339</xdr:colOff>
      <xdr:row>35</xdr:row>
      <xdr:rowOff>143771</xdr:rowOff>
    </xdr:from>
    <xdr:to>
      <xdr:col>9</xdr:col>
      <xdr:colOff>1456764</xdr:colOff>
      <xdr:row>39</xdr:row>
      <xdr:rowOff>89647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8FA1DF9-6E85-7AC9-5A73-900CB8B86BC4}"/>
            </a:ext>
          </a:extLst>
        </xdr:cNvPr>
        <xdr:cNvSpPr/>
      </xdr:nvSpPr>
      <xdr:spPr>
        <a:xfrm>
          <a:off x="13428457" y="3572771"/>
          <a:ext cx="1777925" cy="707876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生産計画テーブルに</a:t>
          </a:r>
          <a:endParaRPr kumimoji="1" lang="en-US" altLang="ja-JP" sz="1100"/>
        </a:p>
        <a:p>
          <a:pPr algn="l"/>
          <a:r>
            <a:rPr kumimoji="1" lang="ja-JP" altLang="en-US" sz="1100"/>
            <a:t>負荷率と勤怠を入れる</a:t>
          </a:r>
        </a:p>
      </xdr:txBody>
    </xdr:sp>
    <xdr:clientData/>
  </xdr:twoCellAnchor>
  <xdr:twoCellAnchor>
    <xdr:from>
      <xdr:col>9</xdr:col>
      <xdr:colOff>706392</xdr:colOff>
      <xdr:row>16</xdr:row>
      <xdr:rowOff>27660</xdr:rowOff>
    </xdr:from>
    <xdr:to>
      <xdr:col>11</xdr:col>
      <xdr:colOff>819822</xdr:colOff>
      <xdr:row>35</xdr:row>
      <xdr:rowOff>121529</xdr:rowOff>
    </xdr:to>
    <xdr:sp macro="" textlink="">
      <xdr:nvSpPr>
        <xdr:cNvPr id="15" name="正方形/長方形 6">
          <a:extLst>
            <a:ext uri="{FF2B5EF4-FFF2-40B4-BE49-F238E27FC236}">
              <a16:creationId xmlns:a16="http://schemas.microsoft.com/office/drawing/2014/main" id="{7A35104C-ECEF-70D4-BDD6-A709E4D99AA1}"/>
            </a:ext>
          </a:extLst>
        </xdr:cNvPr>
        <xdr:cNvSpPr/>
      </xdr:nvSpPr>
      <xdr:spPr>
        <a:xfrm>
          <a:off x="12364992" y="3162746"/>
          <a:ext cx="3183201" cy="3816783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鉄フレーム</a:t>
          </a:r>
          <a:r>
            <a:rPr kumimoji="1" lang="en-US" altLang="ja-JP" sz="1400"/>
            <a:t>(M/C)</a:t>
          </a:r>
          <a:r>
            <a:rPr kumimoji="1" lang="ja-JP" altLang="en-US" sz="1400"/>
            <a:t>　　：</a:t>
          </a:r>
          <a:r>
            <a:rPr kumimoji="1" lang="en-US" altLang="ja-JP" sz="1400"/>
            <a:t>64</a:t>
          </a:r>
        </a:p>
        <a:p>
          <a:pPr algn="l"/>
          <a:r>
            <a:rPr kumimoji="1" lang="ja-JP" altLang="en-US" sz="1400"/>
            <a:t>鉄フレーム</a:t>
          </a:r>
          <a:r>
            <a:rPr kumimoji="1" lang="en-US" altLang="ja-JP" sz="1400"/>
            <a:t>(MULTI)</a:t>
          </a:r>
          <a:r>
            <a:rPr kumimoji="1" lang="ja-JP" altLang="en-US" sz="1400"/>
            <a:t>　 ：</a:t>
          </a:r>
          <a:r>
            <a:rPr kumimoji="1" lang="en-US" altLang="ja-JP" sz="1400"/>
            <a:t>65</a:t>
          </a:r>
        </a:p>
        <a:p>
          <a:pPr algn="l"/>
          <a:r>
            <a:rPr kumimoji="1" lang="ja-JP" altLang="en-US" sz="1400"/>
            <a:t>アルミフレーム　　</a:t>
          </a:r>
          <a:r>
            <a:rPr kumimoji="1" lang="ja-JP" altLang="en-US" sz="1400" baseline="0"/>
            <a:t>  </a:t>
          </a:r>
          <a:r>
            <a:rPr kumimoji="1" lang="ja-JP" altLang="en-US" sz="1400"/>
            <a:t>：</a:t>
          </a:r>
          <a:r>
            <a:rPr kumimoji="1" lang="en-US" altLang="ja-JP" sz="1400"/>
            <a:t>47</a:t>
          </a:r>
        </a:p>
        <a:p>
          <a:pPr algn="l"/>
          <a:endParaRPr kumimoji="1" lang="en-US" altLang="ja-JP" sz="1400"/>
        </a:p>
        <a:p>
          <a:pPr algn="l"/>
          <a:r>
            <a:rPr kumimoji="1" lang="en-US" altLang="ja-JP" sz="1400"/>
            <a:t>SUB</a:t>
          </a:r>
        </a:p>
        <a:p>
          <a:pPr algn="l"/>
          <a:r>
            <a:rPr kumimoji="1" lang="ja-JP" altLang="en-US" sz="1400"/>
            <a:t>鉄フレーム</a:t>
          </a:r>
          <a:r>
            <a:rPr kumimoji="1" lang="en-US" altLang="ja-JP" sz="1400"/>
            <a:t>(COM)</a:t>
          </a:r>
        </a:p>
        <a:p>
          <a:pPr algn="l"/>
          <a:r>
            <a:rPr kumimoji="1" lang="ja-JP" altLang="en-US" sz="1400"/>
            <a:t>鉄フレーム</a:t>
          </a:r>
          <a:r>
            <a:rPr kumimoji="1" lang="en-US" altLang="ja-JP" sz="1400"/>
            <a:t>(</a:t>
          </a:r>
          <a:r>
            <a:rPr kumimoji="1" lang="ja-JP" altLang="en-US" sz="1400"/>
            <a:t>溶接</a:t>
          </a:r>
          <a:r>
            <a:rPr kumimoji="1" lang="en-US" altLang="ja-JP" sz="1400"/>
            <a:t>1)</a:t>
          </a:r>
        </a:p>
        <a:p>
          <a:pPr algn="l"/>
          <a:r>
            <a:rPr kumimoji="1" lang="ja-JP" altLang="en-US" sz="1400"/>
            <a:t>鉄フレーム</a:t>
          </a:r>
          <a:r>
            <a:rPr kumimoji="1" lang="en-US" altLang="ja-JP" sz="1400"/>
            <a:t>(</a:t>
          </a:r>
          <a:r>
            <a:rPr kumimoji="1" lang="ja-JP" altLang="en-US" sz="1400"/>
            <a:t>匠</a:t>
          </a:r>
          <a:r>
            <a:rPr kumimoji="1" lang="en-US" altLang="ja-JP" sz="1400"/>
            <a:t>)</a:t>
          </a:r>
        </a:p>
        <a:p>
          <a:pPr algn="l"/>
          <a:endParaRPr kumimoji="1" lang="en-US" altLang="ja-JP" sz="1400"/>
        </a:p>
      </xdr:txBody>
    </xdr:sp>
    <xdr:clientData/>
  </xdr:twoCellAnchor>
  <xdr:twoCellAnchor>
    <xdr:from>
      <xdr:col>13</xdr:col>
      <xdr:colOff>573742</xdr:colOff>
      <xdr:row>14</xdr:row>
      <xdr:rowOff>158339</xdr:rowOff>
    </xdr:from>
    <xdr:to>
      <xdr:col>17</xdr:col>
      <xdr:colOff>96809</xdr:colOff>
      <xdr:row>20</xdr:row>
      <xdr:rowOff>21993</xdr:rowOff>
    </xdr:to>
    <xdr:sp macro="" textlink="">
      <xdr:nvSpPr>
        <xdr:cNvPr id="17" name="正方形/長方形 8">
          <a:extLst>
            <a:ext uri="{FF2B5EF4-FFF2-40B4-BE49-F238E27FC236}">
              <a16:creationId xmlns:a16="http://schemas.microsoft.com/office/drawing/2014/main" id="{C40F0046-A204-4A0F-AA1F-66361F4645F8}"/>
            </a:ext>
          </a:extLst>
        </xdr:cNvPr>
        <xdr:cNvSpPr/>
      </xdr:nvSpPr>
      <xdr:spPr>
        <a:xfrm>
          <a:off x="19223692" y="2825339"/>
          <a:ext cx="5209492" cy="1006654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部番は</a:t>
          </a:r>
          <a:r>
            <a:rPr kumimoji="1" lang="en-US" altLang="ja-JP" sz="1400"/>
            <a:t>A-Dash</a:t>
          </a:r>
          <a:r>
            <a:rPr kumimoji="1" lang="ja-JP" altLang="en-US" sz="1400"/>
            <a:t>ルールにあわせる</a:t>
          </a:r>
          <a:endParaRPr kumimoji="1" lang="en-US" altLang="ja-JP" sz="1400"/>
        </a:p>
        <a:p>
          <a:pPr algn="l"/>
          <a:r>
            <a:rPr kumimoji="1" lang="ja-JP" altLang="en-US" sz="1400"/>
            <a:t>→指定してください！</a:t>
          </a:r>
          <a:endParaRPr kumimoji="1" lang="en-US" altLang="ja-JP" sz="14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24</xdr:row>
      <xdr:rowOff>0</xdr:rowOff>
    </xdr:from>
    <xdr:to>
      <xdr:col>37</xdr:col>
      <xdr:colOff>591343</xdr:colOff>
      <xdr:row>42</xdr:row>
      <xdr:rowOff>130131</xdr:rowOff>
    </xdr:to>
    <xdr:pic>
      <xdr:nvPicPr>
        <xdr:cNvPr id="650" name="図 81">
          <a:extLst>
            <a:ext uri="{FF2B5EF4-FFF2-40B4-BE49-F238E27FC236}">
              <a16:creationId xmlns:a16="http://schemas.microsoft.com/office/drawing/2014/main" id="{9C0D7804-25E1-5BED-8E38-AA33612FD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14629" y="4114800"/>
          <a:ext cx="19328922" cy="4239217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23</xdr:row>
      <xdr:rowOff>95250</xdr:rowOff>
    </xdr:from>
    <xdr:to>
      <xdr:col>13</xdr:col>
      <xdr:colOff>1106385</xdr:colOff>
      <xdr:row>41</xdr:row>
      <xdr:rowOff>212047</xdr:rowOff>
    </xdr:to>
    <xdr:pic>
      <xdr:nvPicPr>
        <xdr:cNvPr id="649" name="図 73">
          <a:extLst>
            <a:ext uri="{FF2B5EF4-FFF2-40B4-BE49-F238E27FC236}">
              <a16:creationId xmlns:a16="http://schemas.microsoft.com/office/drawing/2014/main" id="{29C4C543-52C7-8CD4-D835-B64716090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3618" y="5512377"/>
          <a:ext cx="19337581" cy="4363908"/>
        </a:xfrm>
        <a:prstGeom prst="rect">
          <a:avLst/>
        </a:prstGeom>
      </xdr:spPr>
    </xdr:pic>
    <xdr:clientData/>
  </xdr:twoCellAnchor>
  <xdr:twoCellAnchor editAs="oneCell">
    <xdr:from>
      <xdr:col>2</xdr:col>
      <xdr:colOff>811099</xdr:colOff>
      <xdr:row>68</xdr:row>
      <xdr:rowOff>121315</xdr:rowOff>
    </xdr:from>
    <xdr:to>
      <xdr:col>13</xdr:col>
      <xdr:colOff>394967</xdr:colOff>
      <xdr:row>117</xdr:row>
      <xdr:rowOff>123679</xdr:rowOff>
    </xdr:to>
    <xdr:pic>
      <xdr:nvPicPr>
        <xdr:cNvPr id="666" name="図 1">
          <a:extLst>
            <a:ext uri="{FF2B5EF4-FFF2-40B4-BE49-F238E27FC236}">
              <a16:creationId xmlns:a16="http://schemas.microsoft.com/office/drawing/2014/main" id="{99ABB855-0746-1D1E-6F45-4210E242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474" y="16313815"/>
          <a:ext cx="17609931" cy="11670489"/>
        </a:xfrm>
        <a:prstGeom prst="rect">
          <a:avLst/>
        </a:prstGeom>
      </xdr:spPr>
    </xdr:pic>
    <xdr:clientData/>
  </xdr:twoCellAnchor>
  <xdr:twoCellAnchor>
    <xdr:from>
      <xdr:col>4</xdr:col>
      <xdr:colOff>1091045</xdr:colOff>
      <xdr:row>15</xdr:row>
      <xdr:rowOff>207818</xdr:rowOff>
    </xdr:from>
    <xdr:to>
      <xdr:col>5</xdr:col>
      <xdr:colOff>2074273</xdr:colOff>
      <xdr:row>40</xdr:row>
      <xdr:rowOff>0</xdr:rowOff>
    </xdr:to>
    <xdr:cxnSp macro="">
      <xdr:nvCxnSpPr>
        <xdr:cNvPr id="661" name="直線矢印コネクタ 26">
          <a:extLst>
            <a:ext uri="{FF2B5EF4-FFF2-40B4-BE49-F238E27FC236}">
              <a16:creationId xmlns:a16="http://schemas.microsoft.com/office/drawing/2014/main" id="{4AE6B120-0A3F-8E27-227F-E6144FE6FE4E}"/>
            </a:ext>
          </a:extLst>
        </xdr:cNvPr>
        <xdr:cNvCxnSpPr/>
      </xdr:nvCxnSpPr>
      <xdr:spPr>
        <a:xfrm>
          <a:off x="6996545" y="3688773"/>
          <a:ext cx="2628455" cy="54725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251011</xdr:colOff>
      <xdr:row>11</xdr:row>
      <xdr:rowOff>107576</xdr:rowOff>
    </xdr:from>
    <xdr:to>
      <xdr:col>28</xdr:col>
      <xdr:colOff>26894</xdr:colOff>
      <xdr:row>31</xdr:row>
      <xdr:rowOff>44823</xdr:rowOff>
    </xdr:to>
    <xdr:cxnSp macro="">
      <xdr:nvCxnSpPr>
        <xdr:cNvPr id="660" name="直線矢印コネクタ 5">
          <a:extLst>
            <a:ext uri="{FF2B5EF4-FFF2-40B4-BE49-F238E27FC236}">
              <a16:creationId xmlns:a16="http://schemas.microsoft.com/office/drawing/2014/main" id="{4185F651-B175-3198-A555-65979C103370}"/>
            </a:ext>
          </a:extLst>
        </xdr:cNvPr>
        <xdr:cNvCxnSpPr/>
      </xdr:nvCxnSpPr>
      <xdr:spPr>
        <a:xfrm flipH="1">
          <a:off x="26141082" y="2671482"/>
          <a:ext cx="5522259" cy="4598894"/>
        </a:xfrm>
        <a:prstGeom prst="straightConnector1">
          <a:avLst/>
        </a:prstGeom>
        <a:ln w="38100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925285</xdr:colOff>
      <xdr:row>13</xdr:row>
      <xdr:rowOff>98611</xdr:rowOff>
    </xdr:from>
    <xdr:to>
      <xdr:col>27</xdr:col>
      <xdr:colOff>1506071</xdr:colOff>
      <xdr:row>30</xdr:row>
      <xdr:rowOff>97971</xdr:rowOff>
    </xdr:to>
    <xdr:cxnSp macro="">
      <xdr:nvCxnSpPr>
        <xdr:cNvPr id="659" name="直線矢印コネクタ 30">
          <a:extLst>
            <a:ext uri="{FF2B5EF4-FFF2-40B4-BE49-F238E27FC236}">
              <a16:creationId xmlns:a16="http://schemas.microsoft.com/office/drawing/2014/main" id="{99F03E4E-A450-8CB2-0A01-E31C06042967}"/>
            </a:ext>
          </a:extLst>
        </xdr:cNvPr>
        <xdr:cNvCxnSpPr/>
      </xdr:nvCxnSpPr>
      <xdr:spPr>
        <a:xfrm flipH="1">
          <a:off x="27299450" y="3128682"/>
          <a:ext cx="4283209" cy="3961760"/>
        </a:xfrm>
        <a:prstGeom prst="straightConnector1">
          <a:avLst/>
        </a:prstGeom>
        <a:ln w="38100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794658</xdr:colOff>
      <xdr:row>14</xdr:row>
      <xdr:rowOff>89647</xdr:rowOff>
    </xdr:from>
    <xdr:to>
      <xdr:col>28</xdr:col>
      <xdr:colOff>44824</xdr:colOff>
      <xdr:row>32</xdr:row>
      <xdr:rowOff>195943</xdr:rowOff>
    </xdr:to>
    <xdr:cxnSp macro="">
      <xdr:nvCxnSpPr>
        <xdr:cNvPr id="658" name="直線矢印コネクタ 35">
          <a:extLst>
            <a:ext uri="{FF2B5EF4-FFF2-40B4-BE49-F238E27FC236}">
              <a16:creationId xmlns:a16="http://schemas.microsoft.com/office/drawing/2014/main" id="{85EB97B5-F00A-866F-5928-9E81BD26EE0F}"/>
            </a:ext>
          </a:extLst>
        </xdr:cNvPr>
        <xdr:cNvCxnSpPr/>
      </xdr:nvCxnSpPr>
      <xdr:spPr>
        <a:xfrm flipH="1">
          <a:off x="28728682" y="3352800"/>
          <a:ext cx="2952589" cy="4301778"/>
        </a:xfrm>
        <a:prstGeom prst="straightConnector1">
          <a:avLst/>
        </a:prstGeom>
        <a:ln w="38100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43543</xdr:colOff>
      <xdr:row>9</xdr:row>
      <xdr:rowOff>206829</xdr:rowOff>
    </xdr:from>
    <xdr:to>
      <xdr:col>13</xdr:col>
      <xdr:colOff>2427514</xdr:colOff>
      <xdr:row>10</xdr:row>
      <xdr:rowOff>206829</xdr:rowOff>
    </xdr:to>
    <xdr:sp macro="" textlink="">
      <xdr:nvSpPr>
        <xdr:cNvPr id="647" name="テキスト ボックス 38">
          <a:extLst>
            <a:ext uri="{FF2B5EF4-FFF2-40B4-BE49-F238E27FC236}">
              <a16:creationId xmlns:a16="http://schemas.microsoft.com/office/drawing/2014/main" id="{DF80D63B-8D11-9778-8CD2-8565DFC4A4E0}"/>
            </a:ext>
          </a:extLst>
        </xdr:cNvPr>
        <xdr:cNvSpPr txBox="1"/>
      </xdr:nvSpPr>
      <xdr:spPr>
        <a:xfrm>
          <a:off x="718457" y="892629"/>
          <a:ext cx="17003486" cy="228600"/>
        </a:xfrm>
        <a:prstGeom prst="rect">
          <a:avLst/>
        </a:prstGeom>
        <a:noFill/>
        <a:ln w="2857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23</xdr:col>
      <xdr:colOff>631371</xdr:colOff>
      <xdr:row>9</xdr:row>
      <xdr:rowOff>0</xdr:rowOff>
    </xdr:from>
    <xdr:to>
      <xdr:col>36</xdr:col>
      <xdr:colOff>2797629</xdr:colOff>
      <xdr:row>10</xdr:row>
      <xdr:rowOff>0</xdr:rowOff>
    </xdr:to>
    <xdr:sp macro="" textlink="">
      <xdr:nvSpPr>
        <xdr:cNvPr id="646" name="テキスト ボックス 39">
          <a:extLst>
            <a:ext uri="{FF2B5EF4-FFF2-40B4-BE49-F238E27FC236}">
              <a16:creationId xmlns:a16="http://schemas.microsoft.com/office/drawing/2014/main" id="{509221EB-6BBE-30E6-A463-23A57EAE3DE6}"/>
            </a:ext>
          </a:extLst>
        </xdr:cNvPr>
        <xdr:cNvSpPr txBox="1"/>
      </xdr:nvSpPr>
      <xdr:spPr>
        <a:xfrm>
          <a:off x="24471085" y="685800"/>
          <a:ext cx="18244458" cy="228600"/>
        </a:xfrm>
        <a:prstGeom prst="rect">
          <a:avLst/>
        </a:prstGeom>
        <a:noFill/>
        <a:ln w="2857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13</xdr:col>
      <xdr:colOff>2427514</xdr:colOff>
      <xdr:row>9</xdr:row>
      <xdr:rowOff>114300</xdr:rowOff>
    </xdr:from>
    <xdr:to>
      <xdr:col>23</xdr:col>
      <xdr:colOff>631371</xdr:colOff>
      <xdr:row>10</xdr:row>
      <xdr:rowOff>92529</xdr:rowOff>
    </xdr:to>
    <xdr:cxnSp macro="">
      <xdr:nvCxnSpPr>
        <xdr:cNvPr id="657" name="コネクタ: カギ線 41">
          <a:extLst>
            <a:ext uri="{FF2B5EF4-FFF2-40B4-BE49-F238E27FC236}">
              <a16:creationId xmlns:a16="http://schemas.microsoft.com/office/drawing/2014/main" id="{4D010394-8BC0-0F52-5717-D9FDEB0B2232}"/>
            </a:ext>
          </a:extLst>
        </xdr:cNvPr>
        <xdr:cNvCxnSpPr>
          <a:stCxn id="647" idx="3"/>
          <a:endCxn id="646" idx="1"/>
        </xdr:cNvCxnSpPr>
      </xdr:nvCxnSpPr>
      <xdr:spPr>
        <a:xfrm flipV="1">
          <a:off x="21559157" y="2318657"/>
          <a:ext cx="6789964" cy="223158"/>
        </a:xfrm>
        <a:prstGeom prst="bentConnector3">
          <a:avLst>
            <a:gd name="adj1" fmla="val 103367"/>
          </a:avLst>
        </a:prstGeom>
        <a:ln w="28575" cap="flat" cmpd="sng" algn="ctr">
          <a:solidFill>
            <a:srgbClr val="FFC000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323280</xdr:colOff>
      <xdr:row>27</xdr:row>
      <xdr:rowOff>48359</xdr:rowOff>
    </xdr:from>
    <xdr:to>
      <xdr:col>12</xdr:col>
      <xdr:colOff>739541</xdr:colOff>
      <xdr:row>28</xdr:row>
      <xdr:rowOff>93060</xdr:rowOff>
    </xdr:to>
    <xdr:sp macro="" textlink="">
      <xdr:nvSpPr>
        <xdr:cNvPr id="645" name="テキスト ボックス 50">
          <a:extLst>
            <a:ext uri="{FF2B5EF4-FFF2-40B4-BE49-F238E27FC236}">
              <a16:creationId xmlns:a16="http://schemas.microsoft.com/office/drawing/2014/main" id="{3D7FAA31-DF95-59DB-A100-082D62E552AF}"/>
            </a:ext>
          </a:extLst>
        </xdr:cNvPr>
        <xdr:cNvSpPr txBox="1"/>
      </xdr:nvSpPr>
      <xdr:spPr>
        <a:xfrm>
          <a:off x="3734962" y="6282904"/>
          <a:ext cx="13907124" cy="269838"/>
        </a:xfrm>
        <a:prstGeom prst="rect">
          <a:avLst/>
        </a:prstGeom>
        <a:solidFill>
          <a:schemeClr val="accent2">
            <a:alpha val="50000"/>
          </a:schemeClr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</xdr:col>
      <xdr:colOff>1768490</xdr:colOff>
      <xdr:row>23</xdr:row>
      <xdr:rowOff>202930</xdr:rowOff>
    </xdr:from>
    <xdr:to>
      <xdr:col>3</xdr:col>
      <xdr:colOff>261606</xdr:colOff>
      <xdr:row>25</xdr:row>
      <xdr:rowOff>187445</xdr:rowOff>
    </xdr:to>
    <xdr:sp macro="" textlink="">
      <xdr:nvSpPr>
        <xdr:cNvPr id="644" name="テキスト ボックス 52">
          <a:extLst>
            <a:ext uri="{FF2B5EF4-FFF2-40B4-BE49-F238E27FC236}">
              <a16:creationId xmlns:a16="http://schemas.microsoft.com/office/drawing/2014/main" id="{4670F242-3BDF-CB5E-A400-41C2C40EB8A2}"/>
            </a:ext>
          </a:extLst>
        </xdr:cNvPr>
        <xdr:cNvSpPr txBox="1"/>
      </xdr:nvSpPr>
      <xdr:spPr>
        <a:xfrm>
          <a:off x="2876854" y="5620057"/>
          <a:ext cx="792970" cy="455570"/>
        </a:xfrm>
        <a:prstGeom prst="rect">
          <a:avLst/>
        </a:prstGeom>
        <a:solidFill>
          <a:schemeClr val="accent2">
            <a:alpha val="50000"/>
          </a:schemeClr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</xdr:col>
      <xdr:colOff>348343</xdr:colOff>
      <xdr:row>39</xdr:row>
      <xdr:rowOff>180109</xdr:rowOff>
    </xdr:from>
    <xdr:to>
      <xdr:col>13</xdr:col>
      <xdr:colOff>872836</xdr:colOff>
      <xdr:row>41</xdr:row>
      <xdr:rowOff>69272</xdr:rowOff>
    </xdr:to>
    <xdr:sp macro="" textlink="">
      <xdr:nvSpPr>
        <xdr:cNvPr id="643" name="テキスト ボックス 53">
          <a:extLst>
            <a:ext uri="{FF2B5EF4-FFF2-40B4-BE49-F238E27FC236}">
              <a16:creationId xmlns:a16="http://schemas.microsoft.com/office/drawing/2014/main" id="{3050AFB6-E52B-E3F4-D248-0D52C0BCACA4}"/>
            </a:ext>
          </a:extLst>
        </xdr:cNvPr>
        <xdr:cNvSpPr txBox="1"/>
      </xdr:nvSpPr>
      <xdr:spPr>
        <a:xfrm>
          <a:off x="1013361" y="9365673"/>
          <a:ext cx="16568057" cy="360217"/>
        </a:xfrm>
        <a:prstGeom prst="rect">
          <a:avLst/>
        </a:prstGeom>
        <a:solidFill>
          <a:schemeClr val="accent2">
            <a:alpha val="50000"/>
          </a:schemeClr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24</xdr:col>
      <xdr:colOff>68515</xdr:colOff>
      <xdr:row>27</xdr:row>
      <xdr:rowOff>161366</xdr:rowOff>
    </xdr:from>
    <xdr:to>
      <xdr:col>24</xdr:col>
      <xdr:colOff>454958</xdr:colOff>
      <xdr:row>38</xdr:row>
      <xdr:rowOff>226680</xdr:rowOff>
    </xdr:to>
    <xdr:sp macro="" textlink="">
      <xdr:nvSpPr>
        <xdr:cNvPr id="642" name="テキスト ボックス 54">
          <a:extLst>
            <a:ext uri="{FF2B5EF4-FFF2-40B4-BE49-F238E27FC236}">
              <a16:creationId xmlns:a16="http://schemas.microsoft.com/office/drawing/2014/main" id="{6CC8BE10-1F83-0FE1-4260-93720F54678D}"/>
            </a:ext>
          </a:extLst>
        </xdr:cNvPr>
        <xdr:cNvSpPr txBox="1"/>
      </xdr:nvSpPr>
      <xdr:spPr>
        <a:xfrm>
          <a:off x="25958586" y="6454590"/>
          <a:ext cx="386443" cy="2629219"/>
        </a:xfrm>
        <a:prstGeom prst="rect">
          <a:avLst/>
        </a:prstGeom>
        <a:solidFill>
          <a:schemeClr val="accent1">
            <a:alpha val="50000"/>
          </a:schemeClr>
        </a:solidFill>
        <a:ln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25</xdr:col>
      <xdr:colOff>76200</xdr:colOff>
      <xdr:row>27</xdr:row>
      <xdr:rowOff>195943</xdr:rowOff>
    </xdr:from>
    <xdr:to>
      <xdr:col>25</xdr:col>
      <xdr:colOff>1510146</xdr:colOff>
      <xdr:row>38</xdr:row>
      <xdr:rowOff>217715</xdr:rowOff>
    </xdr:to>
    <xdr:sp macro="" textlink="">
      <xdr:nvSpPr>
        <xdr:cNvPr id="641" name="テキスト ボックス 55">
          <a:extLst>
            <a:ext uri="{FF2B5EF4-FFF2-40B4-BE49-F238E27FC236}">
              <a16:creationId xmlns:a16="http://schemas.microsoft.com/office/drawing/2014/main" id="{BDC5D732-193C-6ED8-E0A4-C0154441B735}"/>
            </a:ext>
          </a:extLst>
        </xdr:cNvPr>
        <xdr:cNvSpPr txBox="1"/>
      </xdr:nvSpPr>
      <xdr:spPr>
        <a:xfrm>
          <a:off x="26384250" y="6368143"/>
          <a:ext cx="1433946" cy="2536372"/>
        </a:xfrm>
        <a:prstGeom prst="rect">
          <a:avLst/>
        </a:prstGeom>
        <a:solidFill>
          <a:schemeClr val="accent1">
            <a:alpha val="50000"/>
          </a:schemeClr>
        </a:solidFill>
        <a:ln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26</xdr:col>
      <xdr:colOff>331519</xdr:colOff>
      <xdr:row>27</xdr:row>
      <xdr:rowOff>135577</xdr:rowOff>
    </xdr:from>
    <xdr:to>
      <xdr:col>26</xdr:col>
      <xdr:colOff>766948</xdr:colOff>
      <xdr:row>38</xdr:row>
      <xdr:rowOff>190005</xdr:rowOff>
    </xdr:to>
    <xdr:sp macro="" textlink="">
      <xdr:nvSpPr>
        <xdr:cNvPr id="640" name="テキスト ボックス 58">
          <a:extLst>
            <a:ext uri="{FF2B5EF4-FFF2-40B4-BE49-F238E27FC236}">
              <a16:creationId xmlns:a16="http://schemas.microsoft.com/office/drawing/2014/main" id="{262DD67D-6709-06A6-4E09-CA0D7271B67C}"/>
            </a:ext>
          </a:extLst>
        </xdr:cNvPr>
        <xdr:cNvSpPr txBox="1"/>
      </xdr:nvSpPr>
      <xdr:spPr>
        <a:xfrm>
          <a:off x="28206864" y="6494813"/>
          <a:ext cx="435429" cy="2645228"/>
        </a:xfrm>
        <a:prstGeom prst="rect">
          <a:avLst/>
        </a:prstGeom>
        <a:solidFill>
          <a:schemeClr val="accent1">
            <a:alpha val="50000"/>
          </a:schemeClr>
        </a:solidFill>
        <a:ln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</xdr:col>
      <xdr:colOff>310782</xdr:colOff>
      <xdr:row>29</xdr:row>
      <xdr:rowOff>95619</xdr:rowOff>
    </xdr:from>
    <xdr:to>
      <xdr:col>12</xdr:col>
      <xdr:colOff>762001</xdr:colOff>
      <xdr:row>30</xdr:row>
      <xdr:rowOff>155864</xdr:rowOff>
    </xdr:to>
    <xdr:sp macro="" textlink="">
      <xdr:nvSpPr>
        <xdr:cNvPr id="639" name="テキスト ボックス 59">
          <a:extLst>
            <a:ext uri="{FF2B5EF4-FFF2-40B4-BE49-F238E27FC236}">
              <a16:creationId xmlns:a16="http://schemas.microsoft.com/office/drawing/2014/main" id="{6156EBE6-E59D-F2B8-5682-720988C9607E}"/>
            </a:ext>
          </a:extLst>
        </xdr:cNvPr>
        <xdr:cNvSpPr txBox="1"/>
      </xdr:nvSpPr>
      <xdr:spPr>
        <a:xfrm>
          <a:off x="3722464" y="6780437"/>
          <a:ext cx="13942082" cy="285382"/>
        </a:xfrm>
        <a:prstGeom prst="rect">
          <a:avLst/>
        </a:prstGeom>
        <a:solidFill>
          <a:schemeClr val="accent2">
            <a:alpha val="50000"/>
          </a:schemeClr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25</xdr:col>
      <xdr:colOff>54428</xdr:colOff>
      <xdr:row>24</xdr:row>
      <xdr:rowOff>138545</xdr:rowOff>
    </xdr:from>
    <xdr:to>
      <xdr:col>25</xdr:col>
      <xdr:colOff>1466850</xdr:colOff>
      <xdr:row>26</xdr:row>
      <xdr:rowOff>95250</xdr:rowOff>
    </xdr:to>
    <xdr:sp macro="" textlink="">
      <xdr:nvSpPr>
        <xdr:cNvPr id="638" name="テキスト ボックス 62">
          <a:extLst>
            <a:ext uri="{FF2B5EF4-FFF2-40B4-BE49-F238E27FC236}">
              <a16:creationId xmlns:a16="http://schemas.microsoft.com/office/drawing/2014/main" id="{38FCD6A3-C5BE-D3E6-314D-FD1A1D728898}"/>
            </a:ext>
          </a:extLst>
        </xdr:cNvPr>
        <xdr:cNvSpPr txBox="1"/>
      </xdr:nvSpPr>
      <xdr:spPr>
        <a:xfrm>
          <a:off x="26362478" y="5624945"/>
          <a:ext cx="1412422" cy="413905"/>
        </a:xfrm>
        <a:prstGeom prst="rect">
          <a:avLst/>
        </a:prstGeom>
        <a:solidFill>
          <a:schemeClr val="accent1">
            <a:alpha val="50000"/>
          </a:schemeClr>
        </a:solidFill>
        <a:ln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25</xdr:col>
      <xdr:colOff>498763</xdr:colOff>
      <xdr:row>10</xdr:row>
      <xdr:rowOff>124691</xdr:rowOff>
    </xdr:from>
    <xdr:to>
      <xdr:col>27</xdr:col>
      <xdr:colOff>69273</xdr:colOff>
      <xdr:row>24</xdr:row>
      <xdr:rowOff>124691</xdr:rowOff>
    </xdr:to>
    <xdr:cxnSp macro="">
      <xdr:nvCxnSpPr>
        <xdr:cNvPr id="656" name="直線矢印コネクタ 64">
          <a:extLst>
            <a:ext uri="{FF2B5EF4-FFF2-40B4-BE49-F238E27FC236}">
              <a16:creationId xmlns:a16="http://schemas.microsoft.com/office/drawing/2014/main" id="{74ACBB4E-BC08-CA88-BCAC-68D234441754}"/>
            </a:ext>
          </a:extLst>
        </xdr:cNvPr>
        <xdr:cNvCxnSpPr/>
      </xdr:nvCxnSpPr>
      <xdr:spPr>
        <a:xfrm flipH="1">
          <a:off x="26808545" y="2479964"/>
          <a:ext cx="3283528" cy="3297382"/>
        </a:xfrm>
        <a:prstGeom prst="straightConnector1">
          <a:avLst/>
        </a:prstGeom>
        <a:ln w="38100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1072243</xdr:colOff>
      <xdr:row>1</xdr:row>
      <xdr:rowOff>163286</xdr:rowOff>
    </xdr:from>
    <xdr:to>
      <xdr:col>23</xdr:col>
      <xdr:colOff>78921</xdr:colOff>
      <xdr:row>4</xdr:row>
      <xdr:rowOff>87086</xdr:rowOff>
    </xdr:to>
    <xdr:sp macro="" textlink="">
      <xdr:nvSpPr>
        <xdr:cNvPr id="637" name="正方形/長方形 86">
          <a:extLst>
            <a:ext uri="{FF2B5EF4-FFF2-40B4-BE49-F238E27FC236}">
              <a16:creationId xmlns:a16="http://schemas.microsoft.com/office/drawing/2014/main" id="{C2C52508-A2AD-C4C6-314F-45BFB2E03708}"/>
            </a:ext>
          </a:extLst>
        </xdr:cNvPr>
        <xdr:cNvSpPr/>
      </xdr:nvSpPr>
      <xdr:spPr>
        <a:xfrm>
          <a:off x="12981214" y="391886"/>
          <a:ext cx="12363450" cy="609600"/>
        </a:xfrm>
        <a:prstGeom prst="rect">
          <a:avLst/>
        </a:prstGeom>
        <a:solidFill>
          <a:srgbClr val="FFFF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例えば、「</a:t>
          </a:r>
          <a:r>
            <a:rPr kumimoji="1" lang="en-US" altLang="ja-JP" sz="2800" b="1"/>
            <a:t>50100MFP-JD000</a:t>
          </a:r>
          <a:r>
            <a:rPr kumimoji="1" lang="ja-JP" altLang="en-US" sz="2800" b="1"/>
            <a:t>」の</a:t>
          </a:r>
          <a:r>
            <a:rPr kumimoji="1" lang="en-US" altLang="ja-JP" sz="2800" b="1"/>
            <a:t>5/14</a:t>
          </a:r>
          <a:r>
            <a:rPr kumimoji="1" lang="ja-JP" altLang="en-US" sz="2800" b="1"/>
            <a:t>日の生産台数を取り込む場合を想定</a:t>
          </a:r>
          <a:r>
            <a:rPr kumimoji="1" lang="ja-JP" altLang="en-US" sz="2800"/>
            <a:t>。</a:t>
          </a:r>
        </a:p>
      </xdr:txBody>
    </xdr:sp>
    <xdr:clientData/>
  </xdr:twoCellAnchor>
  <xdr:twoCellAnchor>
    <xdr:from>
      <xdr:col>5</xdr:col>
      <xdr:colOff>2123670</xdr:colOff>
      <xdr:row>27</xdr:row>
      <xdr:rowOff>86443</xdr:rowOff>
    </xdr:from>
    <xdr:to>
      <xdr:col>6</xdr:col>
      <xdr:colOff>435494</xdr:colOff>
      <xdr:row>28</xdr:row>
      <xdr:rowOff>90771</xdr:rowOff>
    </xdr:to>
    <xdr:sp macro="" textlink="">
      <xdr:nvSpPr>
        <xdr:cNvPr id="636" name="テキスト ボックス 95">
          <a:extLst>
            <a:ext uri="{FF2B5EF4-FFF2-40B4-BE49-F238E27FC236}">
              <a16:creationId xmlns:a16="http://schemas.microsoft.com/office/drawing/2014/main" id="{B802330F-ACA0-57C1-F200-ED2C89C20D05}"/>
            </a:ext>
          </a:extLst>
        </xdr:cNvPr>
        <xdr:cNvSpPr txBox="1"/>
      </xdr:nvSpPr>
      <xdr:spPr>
        <a:xfrm>
          <a:off x="9662027" y="6454586"/>
          <a:ext cx="502574" cy="235649"/>
        </a:xfrm>
        <a:prstGeom prst="rect">
          <a:avLst/>
        </a:prstGeom>
        <a:noFill/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5</xdr:col>
      <xdr:colOff>2107391</xdr:colOff>
      <xdr:row>29</xdr:row>
      <xdr:rowOff>116056</xdr:rowOff>
    </xdr:from>
    <xdr:to>
      <xdr:col>6</xdr:col>
      <xdr:colOff>476250</xdr:colOff>
      <xdr:row>30</xdr:row>
      <xdr:rowOff>95250</xdr:rowOff>
    </xdr:to>
    <xdr:sp macro="" textlink="">
      <xdr:nvSpPr>
        <xdr:cNvPr id="635" name="テキスト ボックス 96">
          <a:extLst>
            <a:ext uri="{FF2B5EF4-FFF2-40B4-BE49-F238E27FC236}">
              <a16:creationId xmlns:a16="http://schemas.microsoft.com/office/drawing/2014/main" id="{D0746EF5-F056-1745-0EB3-E72FA2A93241}"/>
            </a:ext>
          </a:extLst>
        </xdr:cNvPr>
        <xdr:cNvSpPr txBox="1"/>
      </xdr:nvSpPr>
      <xdr:spPr>
        <a:xfrm>
          <a:off x="9645748" y="6946842"/>
          <a:ext cx="559609" cy="210515"/>
        </a:xfrm>
        <a:prstGeom prst="rect">
          <a:avLst/>
        </a:prstGeom>
        <a:noFill/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5</xdr:col>
      <xdr:colOff>2085949</xdr:colOff>
      <xdr:row>40</xdr:row>
      <xdr:rowOff>48714</xdr:rowOff>
    </xdr:from>
    <xdr:to>
      <xdr:col>6</xdr:col>
      <xdr:colOff>397773</xdr:colOff>
      <xdr:row>41</xdr:row>
      <xdr:rowOff>75903</xdr:rowOff>
    </xdr:to>
    <xdr:sp macro="" textlink="">
      <xdr:nvSpPr>
        <xdr:cNvPr id="634" name="テキスト ボックス 97">
          <a:extLst>
            <a:ext uri="{FF2B5EF4-FFF2-40B4-BE49-F238E27FC236}">
              <a16:creationId xmlns:a16="http://schemas.microsoft.com/office/drawing/2014/main" id="{5125DC80-B259-1D89-0D23-B8B4B7A2D70E}"/>
            </a:ext>
          </a:extLst>
        </xdr:cNvPr>
        <xdr:cNvSpPr txBox="1"/>
      </xdr:nvSpPr>
      <xdr:spPr>
        <a:xfrm>
          <a:off x="9624306" y="9424035"/>
          <a:ext cx="502574" cy="258511"/>
        </a:xfrm>
        <a:prstGeom prst="rect">
          <a:avLst/>
        </a:prstGeom>
        <a:noFill/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25</xdr:col>
      <xdr:colOff>55417</xdr:colOff>
      <xdr:row>28</xdr:row>
      <xdr:rowOff>193963</xdr:rowOff>
    </xdr:from>
    <xdr:to>
      <xdr:col>25</xdr:col>
      <xdr:colOff>1413162</xdr:colOff>
      <xdr:row>32</xdr:row>
      <xdr:rowOff>13854</xdr:rowOff>
    </xdr:to>
    <xdr:sp macro="" textlink="">
      <xdr:nvSpPr>
        <xdr:cNvPr id="633" name="テキスト ボックス 98">
          <a:extLst>
            <a:ext uri="{FF2B5EF4-FFF2-40B4-BE49-F238E27FC236}">
              <a16:creationId xmlns:a16="http://schemas.microsoft.com/office/drawing/2014/main" id="{D3CFB746-2C54-A7A5-8FAE-5B728796541E}"/>
            </a:ext>
          </a:extLst>
        </xdr:cNvPr>
        <xdr:cNvSpPr txBox="1"/>
      </xdr:nvSpPr>
      <xdr:spPr>
        <a:xfrm>
          <a:off x="26365199" y="6788727"/>
          <a:ext cx="1357745" cy="762000"/>
        </a:xfrm>
        <a:prstGeom prst="rect">
          <a:avLst/>
        </a:prstGeom>
        <a:noFill/>
        <a:ln w="5715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26</xdr:col>
      <xdr:colOff>6627</xdr:colOff>
      <xdr:row>27</xdr:row>
      <xdr:rowOff>152400</xdr:rowOff>
    </xdr:from>
    <xdr:to>
      <xdr:col>26</xdr:col>
      <xdr:colOff>291548</xdr:colOff>
      <xdr:row>38</xdr:row>
      <xdr:rowOff>174172</xdr:rowOff>
    </xdr:to>
    <xdr:sp macro="" textlink="">
      <xdr:nvSpPr>
        <xdr:cNvPr id="632" name="テキスト ボックス 100">
          <a:extLst>
            <a:ext uri="{FF2B5EF4-FFF2-40B4-BE49-F238E27FC236}">
              <a16:creationId xmlns:a16="http://schemas.microsoft.com/office/drawing/2014/main" id="{13DF5A10-F739-D702-D034-4F26B04DB920}"/>
            </a:ext>
          </a:extLst>
        </xdr:cNvPr>
        <xdr:cNvSpPr txBox="1"/>
      </xdr:nvSpPr>
      <xdr:spPr>
        <a:xfrm>
          <a:off x="27928957" y="6460435"/>
          <a:ext cx="284921" cy="2572815"/>
        </a:xfrm>
        <a:prstGeom prst="rect">
          <a:avLst/>
        </a:prstGeom>
        <a:solidFill>
          <a:schemeClr val="accent1">
            <a:alpha val="50000"/>
          </a:schemeClr>
        </a:solidFill>
        <a:ln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26</xdr:col>
      <xdr:colOff>15662</xdr:colOff>
      <xdr:row>28</xdr:row>
      <xdr:rowOff>227094</xdr:rowOff>
    </xdr:from>
    <xdr:to>
      <xdr:col>26</xdr:col>
      <xdr:colOff>331306</xdr:colOff>
      <xdr:row>32</xdr:row>
      <xdr:rowOff>46985</xdr:rowOff>
    </xdr:to>
    <xdr:sp macro="" textlink="">
      <xdr:nvSpPr>
        <xdr:cNvPr id="631" name="テキスト ボックス 101">
          <a:extLst>
            <a:ext uri="{FF2B5EF4-FFF2-40B4-BE49-F238E27FC236}">
              <a16:creationId xmlns:a16="http://schemas.microsoft.com/office/drawing/2014/main" id="{5CAF17AA-E39F-B9BF-E15D-C2F998CFFA26}"/>
            </a:ext>
          </a:extLst>
        </xdr:cNvPr>
        <xdr:cNvSpPr txBox="1"/>
      </xdr:nvSpPr>
      <xdr:spPr>
        <a:xfrm>
          <a:off x="27937992" y="6767042"/>
          <a:ext cx="315644" cy="747543"/>
        </a:xfrm>
        <a:prstGeom prst="rect">
          <a:avLst/>
        </a:prstGeom>
        <a:noFill/>
        <a:ln w="5715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26</xdr:col>
      <xdr:colOff>215152</xdr:colOff>
      <xdr:row>12</xdr:row>
      <xdr:rowOff>89647</xdr:rowOff>
    </xdr:from>
    <xdr:to>
      <xdr:col>28</xdr:col>
      <xdr:colOff>0</xdr:colOff>
      <xdr:row>29</xdr:row>
      <xdr:rowOff>197224</xdr:rowOff>
    </xdr:to>
    <xdr:cxnSp macro="">
      <xdr:nvCxnSpPr>
        <xdr:cNvPr id="655" name="直線矢印コネクタ 107">
          <a:extLst>
            <a:ext uri="{FF2B5EF4-FFF2-40B4-BE49-F238E27FC236}">
              <a16:creationId xmlns:a16="http://schemas.microsoft.com/office/drawing/2014/main" id="{54EFC117-4AEC-7C51-06F0-75EAB77BFC2A}"/>
            </a:ext>
          </a:extLst>
        </xdr:cNvPr>
        <xdr:cNvCxnSpPr/>
      </xdr:nvCxnSpPr>
      <xdr:spPr>
        <a:xfrm flipH="1">
          <a:off x="28149176" y="2886635"/>
          <a:ext cx="3487271" cy="4069977"/>
        </a:xfrm>
        <a:prstGeom prst="straightConnector1">
          <a:avLst/>
        </a:prstGeom>
        <a:ln w="38100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291558</xdr:colOff>
      <xdr:row>28</xdr:row>
      <xdr:rowOff>78301</xdr:rowOff>
    </xdr:from>
    <xdr:to>
      <xdr:col>12</xdr:col>
      <xdr:colOff>744479</xdr:colOff>
      <xdr:row>29</xdr:row>
      <xdr:rowOff>138547</xdr:rowOff>
    </xdr:to>
    <xdr:sp macro="" textlink="">
      <xdr:nvSpPr>
        <xdr:cNvPr id="630" name="テキスト ボックス 11">
          <a:extLst>
            <a:ext uri="{FF2B5EF4-FFF2-40B4-BE49-F238E27FC236}">
              <a16:creationId xmlns:a16="http://schemas.microsoft.com/office/drawing/2014/main" id="{8AC29E8B-3093-5645-05B1-E21F1C2816A7}"/>
            </a:ext>
          </a:extLst>
        </xdr:cNvPr>
        <xdr:cNvSpPr txBox="1"/>
      </xdr:nvSpPr>
      <xdr:spPr>
        <a:xfrm>
          <a:off x="3703240" y="6537983"/>
          <a:ext cx="13943784" cy="285382"/>
        </a:xfrm>
        <a:prstGeom prst="rect">
          <a:avLst/>
        </a:prstGeom>
        <a:solidFill>
          <a:schemeClr val="accent2">
            <a:alpha val="50000"/>
          </a:schemeClr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5</xdr:col>
      <xdr:colOff>2069117</xdr:colOff>
      <xdr:row>28</xdr:row>
      <xdr:rowOff>83498</xdr:rowOff>
    </xdr:from>
    <xdr:to>
      <xdr:col>6</xdr:col>
      <xdr:colOff>474143</xdr:colOff>
      <xdr:row>29</xdr:row>
      <xdr:rowOff>103068</xdr:rowOff>
    </xdr:to>
    <xdr:sp macro="" textlink="">
      <xdr:nvSpPr>
        <xdr:cNvPr id="629" name="テキスト ボックス 12">
          <a:extLst>
            <a:ext uri="{FF2B5EF4-FFF2-40B4-BE49-F238E27FC236}">
              <a16:creationId xmlns:a16="http://schemas.microsoft.com/office/drawing/2014/main" id="{2B7818D0-B9E1-9CB9-A2E8-A6DC366AF077}"/>
            </a:ext>
          </a:extLst>
        </xdr:cNvPr>
        <xdr:cNvSpPr txBox="1"/>
      </xdr:nvSpPr>
      <xdr:spPr>
        <a:xfrm>
          <a:off x="9607474" y="6682962"/>
          <a:ext cx="595776" cy="250892"/>
        </a:xfrm>
        <a:prstGeom prst="rect">
          <a:avLst/>
        </a:prstGeom>
        <a:noFill/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</xdr:col>
      <xdr:colOff>325235</xdr:colOff>
      <xdr:row>14</xdr:row>
      <xdr:rowOff>103909</xdr:rowOff>
    </xdr:from>
    <xdr:to>
      <xdr:col>3</xdr:col>
      <xdr:colOff>2459182</xdr:colOff>
      <xdr:row>24</xdr:row>
      <xdr:rowOff>155864</xdr:rowOff>
    </xdr:to>
    <xdr:cxnSp macro="">
      <xdr:nvCxnSpPr>
        <xdr:cNvPr id="654" name="直線矢印コネクタ 13">
          <a:extLst>
            <a:ext uri="{FF2B5EF4-FFF2-40B4-BE49-F238E27FC236}">
              <a16:creationId xmlns:a16="http://schemas.microsoft.com/office/drawing/2014/main" id="{039AE87F-B707-CD67-CF3F-26644A413DA0}"/>
            </a:ext>
          </a:extLst>
        </xdr:cNvPr>
        <xdr:cNvCxnSpPr/>
      </xdr:nvCxnSpPr>
      <xdr:spPr>
        <a:xfrm flipH="1">
          <a:off x="3736917" y="3342409"/>
          <a:ext cx="2133947" cy="237259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1622591</xdr:colOff>
      <xdr:row>13</xdr:row>
      <xdr:rowOff>124369</xdr:rowOff>
    </xdr:from>
    <xdr:to>
      <xdr:col>5</xdr:col>
      <xdr:colOff>2072927</xdr:colOff>
      <xdr:row>28</xdr:row>
      <xdr:rowOff>205851</xdr:rowOff>
    </xdr:to>
    <xdr:cxnSp macro="">
      <xdr:nvCxnSpPr>
        <xdr:cNvPr id="653" name="直線矢印コネクタ 15">
          <a:extLst>
            <a:ext uri="{FF2B5EF4-FFF2-40B4-BE49-F238E27FC236}">
              <a16:creationId xmlns:a16="http://schemas.microsoft.com/office/drawing/2014/main" id="{6E4D638C-055F-853C-7020-597F869AFE8C}"/>
            </a:ext>
          </a:extLst>
        </xdr:cNvPr>
        <xdr:cNvCxnSpPr>
          <a:endCxn id="629" idx="1"/>
        </xdr:cNvCxnSpPr>
      </xdr:nvCxnSpPr>
      <xdr:spPr>
        <a:xfrm>
          <a:off x="7528091" y="3120414"/>
          <a:ext cx="2095563" cy="354511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361010</xdr:colOff>
      <xdr:row>12</xdr:row>
      <xdr:rowOff>69841</xdr:rowOff>
    </xdr:from>
    <xdr:to>
      <xdr:col>6</xdr:col>
      <xdr:colOff>108857</xdr:colOff>
      <xdr:row>29</xdr:row>
      <xdr:rowOff>204107</xdr:rowOff>
    </xdr:to>
    <xdr:cxnSp macro="">
      <xdr:nvCxnSpPr>
        <xdr:cNvPr id="652" name="直線矢印コネクタ 25">
          <a:extLst>
            <a:ext uri="{FF2B5EF4-FFF2-40B4-BE49-F238E27FC236}">
              <a16:creationId xmlns:a16="http://schemas.microsoft.com/office/drawing/2014/main" id="{33B30C28-3F7E-87B7-DB39-95717033C558}"/>
            </a:ext>
          </a:extLst>
        </xdr:cNvPr>
        <xdr:cNvCxnSpPr/>
      </xdr:nvCxnSpPr>
      <xdr:spPr>
        <a:xfrm>
          <a:off x="7899367" y="2886520"/>
          <a:ext cx="1938597" cy="4148373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2036322</xdr:colOff>
      <xdr:row>11</xdr:row>
      <xdr:rowOff>74122</xdr:rowOff>
    </xdr:from>
    <xdr:to>
      <xdr:col>6</xdr:col>
      <xdr:colOff>180830</xdr:colOff>
      <xdr:row>27</xdr:row>
      <xdr:rowOff>88348</xdr:rowOff>
    </xdr:to>
    <xdr:cxnSp macro="">
      <xdr:nvCxnSpPr>
        <xdr:cNvPr id="651" name="直線矢印コネクタ 33">
          <a:extLst>
            <a:ext uri="{FF2B5EF4-FFF2-40B4-BE49-F238E27FC236}">
              <a16:creationId xmlns:a16="http://schemas.microsoft.com/office/drawing/2014/main" id="{F87DC6B5-268C-490F-D847-FDCF182DD842}"/>
            </a:ext>
          </a:extLst>
        </xdr:cNvPr>
        <xdr:cNvCxnSpPr>
          <a:endCxn id="636" idx="0"/>
        </xdr:cNvCxnSpPr>
      </xdr:nvCxnSpPr>
      <xdr:spPr>
        <a:xfrm>
          <a:off x="9587049" y="2585258"/>
          <a:ext cx="343917" cy="373763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567691</xdr:colOff>
      <xdr:row>50</xdr:row>
      <xdr:rowOff>211727</xdr:rowOff>
    </xdr:from>
    <xdr:to>
      <xdr:col>32</xdr:col>
      <xdr:colOff>586914</xdr:colOff>
      <xdr:row>64</xdr:row>
      <xdr:rowOff>17689</xdr:rowOff>
    </xdr:to>
    <xdr:sp macro="" textlink="">
      <xdr:nvSpPr>
        <xdr:cNvPr id="665" name="吹き出し: 四角形 51">
          <a:extLst>
            <a:ext uri="{FF2B5EF4-FFF2-40B4-BE49-F238E27FC236}">
              <a16:creationId xmlns:a16="http://schemas.microsoft.com/office/drawing/2014/main" id="{BFC7744F-53D0-7111-8E2D-88EB4ED7F94F}"/>
            </a:ext>
          </a:extLst>
        </xdr:cNvPr>
        <xdr:cNvSpPr/>
      </xdr:nvSpPr>
      <xdr:spPr>
        <a:xfrm>
          <a:off x="26904316" y="12117977"/>
          <a:ext cx="10925348" cy="3139712"/>
        </a:xfrm>
        <a:prstGeom prst="wedgeRectCallout">
          <a:avLst>
            <a:gd name="adj1" fmla="val -25968"/>
            <a:gd name="adj2" fmla="val -141649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</a:rPr>
            <a:t>データベースに入力するときに注意</a:t>
          </a:r>
          <a:r>
            <a:rPr kumimoji="1" lang="en-US" altLang="ja-JP" sz="3200">
              <a:latin typeface="Meiryo UI" panose="020B0604030504040204" pitchFamily="50" charset="-128"/>
              <a:ea typeface="Meiryo UI" panose="020B0604030504040204" pitchFamily="50" charset="-128"/>
            </a:rPr>
            <a:t>!!</a:t>
          </a:r>
        </a:p>
        <a:p>
          <a:pPr algn="l"/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</a:rPr>
            <a:t>・部番を入力する際に「</a:t>
          </a:r>
          <a:r>
            <a:rPr kumimoji="1" lang="en-US" altLang="ja-JP" sz="3200">
              <a:latin typeface="Meiryo UI" panose="020B0604030504040204" pitchFamily="50" charset="-128"/>
              <a:ea typeface="Meiryo UI" panose="020B0604030504040204" pitchFamily="50" charset="-128"/>
            </a:rPr>
            <a:t>50100MFP</a:t>
          </a:r>
          <a:r>
            <a:rPr kumimoji="1" lang="ja-JP" altLang="en-US" sz="3200" baseline="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en-US" altLang="ja-JP" sz="3200" baseline="0">
              <a:latin typeface="Meiryo UI" panose="020B0604030504040204" pitchFamily="50" charset="-128"/>
              <a:ea typeface="Meiryo UI" panose="020B0604030504040204" pitchFamily="50" charset="-128"/>
            </a:rPr>
            <a:t>JD00   </a:t>
          </a:r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</a:rPr>
            <a:t>」としてほしい</a:t>
          </a:r>
          <a:endParaRPr kumimoji="1" lang="en-US" altLang="ja-JP" sz="3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3200">
              <a:latin typeface="Meiryo UI" panose="020B0604030504040204" pitchFamily="50" charset="-128"/>
              <a:ea typeface="Meiryo UI" panose="020B0604030504040204" pitchFamily="50" charset="-128"/>
            </a:rPr>
            <a:t>(’-’</a:t>
          </a:r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</a:rPr>
            <a:t>を半角空白に置き換えてほしい</a:t>
          </a:r>
          <a:r>
            <a:rPr kumimoji="1" lang="en-US" altLang="ja-JP" sz="3200">
              <a:latin typeface="Meiryo UI" panose="020B0604030504040204" pitchFamily="50" charset="-128"/>
              <a:ea typeface="Meiryo UI" panose="020B0604030504040204" pitchFamily="50" charset="-128"/>
            </a:rPr>
            <a:t>)</a:t>
          </a:r>
        </a:p>
        <a:p>
          <a:pPr algn="l"/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kumimoji="1" lang="en-US" altLang="ja-JP" sz="3200">
              <a:latin typeface="Meiryo UI" panose="020B0604030504040204" pitchFamily="50" charset="-128"/>
              <a:ea typeface="Meiryo UI" panose="020B0604030504040204" pitchFamily="50" charset="-128"/>
            </a:rPr>
            <a:t>15</a:t>
          </a:r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</a:rPr>
            <a:t>桁固定で足りない桁数は半角空白で補ってほしい</a:t>
          </a:r>
          <a:endParaRPr kumimoji="1" lang="en-US" altLang="ja-JP" sz="3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15</xdr:col>
      <xdr:colOff>412433</xdr:colOff>
      <xdr:row>72</xdr:row>
      <xdr:rowOff>99060</xdr:rowOff>
    </xdr:from>
    <xdr:to>
      <xdr:col>32</xdr:col>
      <xdr:colOff>439131</xdr:colOff>
      <xdr:row>109</xdr:row>
      <xdr:rowOff>27622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CE1F83F-BDB3-E484-56FA-3045B2471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662833" y="17655540"/>
          <a:ext cx="14900938" cy="8950642"/>
        </a:xfrm>
        <a:prstGeom prst="rect">
          <a:avLst/>
        </a:prstGeom>
      </xdr:spPr>
    </xdr:pic>
    <xdr:clientData/>
  </xdr:twoCellAnchor>
  <xdr:twoCellAnchor>
    <xdr:from>
      <xdr:col>15</xdr:col>
      <xdr:colOff>640080</xdr:colOff>
      <xdr:row>88</xdr:row>
      <xdr:rowOff>152400</xdr:rowOff>
    </xdr:from>
    <xdr:to>
      <xdr:col>32</xdr:col>
      <xdr:colOff>243840</xdr:colOff>
      <xdr:row>93</xdr:row>
      <xdr:rowOff>91440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31B5A4A-C867-B71E-9AAA-D60198B128B8}"/>
            </a:ext>
          </a:extLst>
        </xdr:cNvPr>
        <xdr:cNvSpPr txBox="1"/>
      </xdr:nvSpPr>
      <xdr:spPr>
        <a:xfrm>
          <a:off x="22890480" y="21610320"/>
          <a:ext cx="14478000" cy="1158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4400"/>
            <a:t>※</a:t>
          </a:r>
          <a:r>
            <a:rPr kumimoji="1" lang="ja-JP" altLang="en-US" sz="4400"/>
            <a:t>アルミ加工計画はサンプルを作成中です</a:t>
          </a:r>
        </a:p>
      </xdr:txBody>
    </xdr:sp>
    <xdr:clientData/>
  </xdr:twoCellAnchor>
  <xdr:twoCellAnchor>
    <xdr:from>
      <xdr:col>2</xdr:col>
      <xdr:colOff>2011680</xdr:colOff>
      <xdr:row>90</xdr:row>
      <xdr:rowOff>213360</xdr:rowOff>
    </xdr:from>
    <xdr:to>
      <xdr:col>12</xdr:col>
      <xdr:colOff>0</xdr:colOff>
      <xdr:row>95</xdr:row>
      <xdr:rowOff>152400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DF91FC1-7B4B-1B23-F8A7-AC28E85DADBA}"/>
            </a:ext>
          </a:extLst>
        </xdr:cNvPr>
        <xdr:cNvSpPr txBox="1"/>
      </xdr:nvSpPr>
      <xdr:spPr>
        <a:xfrm>
          <a:off x="3108960" y="22158960"/>
          <a:ext cx="14478000" cy="1158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4400"/>
            <a:t>※</a:t>
          </a:r>
          <a:r>
            <a:rPr kumimoji="1" lang="ja-JP" altLang="en-US" sz="4400"/>
            <a:t>鉄フレーム加工計画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381000</xdr:colOff>
      <xdr:row>172</xdr:row>
      <xdr:rowOff>619125</xdr:rowOff>
    </xdr:from>
    <xdr:to>
      <xdr:col>61</xdr:col>
      <xdr:colOff>952500</xdr:colOff>
      <xdr:row>172</xdr:row>
      <xdr:rowOff>1096261</xdr:rowOff>
    </xdr:to>
    <xdr:sp macro="" textlink="">
      <xdr:nvSpPr>
        <xdr:cNvPr id="2" name="四角形吹き出し 59">
          <a:extLst>
            <a:ext uri="{FF2B5EF4-FFF2-40B4-BE49-F238E27FC236}">
              <a16:creationId xmlns:a16="http://schemas.microsoft.com/office/drawing/2014/main" id="{3086DDC8-0D2D-419E-B737-FF47D58E92B7}"/>
            </a:ext>
          </a:extLst>
        </xdr:cNvPr>
        <xdr:cNvSpPr/>
      </xdr:nvSpPr>
      <xdr:spPr>
        <a:xfrm>
          <a:off x="88792050" y="45960030"/>
          <a:ext cx="2981325" cy="473326"/>
        </a:xfrm>
        <a:prstGeom prst="wedgeRectCallout">
          <a:avLst>
            <a:gd name="adj1" fmla="val 178325"/>
            <a:gd name="adj2" fmla="val 295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70</xdr:col>
      <xdr:colOff>762000</xdr:colOff>
      <xdr:row>26</xdr:row>
      <xdr:rowOff>857250</xdr:rowOff>
    </xdr:from>
    <xdr:to>
      <xdr:col>72</xdr:col>
      <xdr:colOff>428625</xdr:colOff>
      <xdr:row>28</xdr:row>
      <xdr:rowOff>238125</xdr:rowOff>
    </xdr:to>
    <xdr:sp macro="" textlink="">
      <xdr:nvSpPr>
        <xdr:cNvPr id="3" name="吹き出し: 四角形 64">
          <a:extLst>
            <a:ext uri="{FF2B5EF4-FFF2-40B4-BE49-F238E27FC236}">
              <a16:creationId xmlns:a16="http://schemas.microsoft.com/office/drawing/2014/main" id="{526F5DD6-AD41-4E03-AE46-07448E85EE2A}"/>
            </a:ext>
          </a:extLst>
        </xdr:cNvPr>
        <xdr:cNvSpPr/>
      </xdr:nvSpPr>
      <xdr:spPr>
        <a:xfrm>
          <a:off x="107175300" y="10572750"/>
          <a:ext cx="4145280" cy="0"/>
        </a:xfrm>
        <a:prstGeom prst="wedgeRectCallout">
          <a:avLst>
            <a:gd name="adj1" fmla="val 113903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714375</xdr:colOff>
      <xdr:row>29</xdr:row>
      <xdr:rowOff>952500</xdr:rowOff>
    </xdr:from>
    <xdr:to>
      <xdr:col>67</xdr:col>
      <xdr:colOff>1428750</xdr:colOff>
      <xdr:row>30</xdr:row>
      <xdr:rowOff>381000</xdr:rowOff>
    </xdr:to>
    <xdr:sp macro="" textlink="">
      <xdr:nvSpPr>
        <xdr:cNvPr id="4" name="吹き出し: 四角形 62">
          <a:extLst>
            <a:ext uri="{FF2B5EF4-FFF2-40B4-BE49-F238E27FC236}">
              <a16:creationId xmlns:a16="http://schemas.microsoft.com/office/drawing/2014/main" id="{D377461D-E9A3-4C0D-92E3-32AAA070FD5B}"/>
            </a:ext>
          </a:extLst>
        </xdr:cNvPr>
        <xdr:cNvSpPr/>
      </xdr:nvSpPr>
      <xdr:spPr>
        <a:xfrm>
          <a:off x="96905445" y="10572750"/>
          <a:ext cx="4217670" cy="0"/>
        </a:xfrm>
        <a:prstGeom prst="wedgeRectCallout">
          <a:avLst>
            <a:gd name="adj1" fmla="val 50746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762000</xdr:colOff>
      <xdr:row>26</xdr:row>
      <xdr:rowOff>857250</xdr:rowOff>
    </xdr:from>
    <xdr:to>
      <xdr:col>63</xdr:col>
      <xdr:colOff>857250</xdr:colOff>
      <xdr:row>26</xdr:row>
      <xdr:rowOff>1000125</xdr:rowOff>
    </xdr:to>
    <xdr:sp macro="" textlink="">
      <xdr:nvSpPr>
        <xdr:cNvPr id="5" name="吹き出し: 四角形 61">
          <a:extLst>
            <a:ext uri="{FF2B5EF4-FFF2-40B4-BE49-F238E27FC236}">
              <a16:creationId xmlns:a16="http://schemas.microsoft.com/office/drawing/2014/main" id="{0D532528-730B-4C47-A7F1-583CB9566552}"/>
            </a:ext>
          </a:extLst>
        </xdr:cNvPr>
        <xdr:cNvSpPr/>
      </xdr:nvSpPr>
      <xdr:spPr>
        <a:xfrm>
          <a:off x="90411300" y="10572750"/>
          <a:ext cx="4101465" cy="0"/>
        </a:xfrm>
        <a:prstGeom prst="wedgeRectCallout">
          <a:avLst>
            <a:gd name="adj1" fmla="val 6536"/>
            <a:gd name="adj2" fmla="val -1660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2286000</xdr:colOff>
      <xdr:row>36</xdr:row>
      <xdr:rowOff>95250</xdr:rowOff>
    </xdr:from>
    <xdr:to>
      <xdr:col>70</xdr:col>
      <xdr:colOff>1952625</xdr:colOff>
      <xdr:row>36</xdr:row>
      <xdr:rowOff>190500</xdr:rowOff>
    </xdr:to>
    <xdr:sp macro="" textlink="">
      <xdr:nvSpPr>
        <xdr:cNvPr id="6" name="吹き出し: 四角形 59">
          <a:extLst>
            <a:ext uri="{FF2B5EF4-FFF2-40B4-BE49-F238E27FC236}">
              <a16:creationId xmlns:a16="http://schemas.microsoft.com/office/drawing/2014/main" id="{BB2A4E40-EFC7-408C-84D5-46C8F6DECAC5}"/>
            </a:ext>
          </a:extLst>
        </xdr:cNvPr>
        <xdr:cNvSpPr/>
      </xdr:nvSpPr>
      <xdr:spPr>
        <a:xfrm>
          <a:off x="104174925" y="10572750"/>
          <a:ext cx="4192905" cy="0"/>
        </a:xfrm>
        <a:prstGeom prst="wedgeRectCallout">
          <a:avLst>
            <a:gd name="adj1" fmla="val -57675"/>
            <a:gd name="adj2" fmla="val -137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95250</xdr:colOff>
      <xdr:row>36</xdr:row>
      <xdr:rowOff>952500</xdr:rowOff>
    </xdr:from>
    <xdr:to>
      <xdr:col>67</xdr:col>
      <xdr:colOff>762000</xdr:colOff>
      <xdr:row>37</xdr:row>
      <xdr:rowOff>333375</xdr:rowOff>
    </xdr:to>
    <xdr:sp macro="" textlink="">
      <xdr:nvSpPr>
        <xdr:cNvPr id="7" name="吹き出し: 四角形 9">
          <a:extLst>
            <a:ext uri="{FF2B5EF4-FFF2-40B4-BE49-F238E27FC236}">
              <a16:creationId xmlns:a16="http://schemas.microsoft.com/office/drawing/2014/main" id="{B8183DEB-62B4-4A76-A171-2FC3E08CEBD7}"/>
            </a:ext>
          </a:extLst>
        </xdr:cNvPr>
        <xdr:cNvSpPr/>
      </xdr:nvSpPr>
      <xdr:spPr>
        <a:xfrm>
          <a:off x="96284415" y="10572750"/>
          <a:ext cx="4175760" cy="0"/>
        </a:xfrm>
        <a:prstGeom prst="wedgeRectCallout">
          <a:avLst>
            <a:gd name="adj1" fmla="val -80833"/>
            <a:gd name="adj2" fmla="val -1803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584200</xdr:colOff>
      <xdr:row>54</xdr:row>
      <xdr:rowOff>0</xdr:rowOff>
    </xdr:from>
    <xdr:to>
      <xdr:col>69</xdr:col>
      <xdr:colOff>508000</xdr:colOff>
      <xdr:row>99</xdr:row>
      <xdr:rowOff>381000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86F5EECE-8C95-491F-B279-8F34B92E95C8}"/>
            </a:ext>
          </a:extLst>
        </xdr:cNvPr>
        <xdr:cNvSpPr>
          <a:spLocks noChangeArrowheads="1"/>
        </xdr:cNvSpPr>
      </xdr:nvSpPr>
      <xdr:spPr bwMode="auto">
        <a:xfrm rot="10800000" flipV="1">
          <a:off x="100286185" y="16611600"/>
          <a:ext cx="4400550" cy="3057525"/>
        </a:xfrm>
        <a:prstGeom prst="roundRect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39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</a:t>
          </a:r>
        </a:p>
      </xdr:txBody>
    </xdr:sp>
    <xdr:clientData/>
  </xdr:twoCellAnchor>
  <xdr:twoCellAnchor>
    <xdr:from>
      <xdr:col>50</xdr:col>
      <xdr:colOff>504825</xdr:colOff>
      <xdr:row>5</xdr:row>
      <xdr:rowOff>0</xdr:rowOff>
    </xdr:from>
    <xdr:to>
      <xdr:col>51</xdr:col>
      <xdr:colOff>219075</xdr:colOff>
      <xdr:row>11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EFD28DCC-13B6-48EE-B859-20D99D2E88BD}"/>
            </a:ext>
          </a:extLst>
        </xdr:cNvPr>
        <xdr:cNvSpPr>
          <a:spLocks/>
        </xdr:cNvSpPr>
      </xdr:nvSpPr>
      <xdr:spPr bwMode="auto">
        <a:xfrm>
          <a:off x="81507330" y="4495800"/>
          <a:ext cx="834390" cy="0"/>
        </a:xfrm>
        <a:prstGeom prst="rightBrace">
          <a:avLst>
            <a:gd name="adj1" fmla="val -167319274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51</xdr:col>
      <xdr:colOff>190500</xdr:colOff>
      <xdr:row>13</xdr:row>
      <xdr:rowOff>38100</xdr:rowOff>
    </xdr:from>
    <xdr:to>
      <xdr:col>51</xdr:col>
      <xdr:colOff>666750</xdr:colOff>
      <xdr:row>16</xdr:row>
      <xdr:rowOff>514350</xdr:rowOff>
    </xdr:to>
    <xdr:sp macro="" textlink="">
      <xdr:nvSpPr>
        <xdr:cNvPr id="10" name="AutoShape 7">
          <a:extLst>
            <a:ext uri="{FF2B5EF4-FFF2-40B4-BE49-F238E27FC236}">
              <a16:creationId xmlns:a16="http://schemas.microsoft.com/office/drawing/2014/main" id="{ED8FCA2D-63BC-46CD-8841-D81CB4F1DF32}"/>
            </a:ext>
          </a:extLst>
        </xdr:cNvPr>
        <xdr:cNvSpPr>
          <a:spLocks/>
        </xdr:cNvSpPr>
      </xdr:nvSpPr>
      <xdr:spPr bwMode="auto">
        <a:xfrm>
          <a:off x="82315050" y="4495800"/>
          <a:ext cx="47244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52</xdr:col>
      <xdr:colOff>219075</xdr:colOff>
      <xdr:row>5</xdr:row>
      <xdr:rowOff>0</xdr:rowOff>
    </xdr:from>
    <xdr:ext cx="1397000" cy="660519"/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A9C15E76-85D4-45E7-BD90-AC22998CC6C2}"/>
            </a:ext>
          </a:extLst>
        </xdr:cNvPr>
        <xdr:cNvSpPr>
          <a:spLocks noChangeArrowheads="1"/>
        </xdr:cNvSpPr>
      </xdr:nvSpPr>
      <xdr:spPr bwMode="auto">
        <a:xfrm>
          <a:off x="84408645" y="4495800"/>
          <a:ext cx="1397000" cy="660519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前倒し</a:t>
          </a:r>
        </a:p>
      </xdr:txBody>
    </xdr:sp>
    <xdr:clientData/>
  </xdr:oneCellAnchor>
  <xdr:oneCellAnchor>
    <xdr:from>
      <xdr:col>58</xdr:col>
      <xdr:colOff>569928</xdr:colOff>
      <xdr:row>4</xdr:row>
      <xdr:rowOff>955537</xdr:rowOff>
    </xdr:from>
    <xdr:ext cx="1606915" cy="614014"/>
    <xdr:sp macro="" textlink="">
      <xdr:nvSpPr>
        <xdr:cNvPr id="12" name="Text Box 30">
          <a:extLst>
            <a:ext uri="{FF2B5EF4-FFF2-40B4-BE49-F238E27FC236}">
              <a16:creationId xmlns:a16="http://schemas.microsoft.com/office/drawing/2014/main" id="{F32B9AAD-70B5-4FEC-B8E2-EB527250329E}"/>
            </a:ext>
          </a:extLst>
        </xdr:cNvPr>
        <xdr:cNvSpPr txBox="1">
          <a:spLocks noChangeArrowheads="1"/>
        </xdr:cNvSpPr>
      </xdr:nvSpPr>
      <xdr:spPr bwMode="auto">
        <a:xfrm>
          <a:off x="88980978" y="446073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oneCellAnchor>
    <xdr:from>
      <xdr:col>53</xdr:col>
      <xdr:colOff>307975</xdr:colOff>
      <xdr:row>5</xdr:row>
      <xdr:rowOff>0</xdr:rowOff>
    </xdr:from>
    <xdr:ext cx="5802151" cy="572478"/>
    <xdr:sp macro="" textlink="">
      <xdr:nvSpPr>
        <xdr:cNvPr id="13" name="Rectangle 69">
          <a:extLst>
            <a:ext uri="{FF2B5EF4-FFF2-40B4-BE49-F238E27FC236}">
              <a16:creationId xmlns:a16="http://schemas.microsoft.com/office/drawing/2014/main" id="{C727B827-B900-4855-8B9C-0C8FCD99AC81}"/>
            </a:ext>
          </a:extLst>
        </xdr:cNvPr>
        <xdr:cNvSpPr>
          <a:spLocks noChangeArrowheads="1"/>
        </xdr:cNvSpPr>
      </xdr:nvSpPr>
      <xdr:spPr bwMode="auto">
        <a:xfrm>
          <a:off x="85118575" y="4495800"/>
          <a:ext cx="5802151" cy="5724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2015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</a:p>
      </xdr:txBody>
    </xdr:sp>
    <xdr:clientData/>
  </xdr:oneCellAnchor>
  <xdr:oneCellAnchor>
    <xdr:from>
      <xdr:col>52</xdr:col>
      <xdr:colOff>569195</xdr:colOff>
      <xdr:row>4</xdr:row>
      <xdr:rowOff>955537</xdr:rowOff>
    </xdr:from>
    <xdr:ext cx="1606915" cy="614014"/>
    <xdr:sp macro="" textlink="">
      <xdr:nvSpPr>
        <xdr:cNvPr id="14" name="Text Box 70">
          <a:extLst>
            <a:ext uri="{FF2B5EF4-FFF2-40B4-BE49-F238E27FC236}">
              <a16:creationId xmlns:a16="http://schemas.microsoft.com/office/drawing/2014/main" id="{D2401D67-7F28-42F3-9898-DCD9B2FD0CCE}"/>
            </a:ext>
          </a:extLst>
        </xdr:cNvPr>
        <xdr:cNvSpPr txBox="1">
          <a:spLocks noChangeArrowheads="1"/>
        </xdr:cNvSpPr>
      </xdr:nvSpPr>
      <xdr:spPr bwMode="auto">
        <a:xfrm>
          <a:off x="84760670" y="446073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twoCellAnchor>
    <xdr:from>
      <xdr:col>48</xdr:col>
      <xdr:colOff>41275</xdr:colOff>
      <xdr:row>5</xdr:row>
      <xdr:rowOff>0</xdr:rowOff>
    </xdr:from>
    <xdr:to>
      <xdr:col>48</xdr:col>
      <xdr:colOff>974725</xdr:colOff>
      <xdr:row>5</xdr:row>
      <xdr:rowOff>0</xdr:rowOff>
    </xdr:to>
    <xdr:sp macro="" textlink="">
      <xdr:nvSpPr>
        <xdr:cNvPr id="15" name="AutoShape 72">
          <a:extLst>
            <a:ext uri="{FF2B5EF4-FFF2-40B4-BE49-F238E27FC236}">
              <a16:creationId xmlns:a16="http://schemas.microsoft.com/office/drawing/2014/main" id="{6E596020-0B2C-4700-997C-93BA3BF22CD7}"/>
            </a:ext>
          </a:extLst>
        </xdr:cNvPr>
        <xdr:cNvSpPr>
          <a:spLocks noChangeArrowheads="1"/>
        </xdr:cNvSpPr>
      </xdr:nvSpPr>
      <xdr:spPr bwMode="auto">
        <a:xfrm>
          <a:off x="78251050" y="4495800"/>
          <a:ext cx="92964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en-US" altLang="ja-JP" sz="3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twoCellAnchor>
    <xdr:from>
      <xdr:col>51</xdr:col>
      <xdr:colOff>0</xdr:colOff>
      <xdr:row>55</xdr:row>
      <xdr:rowOff>0</xdr:rowOff>
    </xdr:from>
    <xdr:to>
      <xdr:col>53</xdr:col>
      <xdr:colOff>539874</xdr:colOff>
      <xdr:row>55</xdr:row>
      <xdr:rowOff>0</xdr:rowOff>
    </xdr:to>
    <xdr:sp macro="" textlink="">
      <xdr:nvSpPr>
        <xdr:cNvPr id="16" name="AutoShape 936">
          <a:extLst>
            <a:ext uri="{FF2B5EF4-FFF2-40B4-BE49-F238E27FC236}">
              <a16:creationId xmlns:a16="http://schemas.microsoft.com/office/drawing/2014/main" id="{132AF999-EA30-40ED-ADEF-2548C9EA3442}"/>
            </a:ext>
          </a:extLst>
        </xdr:cNvPr>
        <xdr:cNvSpPr>
          <a:spLocks noChangeArrowheads="1"/>
        </xdr:cNvSpPr>
      </xdr:nvSpPr>
      <xdr:spPr bwMode="auto">
        <a:xfrm>
          <a:off x="82124550" y="16611600"/>
          <a:ext cx="3227829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lnSpc>
              <a:spcPts val="40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マルチ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PｺﾞｼｯｸE"/>
            <a:ea typeface="HGPｺﾞｼｯｸE"/>
          </a:endParaRPr>
        </a:p>
      </xdr:txBody>
    </xdr:sp>
    <xdr:clientData/>
  </xdr:twoCellAnchor>
  <xdr:twoCellAnchor>
    <xdr:from>
      <xdr:col>67</xdr:col>
      <xdr:colOff>190500</xdr:colOff>
      <xdr:row>67</xdr:row>
      <xdr:rowOff>76200</xdr:rowOff>
    </xdr:from>
    <xdr:to>
      <xdr:col>102</xdr:col>
      <xdr:colOff>307974</xdr:colOff>
      <xdr:row>67</xdr:row>
      <xdr:rowOff>1066800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3DA3F7DF-DAE6-4EBF-A031-AC9A1E658CC6}"/>
            </a:ext>
          </a:extLst>
        </xdr:cNvPr>
        <xdr:cNvSpPr/>
      </xdr:nvSpPr>
      <xdr:spPr>
        <a:xfrm>
          <a:off x="99888675" y="16611600"/>
          <a:ext cx="30549849" cy="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400" b="1">
              <a:latin typeface="HGPｺﾞｼｯｸE" pitchFamily="50" charset="-128"/>
              <a:ea typeface="HGPｺﾞｼｯｸE" pitchFamily="50" charset="-128"/>
            </a:rPr>
            <a:t>ﾏﾙﾁﾗｲﾝにて加工</a:t>
          </a:r>
        </a:p>
      </xdr:txBody>
    </xdr:sp>
    <xdr:clientData/>
  </xdr:twoCellAnchor>
  <xdr:twoCellAnchor>
    <xdr:from>
      <xdr:col>49</xdr:col>
      <xdr:colOff>158750</xdr:colOff>
      <xdr:row>38</xdr:row>
      <xdr:rowOff>0</xdr:rowOff>
    </xdr:from>
    <xdr:to>
      <xdr:col>54</xdr:col>
      <xdr:colOff>346067</xdr:colOff>
      <xdr:row>38</xdr:row>
      <xdr:rowOff>0</xdr:rowOff>
    </xdr:to>
    <xdr:sp macro="" textlink="">
      <xdr:nvSpPr>
        <xdr:cNvPr id="18" name="AutoShape 32">
          <a:extLst>
            <a:ext uri="{FF2B5EF4-FFF2-40B4-BE49-F238E27FC236}">
              <a16:creationId xmlns:a16="http://schemas.microsoft.com/office/drawing/2014/main" id="{F03317CF-752A-4737-A4FB-C7A1D08C7180}"/>
            </a:ext>
          </a:extLst>
        </xdr:cNvPr>
        <xdr:cNvSpPr>
          <a:spLocks noChangeArrowheads="1"/>
        </xdr:cNvSpPr>
      </xdr:nvSpPr>
      <xdr:spPr bwMode="auto">
        <a:xfrm>
          <a:off x="80542130" y="10572750"/>
          <a:ext cx="5233662" cy="0"/>
        </a:xfrm>
        <a:prstGeom prst="wedgeRoundRectCallout">
          <a:avLst>
            <a:gd name="adj1" fmla="val 47926"/>
            <a:gd name="adj2" fmla="val 13260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SP1</a:t>
          </a:r>
          <a:r>
            <a:rPr lang="ja-JP" altLang="en-US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oneCellAnchor>
    <xdr:from>
      <xdr:col>51</xdr:col>
      <xdr:colOff>666750</xdr:colOff>
      <xdr:row>5</xdr:row>
      <xdr:rowOff>514350</xdr:rowOff>
    </xdr:from>
    <xdr:ext cx="1358102" cy="666750"/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3CEF3203-91A5-4939-99DA-F70720F39E30}"/>
            </a:ext>
          </a:extLst>
        </xdr:cNvPr>
        <xdr:cNvSpPr>
          <a:spLocks noChangeArrowheads="1"/>
        </xdr:cNvSpPr>
      </xdr:nvSpPr>
      <xdr:spPr bwMode="auto">
        <a:xfrm>
          <a:off x="82787490" y="449580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51</xdr:col>
      <xdr:colOff>190500</xdr:colOff>
      <xdr:row>11</xdr:row>
      <xdr:rowOff>38100</xdr:rowOff>
    </xdr:from>
    <xdr:to>
      <xdr:col>51</xdr:col>
      <xdr:colOff>666750</xdr:colOff>
      <xdr:row>14</xdr:row>
      <xdr:rowOff>514350</xdr:rowOff>
    </xdr:to>
    <xdr:sp macro="" textlink="">
      <xdr:nvSpPr>
        <xdr:cNvPr id="20" name="AutoShape 7">
          <a:extLst>
            <a:ext uri="{FF2B5EF4-FFF2-40B4-BE49-F238E27FC236}">
              <a16:creationId xmlns:a16="http://schemas.microsoft.com/office/drawing/2014/main" id="{6208DA46-B87C-47F9-A9CD-0834C18C700B}"/>
            </a:ext>
          </a:extLst>
        </xdr:cNvPr>
        <xdr:cNvSpPr>
          <a:spLocks/>
        </xdr:cNvSpPr>
      </xdr:nvSpPr>
      <xdr:spPr bwMode="auto">
        <a:xfrm>
          <a:off x="82315050" y="4495800"/>
          <a:ext cx="472440" cy="0"/>
        </a:xfrm>
        <a:prstGeom prst="rightBrace">
          <a:avLst>
            <a:gd name="adj1" fmla="val -113552789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51</xdr:col>
      <xdr:colOff>666750</xdr:colOff>
      <xdr:row>8</xdr:row>
      <xdr:rowOff>514350</xdr:rowOff>
    </xdr:from>
    <xdr:ext cx="1358102" cy="666750"/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3ADB738B-6D86-4807-82AA-693B859628A4}"/>
            </a:ext>
          </a:extLst>
        </xdr:cNvPr>
        <xdr:cNvSpPr>
          <a:spLocks noChangeArrowheads="1"/>
        </xdr:cNvSpPr>
      </xdr:nvSpPr>
      <xdr:spPr bwMode="auto">
        <a:xfrm>
          <a:off x="82787490" y="449580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51</xdr:col>
      <xdr:colOff>1943100</xdr:colOff>
      <xdr:row>74</xdr:row>
      <xdr:rowOff>723900</xdr:rowOff>
    </xdr:from>
    <xdr:to>
      <xdr:col>57</xdr:col>
      <xdr:colOff>488950</xdr:colOff>
      <xdr:row>77</xdr:row>
      <xdr:rowOff>838200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7DCD08EC-7EA2-49E4-AAB9-1478A4210BEF}"/>
            </a:ext>
          </a:extLst>
        </xdr:cNvPr>
        <xdr:cNvSpPr/>
      </xdr:nvSpPr>
      <xdr:spPr>
        <a:xfrm>
          <a:off x="84067650" y="16611600"/>
          <a:ext cx="4211320" cy="0"/>
        </a:xfrm>
        <a:prstGeom prst="wedgeRectCallout">
          <a:avLst>
            <a:gd name="adj1" fmla="val 60318"/>
            <a:gd name="adj2" fmla="val -90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4857750</xdr:colOff>
      <xdr:row>204</xdr:row>
      <xdr:rowOff>142876</xdr:rowOff>
    </xdr:from>
    <xdr:to>
      <xdr:col>4</xdr:col>
      <xdr:colOff>1952625</xdr:colOff>
      <xdr:row>206</xdr:row>
      <xdr:rowOff>762000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964F9E49-6146-4D18-B91F-FE72973B570C}"/>
            </a:ext>
          </a:extLst>
        </xdr:cNvPr>
        <xdr:cNvSpPr/>
      </xdr:nvSpPr>
      <xdr:spPr>
        <a:xfrm>
          <a:off x="1438275" y="79227046"/>
          <a:ext cx="1954530" cy="1878329"/>
        </a:xfrm>
        <a:prstGeom prst="rect">
          <a:avLst/>
        </a:prstGeom>
        <a:solidFill>
          <a:srgbClr val="FFC000">
            <a:alpha val="34902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81</xdr:row>
      <xdr:rowOff>299355</xdr:rowOff>
    </xdr:from>
    <xdr:to>
      <xdr:col>12</xdr:col>
      <xdr:colOff>1292678</xdr:colOff>
      <xdr:row>82</xdr:row>
      <xdr:rowOff>816428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0A9CC119-C40B-42B4-B0FF-51138A2268D7}"/>
            </a:ext>
          </a:extLst>
        </xdr:cNvPr>
        <xdr:cNvSpPr/>
      </xdr:nvSpPr>
      <xdr:spPr>
        <a:xfrm>
          <a:off x="22050375" y="16611600"/>
          <a:ext cx="1292678" cy="0"/>
        </a:xfrm>
        <a:prstGeom prst="wedgeRectCallout">
          <a:avLst>
            <a:gd name="adj1" fmla="val -80480"/>
            <a:gd name="adj2" fmla="val -764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月生産分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988919</xdr:colOff>
      <xdr:row>125</xdr:row>
      <xdr:rowOff>624728</xdr:rowOff>
    </xdr:from>
    <xdr:to>
      <xdr:col>66</xdr:col>
      <xdr:colOff>1666875</xdr:colOff>
      <xdr:row>126</xdr:row>
      <xdr:rowOff>710453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FEEB5223-94B9-410D-87E1-F830A54C05EB}"/>
            </a:ext>
          </a:extLst>
        </xdr:cNvPr>
        <xdr:cNvSpPr/>
      </xdr:nvSpPr>
      <xdr:spPr>
        <a:xfrm>
          <a:off x="97181894" y="28822650"/>
          <a:ext cx="1942876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62</xdr:col>
      <xdr:colOff>782307</xdr:colOff>
      <xdr:row>164</xdr:row>
      <xdr:rowOff>235857</xdr:rowOff>
    </xdr:from>
    <xdr:to>
      <xdr:col>65</xdr:col>
      <xdr:colOff>975493</xdr:colOff>
      <xdr:row>168</xdr:row>
      <xdr:rowOff>414528</xdr:rowOff>
    </xdr:to>
    <xdr:sp macro="" textlink="">
      <xdr:nvSpPr>
        <xdr:cNvPr id="26" name="四角形吹き出し 27">
          <a:extLst>
            <a:ext uri="{FF2B5EF4-FFF2-40B4-BE49-F238E27FC236}">
              <a16:creationId xmlns:a16="http://schemas.microsoft.com/office/drawing/2014/main" id="{CEA246A1-243C-48FF-AAA6-1F5FAEDCCB55}"/>
            </a:ext>
          </a:extLst>
        </xdr:cNvPr>
        <xdr:cNvSpPr/>
      </xdr:nvSpPr>
      <xdr:spPr>
        <a:xfrm>
          <a:off x="93170997" y="37985700"/>
          <a:ext cx="3993661" cy="3470148"/>
        </a:xfrm>
        <a:prstGeom prst="wedgeRectCallout">
          <a:avLst>
            <a:gd name="adj1" fmla="val -48024"/>
            <a:gd name="adj2" fmla="val 193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95</xdr:col>
      <xdr:colOff>190500</xdr:colOff>
      <xdr:row>134</xdr:row>
      <xdr:rowOff>285750</xdr:rowOff>
    </xdr:from>
    <xdr:to>
      <xdr:col>101</xdr:col>
      <xdr:colOff>142874</xdr:colOff>
      <xdr:row>136</xdr:row>
      <xdr:rowOff>95250</xdr:rowOff>
    </xdr:to>
    <xdr:sp macro="" textlink="">
      <xdr:nvSpPr>
        <xdr:cNvPr id="27" name="四角形吹き出し 28">
          <a:extLst>
            <a:ext uri="{FF2B5EF4-FFF2-40B4-BE49-F238E27FC236}">
              <a16:creationId xmlns:a16="http://schemas.microsoft.com/office/drawing/2014/main" id="{5EF3137E-672C-4135-B162-76F3CAEFB9D2}"/>
            </a:ext>
          </a:extLst>
        </xdr:cNvPr>
        <xdr:cNvSpPr/>
      </xdr:nvSpPr>
      <xdr:spPr>
        <a:xfrm>
          <a:off x="125987175" y="28822650"/>
          <a:ext cx="3665219" cy="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28</xdr:col>
          <xdr:colOff>2378801</xdr:colOff>
          <xdr:row>1</xdr:row>
          <xdr:rowOff>132953</xdr:rowOff>
        </xdr:from>
        <xdr:ext cx="6540500" cy="1778000"/>
        <xdr:pic>
          <xdr:nvPicPr>
            <xdr:cNvPr id="28" name="Picture 1">
              <a:extLst>
                <a:ext uri="{FF2B5EF4-FFF2-40B4-BE49-F238E27FC236}">
                  <a16:creationId xmlns:a16="http://schemas.microsoft.com/office/drawing/2014/main" id="{ECA9D682-AC21-495E-A3DF-C3E765F824E7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I$2:$BM$3" spid="_x0000_s327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7720301" y="767953"/>
              <a:ext cx="6540500" cy="17780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xdr:oneCellAnchor>
    <xdr:from>
      <xdr:col>51</xdr:col>
      <xdr:colOff>666750</xdr:colOff>
      <xdr:row>190</xdr:row>
      <xdr:rowOff>0</xdr:rowOff>
    </xdr:from>
    <xdr:ext cx="8286750" cy="1031629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5C3C7237-68AE-4EDA-B9DD-5BBCBDD1EBAD}"/>
            </a:ext>
          </a:extLst>
        </xdr:cNvPr>
        <xdr:cNvSpPr txBox="1"/>
      </xdr:nvSpPr>
      <xdr:spPr>
        <a:xfrm>
          <a:off x="82787490" y="61455300"/>
          <a:ext cx="8286750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en-US" altLang="ja-JP" sz="6000"/>
        </a:p>
      </xdr:txBody>
    </xdr:sp>
    <xdr:clientData/>
  </xdr:oneCellAnchor>
  <xdr:twoCellAnchor>
    <xdr:from>
      <xdr:col>61</xdr:col>
      <xdr:colOff>1539538</xdr:colOff>
      <xdr:row>19</xdr:row>
      <xdr:rowOff>90121</xdr:rowOff>
    </xdr:from>
    <xdr:to>
      <xdr:col>65</xdr:col>
      <xdr:colOff>102871</xdr:colOff>
      <xdr:row>19</xdr:row>
      <xdr:rowOff>975946</xdr:rowOff>
    </xdr:to>
    <xdr:sp macro="" textlink="">
      <xdr:nvSpPr>
        <xdr:cNvPr id="30" name="四角形吹き出し 41">
          <a:extLst>
            <a:ext uri="{FF2B5EF4-FFF2-40B4-BE49-F238E27FC236}">
              <a16:creationId xmlns:a16="http://schemas.microsoft.com/office/drawing/2014/main" id="{082D5F2A-7FE3-422A-B3F3-72731F471A06}"/>
            </a:ext>
          </a:extLst>
        </xdr:cNvPr>
        <xdr:cNvSpPr/>
      </xdr:nvSpPr>
      <xdr:spPr>
        <a:xfrm>
          <a:off x="92364223" y="6628081"/>
          <a:ext cx="3929718" cy="878205"/>
        </a:xfrm>
        <a:prstGeom prst="wedgeRectCallout">
          <a:avLst>
            <a:gd name="adj1" fmla="val -51352"/>
            <a:gd name="adj2" fmla="val 2379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70</xdr:col>
      <xdr:colOff>2095499</xdr:colOff>
      <xdr:row>116</xdr:row>
      <xdr:rowOff>762000</xdr:rowOff>
    </xdr:from>
    <xdr:to>
      <xdr:col>76</xdr:col>
      <xdr:colOff>238124</xdr:colOff>
      <xdr:row>118</xdr:row>
      <xdr:rowOff>333375</xdr:rowOff>
    </xdr:to>
    <xdr:sp macro="" textlink="">
      <xdr:nvSpPr>
        <xdr:cNvPr id="31" name="四角形吹き出し 42">
          <a:extLst>
            <a:ext uri="{FF2B5EF4-FFF2-40B4-BE49-F238E27FC236}">
              <a16:creationId xmlns:a16="http://schemas.microsoft.com/office/drawing/2014/main" id="{E7ABE0BA-20E6-4F63-976E-321860988315}"/>
            </a:ext>
          </a:extLst>
        </xdr:cNvPr>
        <xdr:cNvSpPr/>
      </xdr:nvSpPr>
      <xdr:spPr>
        <a:xfrm>
          <a:off x="108508799" y="26555700"/>
          <a:ext cx="5097780" cy="1588770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548821</xdr:colOff>
      <xdr:row>106</xdr:row>
      <xdr:rowOff>657411</xdr:rowOff>
    </xdr:from>
    <xdr:to>
      <xdr:col>66</xdr:col>
      <xdr:colOff>1632324</xdr:colOff>
      <xdr:row>116</xdr:row>
      <xdr:rowOff>515470</xdr:rowOff>
    </xdr:to>
    <xdr:sp macro="" textlink="">
      <xdr:nvSpPr>
        <xdr:cNvPr id="32" name="四角形吹き出し 43">
          <a:extLst>
            <a:ext uri="{FF2B5EF4-FFF2-40B4-BE49-F238E27FC236}">
              <a16:creationId xmlns:a16="http://schemas.microsoft.com/office/drawing/2014/main" id="{03D72E12-48BF-40FA-B9E0-CA9C436E6674}"/>
            </a:ext>
          </a:extLst>
        </xdr:cNvPr>
        <xdr:cNvSpPr/>
      </xdr:nvSpPr>
      <xdr:spPr>
        <a:xfrm>
          <a:off x="95478781" y="22347741"/>
          <a:ext cx="3611438" cy="3957619"/>
        </a:xfrm>
        <a:prstGeom prst="wedgeRectCallout">
          <a:avLst>
            <a:gd name="adj1" fmla="val -77852"/>
            <a:gd name="adj2" fmla="val -1303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65</xdr:col>
      <xdr:colOff>946898</xdr:colOff>
      <xdr:row>125</xdr:row>
      <xdr:rowOff>0</xdr:rowOff>
    </xdr:from>
    <xdr:to>
      <xdr:col>68</xdr:col>
      <xdr:colOff>708772</xdr:colOff>
      <xdr:row>129</xdr:row>
      <xdr:rowOff>717574</xdr:rowOff>
    </xdr:to>
    <xdr:sp macro="" textlink="">
      <xdr:nvSpPr>
        <xdr:cNvPr id="33" name="四角形吹き出し 48">
          <a:extLst>
            <a:ext uri="{FF2B5EF4-FFF2-40B4-BE49-F238E27FC236}">
              <a16:creationId xmlns:a16="http://schemas.microsoft.com/office/drawing/2014/main" id="{2480C64E-E086-4970-A244-41E5DBEDA8FA}"/>
            </a:ext>
          </a:extLst>
        </xdr:cNvPr>
        <xdr:cNvSpPr/>
      </xdr:nvSpPr>
      <xdr:spPr>
        <a:xfrm>
          <a:off x="97137968" y="28822650"/>
          <a:ext cx="5503544" cy="0"/>
        </a:xfrm>
        <a:prstGeom prst="wedgeRectCallout">
          <a:avLst>
            <a:gd name="adj1" fmla="val 61655"/>
            <a:gd name="adj2" fmla="val 345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流動訓練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71</xdr:col>
      <xdr:colOff>1762125</xdr:colOff>
      <xdr:row>173</xdr:row>
      <xdr:rowOff>0</xdr:rowOff>
    </xdr:from>
    <xdr:to>
      <xdr:col>77</xdr:col>
      <xdr:colOff>190500</xdr:colOff>
      <xdr:row>173</xdr:row>
      <xdr:rowOff>858136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46475663-8588-408F-A538-1A7D089A2606}"/>
            </a:ext>
          </a:extLst>
        </xdr:cNvPr>
        <xdr:cNvSpPr/>
      </xdr:nvSpPr>
      <xdr:spPr>
        <a:xfrm>
          <a:off x="110415705" y="46758225"/>
          <a:ext cx="3760470" cy="0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66</xdr:col>
      <xdr:colOff>2428875</xdr:colOff>
      <xdr:row>171</xdr:row>
      <xdr:rowOff>428625</xdr:rowOff>
    </xdr:from>
    <xdr:to>
      <xdr:col>68</xdr:col>
      <xdr:colOff>1571625</xdr:colOff>
      <xdr:row>171</xdr:row>
      <xdr:rowOff>1286761</xdr:rowOff>
    </xdr:to>
    <xdr:sp macro="" textlink="">
      <xdr:nvSpPr>
        <xdr:cNvPr id="35" name="四角形吹き出し 59">
          <a:extLst>
            <a:ext uri="{FF2B5EF4-FFF2-40B4-BE49-F238E27FC236}">
              <a16:creationId xmlns:a16="http://schemas.microsoft.com/office/drawing/2014/main" id="{A7C8D55A-45EE-4736-A259-92D546FD1F7C}"/>
            </a:ext>
          </a:extLst>
        </xdr:cNvPr>
        <xdr:cNvSpPr/>
      </xdr:nvSpPr>
      <xdr:spPr>
        <a:xfrm>
          <a:off x="99696270" y="44436030"/>
          <a:ext cx="3813810" cy="854326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８台</a:t>
          </a:r>
        </a:p>
      </xdr:txBody>
    </xdr:sp>
    <xdr:clientData/>
  </xdr:twoCellAnchor>
  <xdr:twoCellAnchor>
    <xdr:from>
      <xdr:col>71</xdr:col>
      <xdr:colOff>86995</xdr:colOff>
      <xdr:row>143</xdr:row>
      <xdr:rowOff>558390</xdr:rowOff>
    </xdr:from>
    <xdr:to>
      <xdr:col>74</xdr:col>
      <xdr:colOff>171151</xdr:colOff>
      <xdr:row>144</xdr:row>
      <xdr:rowOff>471460</xdr:rowOff>
    </xdr:to>
    <xdr:sp macro="" textlink="">
      <xdr:nvSpPr>
        <xdr:cNvPr id="36" name="四角形吹き出し 59">
          <a:extLst>
            <a:ext uri="{FF2B5EF4-FFF2-40B4-BE49-F238E27FC236}">
              <a16:creationId xmlns:a16="http://schemas.microsoft.com/office/drawing/2014/main" id="{AF24B073-6508-4639-832E-90E9F8B8B977}"/>
            </a:ext>
          </a:extLst>
        </xdr:cNvPr>
        <xdr:cNvSpPr/>
      </xdr:nvSpPr>
      <xdr:spPr>
        <a:xfrm>
          <a:off x="108740575" y="31415580"/>
          <a:ext cx="3562686" cy="939865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448236</xdr:colOff>
      <xdr:row>106</xdr:row>
      <xdr:rowOff>855382</xdr:rowOff>
    </xdr:from>
    <xdr:to>
      <xdr:col>66</xdr:col>
      <xdr:colOff>1415676</xdr:colOff>
      <xdr:row>116</xdr:row>
      <xdr:rowOff>489323</xdr:rowOff>
    </xdr:to>
    <xdr:sp macro="" textlink="">
      <xdr:nvSpPr>
        <xdr:cNvPr id="37" name="四角形吹き出し 35">
          <a:extLst>
            <a:ext uri="{FF2B5EF4-FFF2-40B4-BE49-F238E27FC236}">
              <a16:creationId xmlns:a16="http://schemas.microsoft.com/office/drawing/2014/main" id="{C9FFB2E2-F0C8-4C40-B81E-56072C72AF5C}"/>
            </a:ext>
          </a:extLst>
        </xdr:cNvPr>
        <xdr:cNvSpPr/>
      </xdr:nvSpPr>
      <xdr:spPr>
        <a:xfrm>
          <a:off x="95372481" y="22547617"/>
          <a:ext cx="3504900" cy="3733501"/>
        </a:xfrm>
        <a:prstGeom prst="wedgeRectCallout">
          <a:avLst>
            <a:gd name="adj1" fmla="val -14934"/>
            <a:gd name="adj2" fmla="val -1168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59</xdr:col>
      <xdr:colOff>380999</xdr:colOff>
      <xdr:row>107</xdr:row>
      <xdr:rowOff>889000</xdr:rowOff>
    </xdr:from>
    <xdr:to>
      <xdr:col>61</xdr:col>
      <xdr:colOff>1026804</xdr:colOff>
      <xdr:row>108</xdr:row>
      <xdr:rowOff>855382</xdr:rowOff>
    </xdr:to>
    <xdr:sp macro="" textlink="">
      <xdr:nvSpPr>
        <xdr:cNvPr id="38" name="四角形吹き出し 35">
          <a:extLst>
            <a:ext uri="{FF2B5EF4-FFF2-40B4-BE49-F238E27FC236}">
              <a16:creationId xmlns:a16="http://schemas.microsoft.com/office/drawing/2014/main" id="{95FD23EC-C6D0-4279-844C-59A351E1F684}"/>
            </a:ext>
          </a:extLst>
        </xdr:cNvPr>
        <xdr:cNvSpPr/>
      </xdr:nvSpPr>
      <xdr:spPr>
        <a:xfrm>
          <a:off x="89411174" y="22698075"/>
          <a:ext cx="2436505" cy="0"/>
        </a:xfrm>
        <a:prstGeom prst="wedgeRectCallout">
          <a:avLst>
            <a:gd name="adj1" fmla="val 73516"/>
            <a:gd name="adj2" fmla="val 362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333376</xdr:colOff>
      <xdr:row>143</xdr:row>
      <xdr:rowOff>142875</xdr:rowOff>
    </xdr:from>
    <xdr:to>
      <xdr:col>60</xdr:col>
      <xdr:colOff>92449</xdr:colOff>
      <xdr:row>151</xdr:row>
      <xdr:rowOff>39222</xdr:rowOff>
    </xdr:to>
    <xdr:sp macro="" textlink="">
      <xdr:nvSpPr>
        <xdr:cNvPr id="39" name="四角形吹き出し 51">
          <a:extLst>
            <a:ext uri="{FF2B5EF4-FFF2-40B4-BE49-F238E27FC236}">
              <a16:creationId xmlns:a16="http://schemas.microsoft.com/office/drawing/2014/main" id="{04213572-F7FF-4296-B864-C9E135D10E6F}"/>
            </a:ext>
          </a:extLst>
        </xdr:cNvPr>
        <xdr:cNvSpPr/>
      </xdr:nvSpPr>
      <xdr:spPr>
        <a:xfrm>
          <a:off x="84522946" y="31001970"/>
          <a:ext cx="5222613" cy="3926205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PP1-2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60</xdr:col>
      <xdr:colOff>537882</xdr:colOff>
      <xdr:row>54</xdr:row>
      <xdr:rowOff>313764</xdr:rowOff>
    </xdr:from>
    <xdr:to>
      <xdr:col>63</xdr:col>
      <xdr:colOff>918482</xdr:colOff>
      <xdr:row>96</xdr:row>
      <xdr:rowOff>560294</xdr:rowOff>
    </xdr:to>
    <xdr:sp macro="" textlink="">
      <xdr:nvSpPr>
        <xdr:cNvPr id="40" name="四角形吹き出し 35">
          <a:extLst>
            <a:ext uri="{FF2B5EF4-FFF2-40B4-BE49-F238E27FC236}">
              <a16:creationId xmlns:a16="http://schemas.microsoft.com/office/drawing/2014/main" id="{08181A71-A1F6-4397-96A1-8F780330C691}"/>
            </a:ext>
          </a:extLst>
        </xdr:cNvPr>
        <xdr:cNvSpPr/>
      </xdr:nvSpPr>
      <xdr:spPr>
        <a:xfrm>
          <a:off x="90189087" y="16611600"/>
          <a:ext cx="4390625" cy="3057525"/>
        </a:xfrm>
        <a:prstGeom prst="wedgeRectCallout">
          <a:avLst>
            <a:gd name="adj1" fmla="val 38077"/>
            <a:gd name="adj2" fmla="val 86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月カット分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888999</xdr:colOff>
      <xdr:row>30</xdr:row>
      <xdr:rowOff>889000</xdr:rowOff>
    </xdr:from>
    <xdr:to>
      <xdr:col>63</xdr:col>
      <xdr:colOff>508000</xdr:colOff>
      <xdr:row>33</xdr:row>
      <xdr:rowOff>825500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DFEC2B36-9C12-4C4B-9D91-757C02D35688}"/>
            </a:ext>
          </a:extLst>
        </xdr:cNvPr>
        <xdr:cNvSpPr/>
      </xdr:nvSpPr>
      <xdr:spPr>
        <a:xfrm>
          <a:off x="91713684" y="10572750"/>
          <a:ext cx="2457451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1319892</xdr:colOff>
      <xdr:row>29</xdr:row>
      <xdr:rowOff>254000</xdr:rowOff>
    </xdr:from>
    <xdr:to>
      <xdr:col>64</xdr:col>
      <xdr:colOff>1015999</xdr:colOff>
      <xdr:row>30</xdr:row>
      <xdr:rowOff>254001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938C85F9-1279-4156-96E0-1738E9EDE0F0}"/>
            </a:ext>
          </a:extLst>
        </xdr:cNvPr>
        <xdr:cNvSpPr/>
      </xdr:nvSpPr>
      <xdr:spPr>
        <a:xfrm>
          <a:off x="90822507" y="10572750"/>
          <a:ext cx="5115832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1079500</xdr:colOff>
      <xdr:row>152</xdr:row>
      <xdr:rowOff>571500</xdr:rowOff>
    </xdr:from>
    <xdr:to>
      <xdr:col>67</xdr:col>
      <xdr:colOff>698500</xdr:colOff>
      <xdr:row>168</xdr:row>
      <xdr:rowOff>620701</xdr:rowOff>
    </xdr:to>
    <xdr:sp macro="" textlink="">
      <xdr:nvSpPr>
        <xdr:cNvPr id="43" name="四角形吹き出し 31">
          <a:extLst>
            <a:ext uri="{FF2B5EF4-FFF2-40B4-BE49-F238E27FC236}">
              <a16:creationId xmlns:a16="http://schemas.microsoft.com/office/drawing/2014/main" id="{1B6EDF9E-7EEB-410E-9DAB-D24E7412C171}"/>
            </a:ext>
          </a:extLst>
        </xdr:cNvPr>
        <xdr:cNvSpPr/>
      </xdr:nvSpPr>
      <xdr:spPr>
        <a:xfrm>
          <a:off x="97276285" y="34928175"/>
          <a:ext cx="3124200" cy="6737656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53</xdr:col>
      <xdr:colOff>190500</xdr:colOff>
      <xdr:row>33</xdr:row>
      <xdr:rowOff>635000</xdr:rowOff>
    </xdr:from>
    <xdr:to>
      <xdr:col>56</xdr:col>
      <xdr:colOff>825500</xdr:colOff>
      <xdr:row>35</xdr:row>
      <xdr:rowOff>682625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591D7BB9-3A0D-494E-9750-E754962F5F59}"/>
            </a:ext>
          </a:extLst>
        </xdr:cNvPr>
        <xdr:cNvSpPr/>
      </xdr:nvSpPr>
      <xdr:spPr>
        <a:xfrm>
          <a:off x="85001100" y="10572750"/>
          <a:ext cx="2488565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0</xdr:colOff>
      <xdr:row>26</xdr:row>
      <xdr:rowOff>277812</xdr:rowOff>
    </xdr:from>
    <xdr:to>
      <xdr:col>59</xdr:col>
      <xdr:colOff>190500</xdr:colOff>
      <xdr:row>28</xdr:row>
      <xdr:rowOff>301625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D44FCD51-E908-41EA-AA3A-215E0F6ADA8B}"/>
            </a:ext>
          </a:extLst>
        </xdr:cNvPr>
        <xdr:cNvSpPr/>
      </xdr:nvSpPr>
      <xdr:spPr>
        <a:xfrm>
          <a:off x="84191475" y="10572750"/>
          <a:ext cx="502920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381000</xdr:colOff>
      <xdr:row>5</xdr:row>
      <xdr:rowOff>0</xdr:rowOff>
    </xdr:from>
    <xdr:to>
      <xdr:col>79</xdr:col>
      <xdr:colOff>247650</xdr:colOff>
      <xdr:row>5</xdr:row>
      <xdr:rowOff>0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EB944024-55AC-4FCD-B7A5-3CE488F1B9E1}"/>
            </a:ext>
          </a:extLst>
        </xdr:cNvPr>
        <xdr:cNvGrpSpPr/>
      </xdr:nvGrpSpPr>
      <xdr:grpSpPr>
        <a:xfrm>
          <a:off x="108379260" y="4503420"/>
          <a:ext cx="10908030" cy="0"/>
          <a:chOff x="45720000" y="857250"/>
          <a:chExt cx="12096750" cy="2441672"/>
        </a:xfrm>
      </xdr:grpSpPr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D508A803-5389-4D7D-D07E-6AD96BC39F1E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3C908FF1-3621-0721-8DB4-F1FC210CB50E}"/>
              </a:ext>
            </a:extLst>
          </xdr:cNvPr>
          <xdr:cNvSpPr txBox="1"/>
        </xdr:nvSpPr>
        <xdr:spPr>
          <a:xfrm>
            <a:off x="50911125" y="952499"/>
            <a:ext cx="657225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B1F0D8B3-70CB-67A3-128A-A043EA31D8F7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0091F7DB-FAD8-5927-2267-ABCEE9D617FF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77953C5A-C1EE-A1B2-4FBA-BE0B162254EA}"/>
              </a:ext>
            </a:extLst>
          </xdr:cNvPr>
          <xdr:cNvSpPr txBox="1"/>
        </xdr:nvSpPr>
        <xdr:spPr>
          <a:xfrm>
            <a:off x="50911125" y="2047874"/>
            <a:ext cx="690562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26426A9C-B7C8-35A8-E39E-D6B822522869}"/>
              </a:ext>
            </a:extLst>
          </xdr:cNvPr>
          <xdr:cNvSpPr/>
        </xdr:nvSpPr>
        <xdr:spPr>
          <a:xfrm>
            <a:off x="45720000" y="857250"/>
            <a:ext cx="110490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52</xdr:col>
      <xdr:colOff>555625</xdr:colOff>
      <xdr:row>23</xdr:row>
      <xdr:rowOff>809625</xdr:rowOff>
    </xdr:from>
    <xdr:to>
      <xdr:col>59</xdr:col>
      <xdr:colOff>508000</xdr:colOff>
      <xdr:row>25</xdr:row>
      <xdr:rowOff>762000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9D3393-793C-4A07-9EE0-CA47A1B32DF6}"/>
            </a:ext>
          </a:extLst>
        </xdr:cNvPr>
        <xdr:cNvSpPr/>
      </xdr:nvSpPr>
      <xdr:spPr>
        <a:xfrm>
          <a:off x="84743290" y="10572750"/>
          <a:ext cx="4798695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1270000</xdr:colOff>
      <xdr:row>8</xdr:row>
      <xdr:rowOff>889000</xdr:rowOff>
    </xdr:from>
    <xdr:to>
      <xdr:col>64</xdr:col>
      <xdr:colOff>1230312</xdr:colOff>
      <xdr:row>10</xdr:row>
      <xdr:rowOff>825500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2907A44B-AAF2-461C-901F-A4AF7FA92E91}"/>
            </a:ext>
          </a:extLst>
        </xdr:cNvPr>
        <xdr:cNvSpPr/>
      </xdr:nvSpPr>
      <xdr:spPr>
        <a:xfrm>
          <a:off x="93656785" y="4495800"/>
          <a:ext cx="2501582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752128</xdr:colOff>
      <xdr:row>132</xdr:row>
      <xdr:rowOff>112059</xdr:rowOff>
    </xdr:from>
    <xdr:to>
      <xdr:col>70</xdr:col>
      <xdr:colOff>70971</xdr:colOff>
      <xdr:row>171</xdr:row>
      <xdr:rowOff>56030</xdr:rowOff>
    </xdr:to>
    <xdr:sp macro="" textlink="">
      <xdr:nvSpPr>
        <xdr:cNvPr id="55" name="四角形吹き出し 54">
          <a:extLst>
            <a:ext uri="{FF2B5EF4-FFF2-40B4-BE49-F238E27FC236}">
              <a16:creationId xmlns:a16="http://schemas.microsoft.com/office/drawing/2014/main" id="{90880E4E-7D88-4171-9976-162902132DA1}"/>
            </a:ext>
          </a:extLst>
        </xdr:cNvPr>
        <xdr:cNvSpPr/>
      </xdr:nvSpPr>
      <xdr:spPr>
        <a:xfrm>
          <a:off x="96943198" y="28822650"/>
          <a:ext cx="9539168" cy="15242690"/>
        </a:xfrm>
        <a:prstGeom prst="wedgeRectCallout">
          <a:avLst>
            <a:gd name="adj1" fmla="val 30198"/>
            <a:gd name="adj2" fmla="val -1086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MLK/MLF/MKS HEAD COMP</a:t>
          </a: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派生確認の徹底</a:t>
          </a:r>
        </a:p>
      </xdr:txBody>
    </xdr:sp>
    <xdr:clientData/>
  </xdr:twoCellAnchor>
  <xdr:twoCellAnchor>
    <xdr:from>
      <xdr:col>59</xdr:col>
      <xdr:colOff>571500</xdr:colOff>
      <xdr:row>140</xdr:row>
      <xdr:rowOff>428625</xdr:rowOff>
    </xdr:from>
    <xdr:to>
      <xdr:col>61</xdr:col>
      <xdr:colOff>1270000</xdr:colOff>
      <xdr:row>150</xdr:row>
      <xdr:rowOff>397692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2124262C-150E-4BB6-A2B0-92BC3615D88E}"/>
            </a:ext>
          </a:extLst>
        </xdr:cNvPr>
        <xdr:cNvSpPr/>
      </xdr:nvSpPr>
      <xdr:spPr>
        <a:xfrm>
          <a:off x="89601675" y="28822650"/>
          <a:ext cx="2493010" cy="6105525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480426</xdr:colOff>
      <xdr:row>118</xdr:row>
      <xdr:rowOff>47625</xdr:rowOff>
    </xdr:from>
    <xdr:to>
      <xdr:col>60</xdr:col>
      <xdr:colOff>1063625</xdr:colOff>
      <xdr:row>118</xdr:row>
      <xdr:rowOff>889000</xdr:rowOff>
    </xdr:to>
    <xdr:sp macro="" textlink="">
      <xdr:nvSpPr>
        <xdr:cNvPr id="57" name="四角形吹き出し 59">
          <a:extLst>
            <a:ext uri="{FF2B5EF4-FFF2-40B4-BE49-F238E27FC236}">
              <a16:creationId xmlns:a16="http://schemas.microsoft.com/office/drawing/2014/main" id="{AFC53B03-D3A4-4EE5-BB71-D6B06AA5CECD}"/>
            </a:ext>
          </a:extLst>
        </xdr:cNvPr>
        <xdr:cNvSpPr/>
      </xdr:nvSpPr>
      <xdr:spPr>
        <a:xfrm>
          <a:off x="87144591" y="27862530"/>
          <a:ext cx="3568334" cy="843280"/>
        </a:xfrm>
        <a:prstGeom prst="wedgeRectCallout">
          <a:avLst>
            <a:gd name="adj1" fmla="val -22303"/>
            <a:gd name="adj2" fmla="val -1364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523876</xdr:colOff>
      <xdr:row>138</xdr:row>
      <xdr:rowOff>949158</xdr:rowOff>
    </xdr:from>
    <xdr:to>
      <xdr:col>60</xdr:col>
      <xdr:colOff>1254126</xdr:colOff>
      <xdr:row>140</xdr:row>
      <xdr:rowOff>889000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5DF62060-E5E6-4497-A8C8-AEF3D3C181DF}"/>
            </a:ext>
          </a:extLst>
        </xdr:cNvPr>
        <xdr:cNvSpPr/>
      </xdr:nvSpPr>
      <xdr:spPr>
        <a:xfrm>
          <a:off x="85951696" y="28822650"/>
          <a:ext cx="4866005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1021563</xdr:colOff>
      <xdr:row>1</xdr:row>
      <xdr:rowOff>167640</xdr:rowOff>
    </xdr:from>
    <xdr:to>
      <xdr:col>28</xdr:col>
      <xdr:colOff>2286000</xdr:colOff>
      <xdr:row>3</xdr:row>
      <xdr:rowOff>1075840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8183CDC5-5274-4912-B46A-DFEF55348637}"/>
            </a:ext>
          </a:extLst>
        </xdr:cNvPr>
        <xdr:cNvSpPr/>
      </xdr:nvSpPr>
      <xdr:spPr>
        <a:xfrm>
          <a:off x="42672483" y="800100"/>
          <a:ext cx="20964042" cy="270652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20</xdr:col>
      <xdr:colOff>1102846</xdr:colOff>
      <xdr:row>0</xdr:row>
      <xdr:rowOff>425824</xdr:rowOff>
    </xdr:from>
    <xdr:ext cx="2031325" cy="1079500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39D656A4-8C06-4A84-B301-CD15A9CCBACB}"/>
            </a:ext>
          </a:extLst>
        </xdr:cNvPr>
        <xdr:cNvSpPr txBox="1"/>
      </xdr:nvSpPr>
      <xdr:spPr>
        <a:xfrm>
          <a:off x="42755671" y="427729"/>
          <a:ext cx="2031325" cy="1079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6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61</xdr:col>
      <xdr:colOff>190500</xdr:colOff>
      <xdr:row>132</xdr:row>
      <xdr:rowOff>365125</xdr:rowOff>
    </xdr:from>
    <xdr:to>
      <xdr:col>62</xdr:col>
      <xdr:colOff>1206500</xdr:colOff>
      <xdr:row>138</xdr:row>
      <xdr:rowOff>334192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1BCF593E-C0BA-4239-9C10-4DE6ED9BDBE5}"/>
            </a:ext>
          </a:extLst>
        </xdr:cNvPr>
        <xdr:cNvSpPr/>
      </xdr:nvSpPr>
      <xdr:spPr>
        <a:xfrm>
          <a:off x="91011375" y="28822650"/>
          <a:ext cx="2583815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396876</xdr:colOff>
      <xdr:row>132</xdr:row>
      <xdr:rowOff>123658</xdr:rowOff>
    </xdr:from>
    <xdr:to>
      <xdr:col>60</xdr:col>
      <xdr:colOff>428626</xdr:colOff>
      <xdr:row>138</xdr:row>
      <xdr:rowOff>63500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84F29009-FDCB-4DBE-9135-D77C7E974E8C}"/>
            </a:ext>
          </a:extLst>
        </xdr:cNvPr>
        <xdr:cNvSpPr/>
      </xdr:nvSpPr>
      <xdr:spPr>
        <a:xfrm>
          <a:off x="85211286" y="28822650"/>
          <a:ext cx="4868545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142875</xdr:colOff>
      <xdr:row>190</xdr:row>
      <xdr:rowOff>15875</xdr:rowOff>
    </xdr:from>
    <xdr:to>
      <xdr:col>66</xdr:col>
      <xdr:colOff>1249949</xdr:colOff>
      <xdr:row>190</xdr:row>
      <xdr:rowOff>810511</xdr:rowOff>
    </xdr:to>
    <xdr:sp macro="" textlink="">
      <xdr:nvSpPr>
        <xdr:cNvPr id="63" name="四角形吹き出し 59">
          <a:extLst>
            <a:ext uri="{FF2B5EF4-FFF2-40B4-BE49-F238E27FC236}">
              <a16:creationId xmlns:a16="http://schemas.microsoft.com/office/drawing/2014/main" id="{F87CCCF3-B529-4813-B0A6-95C5DD809266}"/>
            </a:ext>
          </a:extLst>
        </xdr:cNvPr>
        <xdr:cNvSpPr/>
      </xdr:nvSpPr>
      <xdr:spPr>
        <a:xfrm>
          <a:off x="95067120" y="61474985"/>
          <a:ext cx="3640724" cy="792731"/>
        </a:xfrm>
        <a:prstGeom prst="wedgeRectCallout">
          <a:avLst>
            <a:gd name="adj1" fmla="val -11809"/>
            <a:gd name="adj2" fmla="val -273411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650875</xdr:colOff>
      <xdr:row>125</xdr:row>
      <xdr:rowOff>428625</xdr:rowOff>
    </xdr:from>
    <xdr:to>
      <xdr:col>58</xdr:col>
      <xdr:colOff>154574</xdr:colOff>
      <xdr:row>128</xdr:row>
      <xdr:rowOff>477136</xdr:rowOff>
    </xdr:to>
    <xdr:sp macro="" textlink="">
      <xdr:nvSpPr>
        <xdr:cNvPr id="64" name="四角形吹き出し 59">
          <a:extLst>
            <a:ext uri="{FF2B5EF4-FFF2-40B4-BE49-F238E27FC236}">
              <a16:creationId xmlns:a16="http://schemas.microsoft.com/office/drawing/2014/main" id="{E2484AA4-2459-459B-B30A-171BE9B53E3A}"/>
            </a:ext>
          </a:extLst>
        </xdr:cNvPr>
        <xdr:cNvSpPr/>
      </xdr:nvSpPr>
      <xdr:spPr>
        <a:xfrm>
          <a:off x="84813775" y="28822650"/>
          <a:ext cx="3751849" cy="0"/>
        </a:xfrm>
        <a:prstGeom prst="wedgeRectCallout">
          <a:avLst>
            <a:gd name="adj1" fmla="val -30399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444499</xdr:colOff>
      <xdr:row>28</xdr:row>
      <xdr:rowOff>127000</xdr:rowOff>
    </xdr:from>
    <xdr:to>
      <xdr:col>56</xdr:col>
      <xdr:colOff>269874</xdr:colOff>
      <xdr:row>29</xdr:row>
      <xdr:rowOff>95250</xdr:rowOff>
    </xdr:to>
    <xdr:sp macro="" textlink="">
      <xdr:nvSpPr>
        <xdr:cNvPr id="65" name="四角形吹き出し 59">
          <a:extLst>
            <a:ext uri="{FF2B5EF4-FFF2-40B4-BE49-F238E27FC236}">
              <a16:creationId xmlns:a16="http://schemas.microsoft.com/office/drawing/2014/main" id="{2F168C07-3D24-4683-9565-B6541EB42C21}"/>
            </a:ext>
          </a:extLst>
        </xdr:cNvPr>
        <xdr:cNvSpPr/>
      </xdr:nvSpPr>
      <xdr:spPr>
        <a:xfrm>
          <a:off x="82565239" y="10572750"/>
          <a:ext cx="4372610" cy="0"/>
        </a:xfrm>
        <a:prstGeom prst="wedgeRectCallout">
          <a:avLst>
            <a:gd name="adj1" fmla="val 13197"/>
            <a:gd name="adj2" fmla="val -117903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1206499</xdr:colOff>
      <xdr:row>28</xdr:row>
      <xdr:rowOff>698500</xdr:rowOff>
    </xdr:from>
    <xdr:to>
      <xdr:col>55</xdr:col>
      <xdr:colOff>460374</xdr:colOff>
      <xdr:row>29</xdr:row>
      <xdr:rowOff>666750</xdr:rowOff>
    </xdr:to>
    <xdr:sp macro="" textlink="">
      <xdr:nvSpPr>
        <xdr:cNvPr id="66" name="四角形吹き出し 59">
          <a:extLst>
            <a:ext uri="{FF2B5EF4-FFF2-40B4-BE49-F238E27FC236}">
              <a16:creationId xmlns:a16="http://schemas.microsoft.com/office/drawing/2014/main" id="{98E6EC46-1309-4B2E-BCEE-48C5007F96B6}"/>
            </a:ext>
          </a:extLst>
        </xdr:cNvPr>
        <xdr:cNvSpPr/>
      </xdr:nvSpPr>
      <xdr:spPr>
        <a:xfrm>
          <a:off x="82127089" y="10572750"/>
          <a:ext cx="4382135" cy="0"/>
        </a:xfrm>
        <a:prstGeom prst="wedgeRectCallout">
          <a:avLst>
            <a:gd name="adj1" fmla="val -23936"/>
            <a:gd name="adj2" fmla="val -35396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60</xdr:col>
      <xdr:colOff>142874</xdr:colOff>
      <xdr:row>98</xdr:row>
      <xdr:rowOff>349250</xdr:rowOff>
    </xdr:from>
    <xdr:to>
      <xdr:col>63</xdr:col>
      <xdr:colOff>603249</xdr:colOff>
      <xdr:row>99</xdr:row>
      <xdr:rowOff>317500</xdr:rowOff>
    </xdr:to>
    <xdr:sp macro="" textlink="">
      <xdr:nvSpPr>
        <xdr:cNvPr id="67" name="四角形吹き出し 59">
          <a:extLst>
            <a:ext uri="{FF2B5EF4-FFF2-40B4-BE49-F238E27FC236}">
              <a16:creationId xmlns:a16="http://schemas.microsoft.com/office/drawing/2014/main" id="{149265B0-CA07-4C04-BCD5-39C52D709489}"/>
            </a:ext>
          </a:extLst>
        </xdr:cNvPr>
        <xdr:cNvSpPr/>
      </xdr:nvSpPr>
      <xdr:spPr>
        <a:xfrm>
          <a:off x="89790269" y="19669125"/>
          <a:ext cx="4470400" cy="0"/>
        </a:xfrm>
        <a:prstGeom prst="wedgeRectCallout">
          <a:avLst>
            <a:gd name="adj1" fmla="val 27855"/>
            <a:gd name="adj2" fmla="val -17691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746124</xdr:colOff>
      <xdr:row>99</xdr:row>
      <xdr:rowOff>333375</xdr:rowOff>
    </xdr:from>
    <xdr:to>
      <xdr:col>56</xdr:col>
      <xdr:colOff>444499</xdr:colOff>
      <xdr:row>100</xdr:row>
      <xdr:rowOff>301625</xdr:rowOff>
    </xdr:to>
    <xdr:sp macro="" textlink="">
      <xdr:nvSpPr>
        <xdr:cNvPr id="68" name="四角形吹き出し 59">
          <a:extLst>
            <a:ext uri="{FF2B5EF4-FFF2-40B4-BE49-F238E27FC236}">
              <a16:creationId xmlns:a16="http://schemas.microsoft.com/office/drawing/2014/main" id="{02C2A088-96B1-4B0B-9957-8C6BB2490871}"/>
            </a:ext>
          </a:extLst>
        </xdr:cNvPr>
        <xdr:cNvSpPr/>
      </xdr:nvSpPr>
      <xdr:spPr>
        <a:xfrm>
          <a:off x="82866864" y="19669125"/>
          <a:ext cx="4241800" cy="0"/>
        </a:xfrm>
        <a:prstGeom prst="wedgeRectCallout">
          <a:avLst>
            <a:gd name="adj1" fmla="val -23936"/>
            <a:gd name="adj2" fmla="val -186756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SP5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53</xdr:col>
      <xdr:colOff>508000</xdr:colOff>
      <xdr:row>100</xdr:row>
      <xdr:rowOff>619125</xdr:rowOff>
    </xdr:from>
    <xdr:to>
      <xdr:col>59</xdr:col>
      <xdr:colOff>27574</xdr:colOff>
      <xdr:row>101</xdr:row>
      <xdr:rowOff>667636</xdr:rowOff>
    </xdr:to>
    <xdr:sp macro="" textlink="">
      <xdr:nvSpPr>
        <xdr:cNvPr id="69" name="四角形吹き出し 59">
          <a:extLst>
            <a:ext uri="{FF2B5EF4-FFF2-40B4-BE49-F238E27FC236}">
              <a16:creationId xmlns:a16="http://schemas.microsoft.com/office/drawing/2014/main" id="{1B5F781E-CCCD-4353-8DD2-2609FEF73275}"/>
            </a:ext>
          </a:extLst>
        </xdr:cNvPr>
        <xdr:cNvSpPr/>
      </xdr:nvSpPr>
      <xdr:spPr>
        <a:xfrm>
          <a:off x="85322410" y="19669125"/>
          <a:ext cx="3733434" cy="0"/>
        </a:xfrm>
        <a:prstGeom prst="wedgeRectCallout">
          <a:avLst>
            <a:gd name="adj1" fmla="val -20314"/>
            <a:gd name="adj2" fmla="val -18489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61</xdr:col>
      <xdr:colOff>730250</xdr:colOff>
      <xdr:row>52</xdr:row>
      <xdr:rowOff>523875</xdr:rowOff>
    </xdr:from>
    <xdr:to>
      <xdr:col>64</xdr:col>
      <xdr:colOff>376824</xdr:colOff>
      <xdr:row>54</xdr:row>
      <xdr:rowOff>572386</xdr:rowOff>
    </xdr:to>
    <xdr:sp macro="" textlink="">
      <xdr:nvSpPr>
        <xdr:cNvPr id="70" name="四角形吹き出し 59">
          <a:extLst>
            <a:ext uri="{FF2B5EF4-FFF2-40B4-BE49-F238E27FC236}">
              <a16:creationId xmlns:a16="http://schemas.microsoft.com/office/drawing/2014/main" id="{612132C7-C723-4B65-98DA-11793D19D709}"/>
            </a:ext>
          </a:extLst>
        </xdr:cNvPr>
        <xdr:cNvSpPr/>
      </xdr:nvSpPr>
      <xdr:spPr>
        <a:xfrm>
          <a:off x="91553030" y="16611600"/>
          <a:ext cx="3748039" cy="0"/>
        </a:xfrm>
        <a:prstGeom prst="wedgeRectCallout">
          <a:avLst>
            <a:gd name="adj1" fmla="val -18073"/>
            <a:gd name="adj2" fmla="val -139482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777595</xdr:colOff>
      <xdr:row>23</xdr:row>
      <xdr:rowOff>636774</xdr:rowOff>
    </xdr:from>
    <xdr:to>
      <xdr:col>63</xdr:col>
      <xdr:colOff>761253</xdr:colOff>
      <xdr:row>25</xdr:row>
      <xdr:rowOff>631638</xdr:rowOff>
    </xdr:to>
    <xdr:sp macro="" textlink="">
      <xdr:nvSpPr>
        <xdr:cNvPr id="71" name="四角形吹き出し 59">
          <a:extLst>
            <a:ext uri="{FF2B5EF4-FFF2-40B4-BE49-F238E27FC236}">
              <a16:creationId xmlns:a16="http://schemas.microsoft.com/office/drawing/2014/main" id="{60B596ED-75B6-4A79-830F-FB5F4DB78AE8}"/>
            </a:ext>
          </a:extLst>
        </xdr:cNvPr>
        <xdr:cNvSpPr/>
      </xdr:nvSpPr>
      <xdr:spPr>
        <a:xfrm>
          <a:off x="81782005" y="10572750"/>
          <a:ext cx="12638573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127001</xdr:colOff>
      <xdr:row>52</xdr:row>
      <xdr:rowOff>12533</xdr:rowOff>
    </xdr:from>
    <xdr:to>
      <xdr:col>56</xdr:col>
      <xdr:colOff>539751</xdr:colOff>
      <xdr:row>52</xdr:row>
      <xdr:rowOff>904875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2B2589D1-8344-4DA7-98C5-ABFC532DF569}"/>
            </a:ext>
          </a:extLst>
        </xdr:cNvPr>
        <xdr:cNvSpPr/>
      </xdr:nvSpPr>
      <xdr:spPr>
        <a:xfrm>
          <a:off x="82255361" y="16611600"/>
          <a:ext cx="495427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523876</xdr:colOff>
      <xdr:row>22</xdr:row>
      <xdr:rowOff>123658</xdr:rowOff>
    </xdr:from>
    <xdr:to>
      <xdr:col>59</xdr:col>
      <xdr:colOff>555626</xdr:colOff>
      <xdr:row>23</xdr:row>
      <xdr:rowOff>63500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3817E227-1670-4E0B-ABA5-52E66B65B025}"/>
            </a:ext>
          </a:extLst>
        </xdr:cNvPr>
        <xdr:cNvSpPr/>
      </xdr:nvSpPr>
      <xdr:spPr>
        <a:xfrm>
          <a:off x="84713446" y="9688663"/>
          <a:ext cx="4868545" cy="884087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79376</xdr:colOff>
      <xdr:row>20</xdr:row>
      <xdr:rowOff>762000</xdr:rowOff>
    </xdr:from>
    <xdr:to>
      <xdr:col>61</xdr:col>
      <xdr:colOff>873126</xdr:colOff>
      <xdr:row>22</xdr:row>
      <xdr:rowOff>698500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61D10A19-8D42-486E-B12C-4FC08516E542}"/>
            </a:ext>
          </a:extLst>
        </xdr:cNvPr>
        <xdr:cNvSpPr/>
      </xdr:nvSpPr>
      <xdr:spPr>
        <a:xfrm>
          <a:off x="86747351" y="8305800"/>
          <a:ext cx="4946650" cy="195961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31750</xdr:colOff>
      <xdr:row>29</xdr:row>
      <xdr:rowOff>825500</xdr:rowOff>
    </xdr:from>
    <xdr:to>
      <xdr:col>58</xdr:col>
      <xdr:colOff>249824</xdr:colOff>
      <xdr:row>30</xdr:row>
      <xdr:rowOff>874011</xdr:rowOff>
    </xdr:to>
    <xdr:sp macro="" textlink="">
      <xdr:nvSpPr>
        <xdr:cNvPr id="75" name="四角形吹き出し 59">
          <a:extLst>
            <a:ext uri="{FF2B5EF4-FFF2-40B4-BE49-F238E27FC236}">
              <a16:creationId xmlns:a16="http://schemas.microsoft.com/office/drawing/2014/main" id="{6A830E6B-136F-45C0-BA46-1117B049C1AF}"/>
            </a:ext>
          </a:extLst>
        </xdr:cNvPr>
        <xdr:cNvSpPr/>
      </xdr:nvSpPr>
      <xdr:spPr>
        <a:xfrm>
          <a:off x="84840445" y="10572750"/>
          <a:ext cx="3816619" cy="0"/>
        </a:xfrm>
        <a:prstGeom prst="wedgeRectCallout">
          <a:avLst>
            <a:gd name="adj1" fmla="val 23386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55</xdr:col>
      <xdr:colOff>374463</xdr:colOff>
      <xdr:row>10</xdr:row>
      <xdr:rowOff>89646</xdr:rowOff>
    </xdr:from>
    <xdr:to>
      <xdr:col>60</xdr:col>
      <xdr:colOff>1030941</xdr:colOff>
      <xdr:row>17</xdr:row>
      <xdr:rowOff>53040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73DC64E1-9A75-4F32-AAFC-E0597CE26295}"/>
            </a:ext>
          </a:extLst>
        </xdr:cNvPr>
        <xdr:cNvSpPr/>
      </xdr:nvSpPr>
      <xdr:spPr>
        <a:xfrm>
          <a:off x="86421408" y="4495800"/>
          <a:ext cx="4258833" cy="5685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56</xdr:col>
      <xdr:colOff>953943</xdr:colOff>
      <xdr:row>123</xdr:row>
      <xdr:rowOff>214312</xdr:rowOff>
    </xdr:from>
    <xdr:to>
      <xdr:col>60</xdr:col>
      <xdr:colOff>318943</xdr:colOff>
      <xdr:row>124</xdr:row>
      <xdr:rowOff>214311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769A1BE-9F59-4148-9F8F-47115E61FB4A}"/>
            </a:ext>
          </a:extLst>
        </xdr:cNvPr>
        <xdr:cNvSpPr/>
      </xdr:nvSpPr>
      <xdr:spPr>
        <a:xfrm>
          <a:off x="87621918" y="28822650"/>
          <a:ext cx="2350135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292101</xdr:colOff>
      <xdr:row>101</xdr:row>
      <xdr:rowOff>266700</xdr:rowOff>
    </xdr:from>
    <xdr:to>
      <xdr:col>68</xdr:col>
      <xdr:colOff>690881</xdr:colOff>
      <xdr:row>103</xdr:row>
      <xdr:rowOff>266700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796E10F5-32BC-478A-81B3-720FF1E62EB3}"/>
            </a:ext>
          </a:extLst>
        </xdr:cNvPr>
        <xdr:cNvSpPr/>
      </xdr:nvSpPr>
      <xdr:spPr>
        <a:xfrm>
          <a:off x="97748091" y="19669125"/>
          <a:ext cx="4881245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117231</xdr:colOff>
      <xdr:row>35</xdr:row>
      <xdr:rowOff>175846</xdr:rowOff>
    </xdr:from>
    <xdr:to>
      <xdr:col>62</xdr:col>
      <xdr:colOff>117231</xdr:colOff>
      <xdr:row>40</xdr:row>
      <xdr:rowOff>351692</xdr:rowOff>
    </xdr:to>
    <xdr:sp macro="" textlink="">
      <xdr:nvSpPr>
        <xdr:cNvPr id="79" name="四角形吹き出し 59">
          <a:extLst>
            <a:ext uri="{FF2B5EF4-FFF2-40B4-BE49-F238E27FC236}">
              <a16:creationId xmlns:a16="http://schemas.microsoft.com/office/drawing/2014/main" id="{4422EE5B-5E04-4271-812D-69B53E41AF5F}"/>
            </a:ext>
          </a:extLst>
        </xdr:cNvPr>
        <xdr:cNvSpPr/>
      </xdr:nvSpPr>
      <xdr:spPr>
        <a:xfrm>
          <a:off x="87909156" y="10572750"/>
          <a:ext cx="4600575" cy="0"/>
        </a:xfrm>
        <a:prstGeom prst="wedgeRectCallout">
          <a:avLst>
            <a:gd name="adj1" fmla="val 24293"/>
            <a:gd name="adj2" fmla="val 1747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67</xdr:col>
      <xdr:colOff>76200</xdr:colOff>
      <xdr:row>103</xdr:row>
      <xdr:rowOff>571500</xdr:rowOff>
    </xdr:from>
    <xdr:to>
      <xdr:col>68</xdr:col>
      <xdr:colOff>304800</xdr:colOff>
      <xdr:row>104</xdr:row>
      <xdr:rowOff>609600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C0D73B43-6DFE-439D-A0AE-06E8F10AF813}"/>
            </a:ext>
          </a:extLst>
        </xdr:cNvPr>
        <xdr:cNvSpPr/>
      </xdr:nvSpPr>
      <xdr:spPr>
        <a:xfrm>
          <a:off x="99774375" y="19669125"/>
          <a:ext cx="2466975" cy="609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73</xdr:col>
      <xdr:colOff>438595</xdr:colOff>
      <xdr:row>41</xdr:row>
      <xdr:rowOff>921245</xdr:rowOff>
    </xdr:from>
    <xdr:to>
      <xdr:col>79</xdr:col>
      <xdr:colOff>351773</xdr:colOff>
      <xdr:row>42</xdr:row>
      <xdr:rowOff>675643</xdr:rowOff>
    </xdr:to>
    <xdr:sp macro="" textlink="">
      <xdr:nvSpPr>
        <xdr:cNvPr id="81" name="四角形吹き出し 59">
          <a:extLst>
            <a:ext uri="{FF2B5EF4-FFF2-40B4-BE49-F238E27FC236}">
              <a16:creationId xmlns:a16="http://schemas.microsoft.com/office/drawing/2014/main" id="{D2F6E8C7-3AD9-41B2-ACA6-34D0C597D4A0}"/>
            </a:ext>
          </a:extLst>
        </xdr:cNvPr>
        <xdr:cNvSpPr/>
      </xdr:nvSpPr>
      <xdr:spPr>
        <a:xfrm>
          <a:off x="111943960" y="10572750"/>
          <a:ext cx="3633643" cy="0"/>
        </a:xfrm>
        <a:prstGeom prst="wedgeRectCallout">
          <a:avLst>
            <a:gd name="adj1" fmla="val -56246"/>
            <a:gd name="adj2" fmla="val -11008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59</xdr:col>
      <xdr:colOff>206375</xdr:colOff>
      <xdr:row>119</xdr:row>
      <xdr:rowOff>762000</xdr:rowOff>
    </xdr:from>
    <xdr:to>
      <xdr:col>62</xdr:col>
      <xdr:colOff>635000</xdr:colOff>
      <xdr:row>120</xdr:row>
      <xdr:rowOff>889000</xdr:rowOff>
    </xdr:to>
    <xdr:sp macro="" textlink="">
      <xdr:nvSpPr>
        <xdr:cNvPr id="82" name="四角形吹き出し 59">
          <a:extLst>
            <a:ext uri="{FF2B5EF4-FFF2-40B4-BE49-F238E27FC236}">
              <a16:creationId xmlns:a16="http://schemas.microsoft.com/office/drawing/2014/main" id="{A1A68279-38D6-4346-8F7B-7239EEAB8116}"/>
            </a:ext>
          </a:extLst>
        </xdr:cNvPr>
        <xdr:cNvSpPr/>
      </xdr:nvSpPr>
      <xdr:spPr>
        <a:xfrm>
          <a:off x="89240360" y="28822650"/>
          <a:ext cx="3783330" cy="0"/>
        </a:xfrm>
        <a:prstGeom prst="wedgeRectCallout">
          <a:avLst>
            <a:gd name="adj1" fmla="val -87828"/>
            <a:gd name="adj2" fmla="val -1318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66</xdr:col>
      <xdr:colOff>1285875</xdr:colOff>
      <xdr:row>199</xdr:row>
      <xdr:rowOff>317500</xdr:rowOff>
    </xdr:from>
    <xdr:to>
      <xdr:col>67</xdr:col>
      <xdr:colOff>1905000</xdr:colOff>
      <xdr:row>201</xdr:row>
      <xdr:rowOff>127885</xdr:rowOff>
    </xdr:to>
    <xdr:sp macro="" textlink="">
      <xdr:nvSpPr>
        <xdr:cNvPr id="83" name="四角形吹き出し 59">
          <a:extLst>
            <a:ext uri="{FF2B5EF4-FFF2-40B4-BE49-F238E27FC236}">
              <a16:creationId xmlns:a16="http://schemas.microsoft.com/office/drawing/2014/main" id="{6DB66767-4B77-48B2-B3D5-F094833FBC20}"/>
            </a:ext>
          </a:extLst>
        </xdr:cNvPr>
        <xdr:cNvSpPr/>
      </xdr:nvSpPr>
      <xdr:spPr>
        <a:xfrm>
          <a:off x="98743770" y="76264135"/>
          <a:ext cx="2859405" cy="1067685"/>
        </a:xfrm>
        <a:prstGeom prst="wedgeRectCallout">
          <a:avLst>
            <a:gd name="adj1" fmla="val -16034"/>
            <a:gd name="adj2" fmla="val -2317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15875</xdr:colOff>
      <xdr:row>190</xdr:row>
      <xdr:rowOff>0</xdr:rowOff>
    </xdr:from>
    <xdr:to>
      <xdr:col>66</xdr:col>
      <xdr:colOff>1714500</xdr:colOff>
      <xdr:row>190</xdr:row>
      <xdr:rowOff>445385</xdr:rowOff>
    </xdr:to>
    <xdr:sp macro="" textlink="">
      <xdr:nvSpPr>
        <xdr:cNvPr id="84" name="四角形吹き出し 59">
          <a:extLst>
            <a:ext uri="{FF2B5EF4-FFF2-40B4-BE49-F238E27FC236}">
              <a16:creationId xmlns:a16="http://schemas.microsoft.com/office/drawing/2014/main" id="{6E6E702A-8FFD-481C-91F6-1A1E8B23476E}"/>
            </a:ext>
          </a:extLst>
        </xdr:cNvPr>
        <xdr:cNvSpPr/>
      </xdr:nvSpPr>
      <xdr:spPr>
        <a:xfrm>
          <a:off x="96212660" y="61455300"/>
          <a:ext cx="2961640" cy="441575"/>
        </a:xfrm>
        <a:prstGeom prst="wedgeRectCallout">
          <a:avLst>
            <a:gd name="adj1" fmla="val -24239"/>
            <a:gd name="adj2" fmla="val -1024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650875</xdr:colOff>
      <xdr:row>150</xdr:row>
      <xdr:rowOff>444500</xdr:rowOff>
    </xdr:from>
    <xdr:to>
      <xdr:col>63</xdr:col>
      <xdr:colOff>635000</xdr:colOff>
      <xdr:row>152</xdr:row>
      <xdr:rowOff>508885</xdr:rowOff>
    </xdr:to>
    <xdr:sp macro="" textlink="">
      <xdr:nvSpPr>
        <xdr:cNvPr id="85" name="四角形吹き出し 59">
          <a:extLst>
            <a:ext uri="{FF2B5EF4-FFF2-40B4-BE49-F238E27FC236}">
              <a16:creationId xmlns:a16="http://schemas.microsoft.com/office/drawing/2014/main" id="{14DF98E9-6C55-4976-BB05-75B4FF6CAD80}"/>
            </a:ext>
          </a:extLst>
        </xdr:cNvPr>
        <xdr:cNvSpPr/>
      </xdr:nvSpPr>
      <xdr:spPr>
        <a:xfrm>
          <a:off x="91471750" y="34928175"/>
          <a:ext cx="2818765" cy="0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1651000</xdr:colOff>
      <xdr:row>111</xdr:row>
      <xdr:rowOff>635000</xdr:rowOff>
    </xdr:from>
    <xdr:to>
      <xdr:col>65</xdr:col>
      <xdr:colOff>777875</xdr:colOff>
      <xdr:row>119</xdr:row>
      <xdr:rowOff>603250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B94E6DF5-627A-433F-9604-743B9AE3207B}"/>
            </a:ext>
          </a:extLst>
        </xdr:cNvPr>
        <xdr:cNvSpPr/>
      </xdr:nvSpPr>
      <xdr:spPr>
        <a:xfrm>
          <a:off x="83779360" y="25367615"/>
          <a:ext cx="13195300" cy="3455035"/>
        </a:xfrm>
        <a:prstGeom prst="wedgeRectCallout">
          <a:avLst>
            <a:gd name="adj1" fmla="val -24470"/>
            <a:gd name="adj2" fmla="val 18783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治具切り替え忘れ注意</a:t>
          </a:r>
        </a:p>
      </xdr:txBody>
    </xdr:sp>
    <xdr:clientData/>
  </xdr:twoCellAnchor>
  <xdr:twoCellAnchor>
    <xdr:from>
      <xdr:col>69</xdr:col>
      <xdr:colOff>63501</xdr:colOff>
      <xdr:row>104</xdr:row>
      <xdr:rowOff>38100</xdr:rowOff>
    </xdr:from>
    <xdr:to>
      <xdr:col>71</xdr:col>
      <xdr:colOff>462281</xdr:colOff>
      <xdr:row>106</xdr:row>
      <xdr:rowOff>38100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DDE9BD2A-F73D-408A-9219-3F1BEDB0CE87}"/>
            </a:ext>
          </a:extLst>
        </xdr:cNvPr>
        <xdr:cNvSpPr/>
      </xdr:nvSpPr>
      <xdr:spPr>
        <a:xfrm>
          <a:off x="104234616" y="19707225"/>
          <a:ext cx="4881245" cy="20193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1828800</xdr:colOff>
      <xdr:row>107</xdr:row>
      <xdr:rowOff>800100</xdr:rowOff>
    </xdr:from>
    <xdr:to>
      <xdr:col>71</xdr:col>
      <xdr:colOff>76200</xdr:colOff>
      <xdr:row>108</xdr:row>
      <xdr:rowOff>800100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83088ABD-7A4F-41D0-976E-E69B3F3AC9BD}"/>
            </a:ext>
          </a:extLst>
        </xdr:cNvPr>
        <xdr:cNvSpPr/>
      </xdr:nvSpPr>
      <xdr:spPr>
        <a:xfrm>
          <a:off x="103765350" y="22698075"/>
          <a:ext cx="4962525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89</xdr:col>
      <xdr:colOff>85272</xdr:colOff>
      <xdr:row>152</xdr:row>
      <xdr:rowOff>817336</xdr:rowOff>
    </xdr:from>
    <xdr:to>
      <xdr:col>93</xdr:col>
      <xdr:colOff>165846</xdr:colOff>
      <xdr:row>168</xdr:row>
      <xdr:rowOff>976085</xdr:rowOff>
    </xdr:to>
    <xdr:sp macro="" textlink="">
      <xdr:nvSpPr>
        <xdr:cNvPr id="89" name="四角形吹き出し 54">
          <a:extLst>
            <a:ext uri="{FF2B5EF4-FFF2-40B4-BE49-F238E27FC236}">
              <a16:creationId xmlns:a16="http://schemas.microsoft.com/office/drawing/2014/main" id="{8F554696-DFC2-4E41-8D9A-17A146E40DCE}"/>
            </a:ext>
          </a:extLst>
        </xdr:cNvPr>
        <xdr:cNvSpPr/>
      </xdr:nvSpPr>
      <xdr:spPr>
        <a:xfrm>
          <a:off x="122169102" y="34928175"/>
          <a:ext cx="2558979" cy="7087325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125171</xdr:colOff>
      <xdr:row>104</xdr:row>
      <xdr:rowOff>851647</xdr:rowOff>
    </xdr:from>
    <xdr:to>
      <xdr:col>60</xdr:col>
      <xdr:colOff>593913</xdr:colOff>
      <xdr:row>107</xdr:row>
      <xdr:rowOff>20866</xdr:rowOff>
    </xdr:to>
    <xdr:sp macro="" textlink="">
      <xdr:nvSpPr>
        <xdr:cNvPr id="90" name="四角形吹き出し 54">
          <a:extLst>
            <a:ext uri="{FF2B5EF4-FFF2-40B4-BE49-F238E27FC236}">
              <a16:creationId xmlns:a16="http://schemas.microsoft.com/office/drawing/2014/main" id="{BB71F9F1-0FE0-4F88-906C-604D0EE8A855}"/>
            </a:ext>
          </a:extLst>
        </xdr:cNvPr>
        <xdr:cNvSpPr/>
      </xdr:nvSpPr>
      <xdr:spPr>
        <a:xfrm>
          <a:off x="86795051" y="20524582"/>
          <a:ext cx="3444352" cy="2173493"/>
        </a:xfrm>
        <a:prstGeom prst="wedgeRectCallout">
          <a:avLst>
            <a:gd name="adj1" fmla="val 68682"/>
            <a:gd name="adj2" fmla="val 5308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71</xdr:col>
      <xdr:colOff>1098284</xdr:colOff>
      <xdr:row>123</xdr:row>
      <xdr:rowOff>870645</xdr:rowOff>
    </xdr:from>
    <xdr:to>
      <xdr:col>74</xdr:col>
      <xdr:colOff>188259</xdr:colOff>
      <xdr:row>125</xdr:row>
      <xdr:rowOff>31174</xdr:rowOff>
    </xdr:to>
    <xdr:sp macro="" textlink="">
      <xdr:nvSpPr>
        <xdr:cNvPr id="91" name="四角形吹き出し 54">
          <a:extLst>
            <a:ext uri="{FF2B5EF4-FFF2-40B4-BE49-F238E27FC236}">
              <a16:creationId xmlns:a16="http://schemas.microsoft.com/office/drawing/2014/main" id="{7D732B49-5CEF-4076-84B3-28BF88B2D3BD}"/>
            </a:ext>
          </a:extLst>
        </xdr:cNvPr>
        <xdr:cNvSpPr/>
      </xdr:nvSpPr>
      <xdr:spPr>
        <a:xfrm>
          <a:off x="109748054" y="28822650"/>
          <a:ext cx="2568505" cy="0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179294</xdr:colOff>
      <xdr:row>172</xdr:row>
      <xdr:rowOff>1389531</xdr:rowOff>
    </xdr:from>
    <xdr:to>
      <xdr:col>59</xdr:col>
      <xdr:colOff>134471</xdr:colOff>
      <xdr:row>190</xdr:row>
      <xdr:rowOff>0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7FFC6A7F-3B24-4BBA-9659-A7CECC0D90DA}"/>
            </a:ext>
          </a:extLst>
        </xdr:cNvPr>
        <xdr:cNvSpPr/>
      </xdr:nvSpPr>
      <xdr:spPr>
        <a:xfrm>
          <a:off x="86845364" y="46732341"/>
          <a:ext cx="2315472" cy="14722959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179294</xdr:colOff>
      <xdr:row>170</xdr:row>
      <xdr:rowOff>806824</xdr:rowOff>
    </xdr:from>
    <xdr:to>
      <xdr:col>66</xdr:col>
      <xdr:colOff>911468</xdr:colOff>
      <xdr:row>172</xdr:row>
      <xdr:rowOff>66780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19FA660C-74BC-46DA-8EA1-11A5EE470485}"/>
            </a:ext>
          </a:extLst>
        </xdr:cNvPr>
        <xdr:cNvSpPr txBox="1"/>
      </xdr:nvSpPr>
      <xdr:spPr>
        <a:xfrm>
          <a:off x="84987989" y="43795054"/>
          <a:ext cx="13383279" cy="1608821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・・・複数ロット加工</a:t>
          </a:r>
          <a:endParaRPr kumimoji="1" lang="en-US" altLang="ja-JP" sz="7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56</xdr:col>
      <xdr:colOff>398872</xdr:colOff>
      <xdr:row>46</xdr:row>
      <xdr:rowOff>332154</xdr:rowOff>
    </xdr:from>
    <xdr:to>
      <xdr:col>61</xdr:col>
      <xdr:colOff>222737</xdr:colOff>
      <xdr:row>47</xdr:row>
      <xdr:rowOff>427403</xdr:rowOff>
    </xdr:to>
    <xdr:sp macro="" textlink="">
      <xdr:nvSpPr>
        <xdr:cNvPr id="94" name="四角形吹き出し 59">
          <a:extLst>
            <a:ext uri="{FF2B5EF4-FFF2-40B4-BE49-F238E27FC236}">
              <a16:creationId xmlns:a16="http://schemas.microsoft.com/office/drawing/2014/main" id="{E877543A-20A0-4DEE-BECC-EB5AB751EAE4}"/>
            </a:ext>
          </a:extLst>
        </xdr:cNvPr>
        <xdr:cNvSpPr/>
      </xdr:nvSpPr>
      <xdr:spPr>
        <a:xfrm>
          <a:off x="87070657" y="13950999"/>
          <a:ext cx="3971050" cy="1070609"/>
        </a:xfrm>
        <a:prstGeom prst="wedgeRectCallout">
          <a:avLst>
            <a:gd name="adj1" fmla="val 20865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48</xdr:col>
      <xdr:colOff>1739469</xdr:colOff>
      <xdr:row>52</xdr:row>
      <xdr:rowOff>559573</xdr:rowOff>
    </xdr:from>
    <xdr:to>
      <xdr:col>51</xdr:col>
      <xdr:colOff>1428622</xdr:colOff>
      <xdr:row>53</xdr:row>
      <xdr:rowOff>777812</xdr:rowOff>
    </xdr:to>
    <xdr:sp macro="" textlink="">
      <xdr:nvSpPr>
        <xdr:cNvPr id="95" name="四角形吹き出し 59">
          <a:extLst>
            <a:ext uri="{FF2B5EF4-FFF2-40B4-BE49-F238E27FC236}">
              <a16:creationId xmlns:a16="http://schemas.microsoft.com/office/drawing/2014/main" id="{4F69AA43-091D-459F-86F2-36D8A04EBDC4}"/>
            </a:ext>
          </a:extLst>
        </xdr:cNvPr>
        <xdr:cNvSpPr/>
      </xdr:nvSpPr>
      <xdr:spPr>
        <a:xfrm>
          <a:off x="79945434" y="16611600"/>
          <a:ext cx="3611548" cy="0"/>
        </a:xfrm>
        <a:prstGeom prst="wedgeRectCallout">
          <a:avLst>
            <a:gd name="adj1" fmla="val 45856"/>
            <a:gd name="adj2" fmla="val 1514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20</xdr:col>
      <xdr:colOff>1703294</xdr:colOff>
      <xdr:row>2</xdr:row>
      <xdr:rowOff>358589</xdr:rowOff>
    </xdr:from>
    <xdr:to>
      <xdr:col>21</xdr:col>
      <xdr:colOff>1617736</xdr:colOff>
      <xdr:row>3</xdr:row>
      <xdr:rowOff>204996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58EFB6ED-02BC-43E5-88E6-7E0FF7A4CB88}"/>
            </a:ext>
          </a:extLst>
        </xdr:cNvPr>
        <xdr:cNvSpPr/>
      </xdr:nvSpPr>
      <xdr:spPr>
        <a:xfrm>
          <a:off x="43354214" y="1772099"/>
          <a:ext cx="2482382" cy="875107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1736166</xdr:colOff>
      <xdr:row>2</xdr:row>
      <xdr:rowOff>1</xdr:rowOff>
    </xdr:from>
    <xdr:to>
      <xdr:col>23</xdr:col>
      <xdr:colOff>275536</xdr:colOff>
      <xdr:row>3</xdr:row>
      <xdr:rowOff>589282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5CAC06B3-08B6-4FFF-8D87-0F1AEC3A4E16}"/>
            </a:ext>
          </a:extLst>
        </xdr:cNvPr>
        <xdr:cNvSpPr txBox="1"/>
      </xdr:nvSpPr>
      <xdr:spPr>
        <a:xfrm>
          <a:off x="45947406" y="1409701"/>
          <a:ext cx="3440935" cy="1621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850900</xdr:colOff>
      <xdr:row>2</xdr:row>
      <xdr:rowOff>1</xdr:rowOff>
    </xdr:from>
    <xdr:to>
      <xdr:col>26</xdr:col>
      <xdr:colOff>194151</xdr:colOff>
      <xdr:row>3</xdr:row>
      <xdr:rowOff>589282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CD9FE8FB-EC3C-4B99-8892-9B44CF47100F}"/>
            </a:ext>
          </a:extLst>
        </xdr:cNvPr>
        <xdr:cNvSpPr txBox="1"/>
      </xdr:nvSpPr>
      <xdr:spPr>
        <a:xfrm>
          <a:off x="52413535" y="1409701"/>
          <a:ext cx="4235291" cy="1621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70</xdr:col>
      <xdr:colOff>2095499</xdr:colOff>
      <xdr:row>113</xdr:row>
      <xdr:rowOff>762000</xdr:rowOff>
    </xdr:from>
    <xdr:to>
      <xdr:col>76</xdr:col>
      <xdr:colOff>238124</xdr:colOff>
      <xdr:row>115</xdr:row>
      <xdr:rowOff>333375</xdr:rowOff>
    </xdr:to>
    <xdr:sp macro="" textlink="">
      <xdr:nvSpPr>
        <xdr:cNvPr id="99" name="四角形吹き出し 42">
          <a:extLst>
            <a:ext uri="{FF2B5EF4-FFF2-40B4-BE49-F238E27FC236}">
              <a16:creationId xmlns:a16="http://schemas.microsoft.com/office/drawing/2014/main" id="{54148066-B286-478D-B6CB-CAD9404DDF77}"/>
            </a:ext>
          </a:extLst>
        </xdr:cNvPr>
        <xdr:cNvSpPr/>
      </xdr:nvSpPr>
      <xdr:spPr>
        <a:xfrm>
          <a:off x="108508799" y="25793700"/>
          <a:ext cx="5097780" cy="0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124826</xdr:colOff>
      <xdr:row>101</xdr:row>
      <xdr:rowOff>149225</xdr:rowOff>
    </xdr:from>
    <xdr:to>
      <xdr:col>54</xdr:col>
      <xdr:colOff>352425</xdr:colOff>
      <xdr:row>101</xdr:row>
      <xdr:rowOff>990600</xdr:rowOff>
    </xdr:to>
    <xdr:sp macro="" textlink="">
      <xdr:nvSpPr>
        <xdr:cNvPr id="100" name="四角形吹き出し 59">
          <a:extLst>
            <a:ext uri="{FF2B5EF4-FFF2-40B4-BE49-F238E27FC236}">
              <a16:creationId xmlns:a16="http://schemas.microsoft.com/office/drawing/2014/main" id="{586151CA-525F-4083-BA9E-29BFF18C6BB0}"/>
            </a:ext>
          </a:extLst>
        </xdr:cNvPr>
        <xdr:cNvSpPr/>
      </xdr:nvSpPr>
      <xdr:spPr>
        <a:xfrm>
          <a:off x="82251281" y="19669125"/>
          <a:ext cx="3532774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65</xdr:col>
      <xdr:colOff>1079500</xdr:colOff>
      <xdr:row>143</xdr:row>
      <xdr:rowOff>571500</xdr:rowOff>
    </xdr:from>
    <xdr:to>
      <xdr:col>67</xdr:col>
      <xdr:colOff>698500</xdr:colOff>
      <xdr:row>150</xdr:row>
      <xdr:rowOff>620701</xdr:rowOff>
    </xdr:to>
    <xdr:sp macro="" textlink="">
      <xdr:nvSpPr>
        <xdr:cNvPr id="101" name="四角形吹き出し 31">
          <a:extLst>
            <a:ext uri="{FF2B5EF4-FFF2-40B4-BE49-F238E27FC236}">
              <a16:creationId xmlns:a16="http://schemas.microsoft.com/office/drawing/2014/main" id="{2A79AF2C-0657-420B-A57F-E92AB569A1E6}"/>
            </a:ext>
          </a:extLst>
        </xdr:cNvPr>
        <xdr:cNvSpPr/>
      </xdr:nvSpPr>
      <xdr:spPr>
        <a:xfrm>
          <a:off x="97276285" y="31432500"/>
          <a:ext cx="3124200" cy="3495675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61</xdr:col>
      <xdr:colOff>650875</xdr:colOff>
      <xdr:row>141</xdr:row>
      <xdr:rowOff>444500</xdr:rowOff>
    </xdr:from>
    <xdr:to>
      <xdr:col>63</xdr:col>
      <xdr:colOff>635000</xdr:colOff>
      <xdr:row>143</xdr:row>
      <xdr:rowOff>508885</xdr:rowOff>
    </xdr:to>
    <xdr:sp macro="" textlink="">
      <xdr:nvSpPr>
        <xdr:cNvPr id="102" name="四角形吹き出し 59">
          <a:extLst>
            <a:ext uri="{FF2B5EF4-FFF2-40B4-BE49-F238E27FC236}">
              <a16:creationId xmlns:a16="http://schemas.microsoft.com/office/drawing/2014/main" id="{7372D014-4679-4A03-B551-9D9B2BA98DE3}"/>
            </a:ext>
          </a:extLst>
        </xdr:cNvPr>
        <xdr:cNvSpPr/>
      </xdr:nvSpPr>
      <xdr:spPr>
        <a:xfrm>
          <a:off x="91471750" y="29263340"/>
          <a:ext cx="2818765" cy="2110355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63</xdr:col>
      <xdr:colOff>783888</xdr:colOff>
      <xdr:row>113</xdr:row>
      <xdr:rowOff>190500</xdr:rowOff>
    </xdr:from>
    <xdr:to>
      <xdr:col>66</xdr:col>
      <xdr:colOff>927101</xdr:colOff>
      <xdr:row>114</xdr:row>
      <xdr:rowOff>540795</xdr:rowOff>
    </xdr:to>
    <xdr:sp macro="" textlink="">
      <xdr:nvSpPr>
        <xdr:cNvPr id="103" name="四角形吹き出し 41">
          <a:extLst>
            <a:ext uri="{FF2B5EF4-FFF2-40B4-BE49-F238E27FC236}">
              <a16:creationId xmlns:a16="http://schemas.microsoft.com/office/drawing/2014/main" id="{E62944DD-1666-431B-8727-904F85FF386F}"/>
            </a:ext>
          </a:extLst>
        </xdr:cNvPr>
        <xdr:cNvSpPr/>
      </xdr:nvSpPr>
      <xdr:spPr>
        <a:xfrm>
          <a:off x="94439403" y="25793700"/>
          <a:ext cx="3951308" cy="0"/>
        </a:xfrm>
        <a:prstGeom prst="wedgeRectCallout">
          <a:avLst>
            <a:gd name="adj1" fmla="val -67095"/>
            <a:gd name="adj2" fmla="val 558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865842</xdr:colOff>
      <xdr:row>93</xdr:row>
      <xdr:rowOff>762001</xdr:rowOff>
    </xdr:from>
    <xdr:to>
      <xdr:col>55</xdr:col>
      <xdr:colOff>476250</xdr:colOff>
      <xdr:row>94</xdr:row>
      <xdr:rowOff>619125</xdr:rowOff>
    </xdr:to>
    <xdr:sp macro="" textlink="">
      <xdr:nvSpPr>
        <xdr:cNvPr id="104" name="四角形吹き出し 59">
          <a:extLst>
            <a:ext uri="{FF2B5EF4-FFF2-40B4-BE49-F238E27FC236}">
              <a16:creationId xmlns:a16="http://schemas.microsoft.com/office/drawing/2014/main" id="{7214C567-41D7-4C71-8CAD-244A24A9BD82}"/>
            </a:ext>
          </a:extLst>
        </xdr:cNvPr>
        <xdr:cNvSpPr/>
      </xdr:nvSpPr>
      <xdr:spPr>
        <a:xfrm>
          <a:off x="82988487" y="17373601"/>
          <a:ext cx="3532803" cy="878204"/>
        </a:xfrm>
        <a:prstGeom prst="wedgeRectCallout">
          <a:avLst>
            <a:gd name="adj1" fmla="val -53549"/>
            <a:gd name="adj2" fmla="val -1033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2405445</xdr:colOff>
      <xdr:row>2</xdr:row>
      <xdr:rowOff>493059</xdr:rowOff>
    </xdr:from>
    <xdr:to>
      <xdr:col>26</xdr:col>
      <xdr:colOff>2399103</xdr:colOff>
      <xdr:row>3</xdr:row>
      <xdr:rowOff>339466</xdr:rowOff>
    </xdr:to>
    <xdr:sp macro="" textlink="">
      <xdr:nvSpPr>
        <xdr:cNvPr id="105" name="正方形/長方形 104">
          <a:extLst>
            <a:ext uri="{FF2B5EF4-FFF2-40B4-BE49-F238E27FC236}">
              <a16:creationId xmlns:a16="http://schemas.microsoft.com/office/drawing/2014/main" id="{91F0EAAB-8E9B-4DD9-8961-FE03DC3D5D07}"/>
            </a:ext>
          </a:extLst>
        </xdr:cNvPr>
        <xdr:cNvSpPr/>
      </xdr:nvSpPr>
      <xdr:spPr>
        <a:xfrm>
          <a:off x="56414100" y="1902759"/>
          <a:ext cx="2439678" cy="87510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2235807</xdr:colOff>
      <xdr:row>2</xdr:row>
      <xdr:rowOff>1</xdr:rowOff>
    </xdr:from>
    <xdr:to>
      <xdr:col>30</xdr:col>
      <xdr:colOff>1635283</xdr:colOff>
      <xdr:row>3</xdr:row>
      <xdr:rowOff>593092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678342A1-5A3E-4665-8C4B-64DF7F9B4B93}"/>
            </a:ext>
          </a:extLst>
        </xdr:cNvPr>
        <xdr:cNvSpPr txBox="1"/>
      </xdr:nvSpPr>
      <xdr:spPr>
        <a:xfrm>
          <a:off x="58686672" y="1409701"/>
          <a:ext cx="7559703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944946</xdr:colOff>
      <xdr:row>2</xdr:row>
      <xdr:rowOff>362399</xdr:rowOff>
    </xdr:from>
    <xdr:to>
      <xdr:col>24</xdr:col>
      <xdr:colOff>964797</xdr:colOff>
      <xdr:row>3</xdr:row>
      <xdr:rowOff>208806</xdr:rowOff>
    </xdr:to>
    <xdr:sp macro="" textlink="">
      <xdr:nvSpPr>
        <xdr:cNvPr id="107" name="正方形/長方形 106">
          <a:extLst>
            <a:ext uri="{FF2B5EF4-FFF2-40B4-BE49-F238E27FC236}">
              <a16:creationId xmlns:a16="http://schemas.microsoft.com/office/drawing/2014/main" id="{DBBACB79-6DC6-4E1E-BDDD-C7BA21EBE99A}"/>
            </a:ext>
          </a:extLst>
        </xdr:cNvPr>
        <xdr:cNvSpPr/>
      </xdr:nvSpPr>
      <xdr:spPr>
        <a:xfrm>
          <a:off x="50053941" y="1768289"/>
          <a:ext cx="2473491" cy="882727"/>
        </a:xfrm>
        <a:prstGeom prst="rect">
          <a:avLst/>
        </a:prstGeom>
        <a:solidFill>
          <a:schemeClr val="bg2">
            <a:lumMod val="9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625195</xdr:colOff>
      <xdr:row>40</xdr:row>
      <xdr:rowOff>585974</xdr:rowOff>
    </xdr:from>
    <xdr:to>
      <xdr:col>63</xdr:col>
      <xdr:colOff>608853</xdr:colOff>
      <xdr:row>42</xdr:row>
      <xdr:rowOff>580838</xdr:rowOff>
    </xdr:to>
    <xdr:sp macro="" textlink="">
      <xdr:nvSpPr>
        <xdr:cNvPr id="108" name="四角形吹き出し 59">
          <a:extLst>
            <a:ext uri="{FF2B5EF4-FFF2-40B4-BE49-F238E27FC236}">
              <a16:creationId xmlns:a16="http://schemas.microsoft.com/office/drawing/2014/main" id="{18AF7463-D399-4719-9F4B-A28F2E1454F7}"/>
            </a:ext>
          </a:extLst>
        </xdr:cNvPr>
        <xdr:cNvSpPr/>
      </xdr:nvSpPr>
      <xdr:spPr>
        <a:xfrm>
          <a:off x="81629605" y="10572750"/>
          <a:ext cx="12638573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1381125</xdr:colOff>
      <xdr:row>52</xdr:row>
      <xdr:rowOff>381000</xdr:rowOff>
    </xdr:from>
    <xdr:to>
      <xdr:col>56</xdr:col>
      <xdr:colOff>997324</xdr:colOff>
      <xdr:row>54</xdr:row>
      <xdr:rowOff>277347</xdr:rowOff>
    </xdr:to>
    <xdr:sp macro="" textlink="">
      <xdr:nvSpPr>
        <xdr:cNvPr id="109" name="四角形吹き出し 51">
          <a:extLst>
            <a:ext uri="{FF2B5EF4-FFF2-40B4-BE49-F238E27FC236}">
              <a16:creationId xmlns:a16="http://schemas.microsoft.com/office/drawing/2014/main" id="{EC13E693-456D-45E8-BD6A-F7F0B2C58CEE}"/>
            </a:ext>
          </a:extLst>
        </xdr:cNvPr>
        <xdr:cNvSpPr/>
      </xdr:nvSpPr>
      <xdr:spPr>
        <a:xfrm>
          <a:off x="83507580" y="16611600"/>
          <a:ext cx="4159624" cy="0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67</xdr:col>
      <xdr:colOff>1658620</xdr:colOff>
      <xdr:row>18</xdr:row>
      <xdr:rowOff>196215</xdr:rowOff>
    </xdr:from>
    <xdr:to>
      <xdr:col>68</xdr:col>
      <xdr:colOff>1958975</xdr:colOff>
      <xdr:row>19</xdr:row>
      <xdr:rowOff>835025</xdr:rowOff>
    </xdr:to>
    <xdr:sp macro="" textlink="">
      <xdr:nvSpPr>
        <xdr:cNvPr id="110" name="四角形吹き出し 51">
          <a:extLst>
            <a:ext uri="{FF2B5EF4-FFF2-40B4-BE49-F238E27FC236}">
              <a16:creationId xmlns:a16="http://schemas.microsoft.com/office/drawing/2014/main" id="{C0C6046D-80C9-43A3-B367-BF1D22150FD8}"/>
            </a:ext>
          </a:extLst>
        </xdr:cNvPr>
        <xdr:cNvSpPr/>
      </xdr:nvSpPr>
      <xdr:spPr>
        <a:xfrm>
          <a:off x="101352985" y="5713095"/>
          <a:ext cx="2546350" cy="1656080"/>
        </a:xfrm>
        <a:prstGeom prst="wedgeRectCallout">
          <a:avLst>
            <a:gd name="adj1" fmla="val -12096"/>
            <a:gd name="adj2" fmla="val -111423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交替</a:t>
          </a:r>
        </a:p>
      </xdr:txBody>
    </xdr:sp>
    <xdr:clientData/>
  </xdr:twoCellAnchor>
  <xdr:twoCellAnchor>
    <xdr:from>
      <xdr:col>56</xdr:col>
      <xdr:colOff>520798</xdr:colOff>
      <xdr:row>151</xdr:row>
      <xdr:rowOff>352180</xdr:rowOff>
    </xdr:from>
    <xdr:to>
      <xdr:col>61</xdr:col>
      <xdr:colOff>697213</xdr:colOff>
      <xdr:row>153</xdr:row>
      <xdr:rowOff>109463</xdr:rowOff>
    </xdr:to>
    <xdr:sp macro="" textlink="">
      <xdr:nvSpPr>
        <xdr:cNvPr id="111" name="四角形吹き出し 51">
          <a:extLst>
            <a:ext uri="{FF2B5EF4-FFF2-40B4-BE49-F238E27FC236}">
              <a16:creationId xmlns:a16="http://schemas.microsoft.com/office/drawing/2014/main" id="{BD850804-4850-48E3-A0FB-C413FBD31203}"/>
            </a:ext>
          </a:extLst>
        </xdr:cNvPr>
        <xdr:cNvSpPr/>
      </xdr:nvSpPr>
      <xdr:spPr>
        <a:xfrm>
          <a:off x="87184963" y="34928175"/>
          <a:ext cx="4335030" cy="107558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70</xdr:col>
      <xdr:colOff>2041819</xdr:colOff>
      <xdr:row>99</xdr:row>
      <xdr:rowOff>589231</xdr:rowOff>
    </xdr:from>
    <xdr:to>
      <xdr:col>74</xdr:col>
      <xdr:colOff>283406</xdr:colOff>
      <xdr:row>100</xdr:row>
      <xdr:rowOff>521919</xdr:rowOff>
    </xdr:to>
    <xdr:sp macro="" textlink="">
      <xdr:nvSpPr>
        <xdr:cNvPr id="112" name="四角形吹き出し 27">
          <a:extLst>
            <a:ext uri="{FF2B5EF4-FFF2-40B4-BE49-F238E27FC236}">
              <a16:creationId xmlns:a16="http://schemas.microsoft.com/office/drawing/2014/main" id="{D43643FE-2944-4E3C-B84E-38C485CE57A8}"/>
            </a:ext>
          </a:extLst>
        </xdr:cNvPr>
        <xdr:cNvSpPr/>
      </xdr:nvSpPr>
      <xdr:spPr>
        <a:xfrm>
          <a:off x="108451309" y="19669125"/>
          <a:ext cx="3964207" cy="0"/>
        </a:xfrm>
        <a:prstGeom prst="wedgeRectCallout">
          <a:avLst>
            <a:gd name="adj1" fmla="val -53183"/>
            <a:gd name="adj2" fmla="val -2017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48</xdr:col>
      <xdr:colOff>289024</xdr:colOff>
      <xdr:row>22</xdr:row>
      <xdr:rowOff>120307</xdr:rowOff>
    </xdr:from>
    <xdr:to>
      <xdr:col>48</xdr:col>
      <xdr:colOff>1905000</xdr:colOff>
      <xdr:row>23</xdr:row>
      <xdr:rowOff>51091</xdr:rowOff>
    </xdr:to>
    <xdr:sp macro="" textlink="">
      <xdr:nvSpPr>
        <xdr:cNvPr id="113" name="四角形吹き出し 27">
          <a:extLst>
            <a:ext uri="{FF2B5EF4-FFF2-40B4-BE49-F238E27FC236}">
              <a16:creationId xmlns:a16="http://schemas.microsoft.com/office/drawing/2014/main" id="{895630C3-39AD-4759-869B-B9C69BD85893}"/>
            </a:ext>
          </a:extLst>
        </xdr:cNvPr>
        <xdr:cNvSpPr/>
      </xdr:nvSpPr>
      <xdr:spPr>
        <a:xfrm>
          <a:off x="79156024" y="15969907"/>
          <a:ext cx="1615976" cy="959484"/>
        </a:xfrm>
        <a:prstGeom prst="wedgeRectCallout">
          <a:avLst>
            <a:gd name="adj1" fmla="val -68115"/>
            <a:gd name="adj2" fmla="val -102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61</xdr:col>
      <xdr:colOff>554942</xdr:colOff>
      <xdr:row>150</xdr:row>
      <xdr:rowOff>58615</xdr:rowOff>
    </xdr:from>
    <xdr:to>
      <xdr:col>64</xdr:col>
      <xdr:colOff>391892</xdr:colOff>
      <xdr:row>150</xdr:row>
      <xdr:rowOff>997779</xdr:rowOff>
    </xdr:to>
    <xdr:sp macro="" textlink="">
      <xdr:nvSpPr>
        <xdr:cNvPr id="114" name="四角形吹き出し 27">
          <a:extLst>
            <a:ext uri="{FF2B5EF4-FFF2-40B4-BE49-F238E27FC236}">
              <a16:creationId xmlns:a16="http://schemas.microsoft.com/office/drawing/2014/main" id="{B9623125-D37D-4A5D-B790-6ECD3E982B0C}"/>
            </a:ext>
          </a:extLst>
        </xdr:cNvPr>
        <xdr:cNvSpPr/>
      </xdr:nvSpPr>
      <xdr:spPr>
        <a:xfrm>
          <a:off x="91372007" y="34928175"/>
          <a:ext cx="3947940" cy="0"/>
        </a:xfrm>
        <a:prstGeom prst="wedgeRectCallout">
          <a:avLst>
            <a:gd name="adj1" fmla="val 64443"/>
            <a:gd name="adj2" fmla="val -372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75175</xdr:colOff>
      <xdr:row>154</xdr:row>
      <xdr:rowOff>584249</xdr:rowOff>
    </xdr:from>
    <xdr:to>
      <xdr:col>62</xdr:col>
      <xdr:colOff>268261</xdr:colOff>
      <xdr:row>155</xdr:row>
      <xdr:rowOff>593232</xdr:rowOff>
    </xdr:to>
    <xdr:sp macro="" textlink="">
      <xdr:nvSpPr>
        <xdr:cNvPr id="115" name="四角形吹き出し 58">
          <a:extLst>
            <a:ext uri="{FF2B5EF4-FFF2-40B4-BE49-F238E27FC236}">
              <a16:creationId xmlns:a16="http://schemas.microsoft.com/office/drawing/2014/main" id="{EFF2EEE7-FA32-4916-A169-97BA91B20FD1}"/>
            </a:ext>
          </a:extLst>
        </xdr:cNvPr>
        <xdr:cNvSpPr/>
      </xdr:nvSpPr>
      <xdr:spPr>
        <a:xfrm>
          <a:off x="84885775" y="36535409"/>
          <a:ext cx="7774986" cy="1020538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72</xdr:col>
      <xdr:colOff>334255</xdr:colOff>
      <xdr:row>109</xdr:row>
      <xdr:rowOff>110490</xdr:rowOff>
    </xdr:from>
    <xdr:to>
      <xdr:col>79</xdr:col>
      <xdr:colOff>318265</xdr:colOff>
      <xdr:row>110</xdr:row>
      <xdr:rowOff>901797</xdr:rowOff>
    </xdr:to>
    <xdr:sp macro="" textlink="">
      <xdr:nvSpPr>
        <xdr:cNvPr id="116" name="四角形吹き出し 51">
          <a:extLst>
            <a:ext uri="{FF2B5EF4-FFF2-40B4-BE49-F238E27FC236}">
              <a16:creationId xmlns:a16="http://schemas.microsoft.com/office/drawing/2014/main" id="{6F0A3306-1C3E-4B45-898A-BADBCD737293}"/>
            </a:ext>
          </a:extLst>
        </xdr:cNvPr>
        <xdr:cNvSpPr/>
      </xdr:nvSpPr>
      <xdr:spPr>
        <a:xfrm>
          <a:off x="111222400" y="22808565"/>
          <a:ext cx="4323600" cy="1806672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51</xdr:col>
      <xdr:colOff>1766239</xdr:colOff>
      <xdr:row>88</xdr:row>
      <xdr:rowOff>880533</xdr:rowOff>
    </xdr:from>
    <xdr:to>
      <xdr:col>56</xdr:col>
      <xdr:colOff>1086337</xdr:colOff>
      <xdr:row>89</xdr:row>
      <xdr:rowOff>952336</xdr:rowOff>
    </xdr:to>
    <xdr:sp macro="" textlink="">
      <xdr:nvSpPr>
        <xdr:cNvPr id="117" name="四角形吹き出し 59">
          <a:extLst>
            <a:ext uri="{FF2B5EF4-FFF2-40B4-BE49-F238E27FC236}">
              <a16:creationId xmlns:a16="http://schemas.microsoft.com/office/drawing/2014/main" id="{3557A563-76FD-449D-8FB0-CEFD10B3D838}"/>
            </a:ext>
          </a:extLst>
        </xdr:cNvPr>
        <xdr:cNvSpPr/>
      </xdr:nvSpPr>
      <xdr:spPr>
        <a:xfrm>
          <a:off x="83894599" y="16611600"/>
          <a:ext cx="3855903" cy="0"/>
        </a:xfrm>
        <a:prstGeom prst="wedgeRectCallout">
          <a:avLst>
            <a:gd name="adj1" fmla="val 40212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68</xdr:col>
      <xdr:colOff>1367882</xdr:colOff>
      <xdr:row>111</xdr:row>
      <xdr:rowOff>457200</xdr:rowOff>
    </xdr:from>
    <xdr:to>
      <xdr:col>70</xdr:col>
      <xdr:colOff>821542</xdr:colOff>
      <xdr:row>113</xdr:row>
      <xdr:rowOff>429846</xdr:rowOff>
    </xdr:to>
    <xdr:sp macro="" textlink="">
      <xdr:nvSpPr>
        <xdr:cNvPr id="118" name="四角形吹き出し 59">
          <a:extLst>
            <a:ext uri="{FF2B5EF4-FFF2-40B4-BE49-F238E27FC236}">
              <a16:creationId xmlns:a16="http://schemas.microsoft.com/office/drawing/2014/main" id="{61AB9302-F88D-4FD5-B785-708994953645}"/>
            </a:ext>
          </a:extLst>
        </xdr:cNvPr>
        <xdr:cNvSpPr/>
      </xdr:nvSpPr>
      <xdr:spPr>
        <a:xfrm>
          <a:off x="103304432" y="25193625"/>
          <a:ext cx="3926600" cy="600075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224882</xdr:colOff>
      <xdr:row>17</xdr:row>
      <xdr:rowOff>848995</xdr:rowOff>
    </xdr:from>
    <xdr:to>
      <xdr:col>60</xdr:col>
      <xdr:colOff>616437</xdr:colOff>
      <xdr:row>18</xdr:row>
      <xdr:rowOff>883919</xdr:rowOff>
    </xdr:to>
    <xdr:sp macro="" textlink="">
      <xdr:nvSpPr>
        <xdr:cNvPr id="119" name="四角形吹き出し 59">
          <a:extLst>
            <a:ext uri="{FF2B5EF4-FFF2-40B4-BE49-F238E27FC236}">
              <a16:creationId xmlns:a16="http://schemas.microsoft.com/office/drawing/2014/main" id="{8666AB12-9798-4397-BDDC-D27CCF047017}"/>
            </a:ext>
          </a:extLst>
        </xdr:cNvPr>
        <xdr:cNvSpPr/>
      </xdr:nvSpPr>
      <xdr:spPr>
        <a:xfrm>
          <a:off x="86273732" y="5346700"/>
          <a:ext cx="3993910" cy="1054099"/>
        </a:xfrm>
        <a:prstGeom prst="wedgeRectCallout">
          <a:avLst>
            <a:gd name="adj1" fmla="val 63602"/>
            <a:gd name="adj2" fmla="val 44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355601</xdr:colOff>
      <xdr:row>117</xdr:row>
      <xdr:rowOff>254000</xdr:rowOff>
    </xdr:from>
    <xdr:to>
      <xdr:col>65</xdr:col>
      <xdr:colOff>88901</xdr:colOff>
      <xdr:row>118</xdr:row>
      <xdr:rowOff>521585</xdr:rowOff>
    </xdr:to>
    <xdr:sp macro="" textlink="">
      <xdr:nvSpPr>
        <xdr:cNvPr id="120" name="四角形吹き出し 59">
          <a:extLst>
            <a:ext uri="{FF2B5EF4-FFF2-40B4-BE49-F238E27FC236}">
              <a16:creationId xmlns:a16="http://schemas.microsoft.com/office/drawing/2014/main" id="{EF85ED01-0DB4-4542-AB7B-6087FAA1BAC9}"/>
            </a:ext>
          </a:extLst>
        </xdr:cNvPr>
        <xdr:cNvSpPr/>
      </xdr:nvSpPr>
      <xdr:spPr>
        <a:xfrm>
          <a:off x="92751911" y="27053540"/>
          <a:ext cx="3533775" cy="1277235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67</xdr:col>
      <xdr:colOff>1835072</xdr:colOff>
      <xdr:row>110</xdr:row>
      <xdr:rowOff>260322</xdr:rowOff>
    </xdr:from>
    <xdr:to>
      <xdr:col>69</xdr:col>
      <xdr:colOff>1059388</xdr:colOff>
      <xdr:row>111</xdr:row>
      <xdr:rowOff>47591</xdr:rowOff>
    </xdr:to>
    <xdr:sp macro="" textlink="">
      <xdr:nvSpPr>
        <xdr:cNvPr id="121" name="四角形吹き出し 59">
          <a:extLst>
            <a:ext uri="{FF2B5EF4-FFF2-40B4-BE49-F238E27FC236}">
              <a16:creationId xmlns:a16="http://schemas.microsoft.com/office/drawing/2014/main" id="{8FB13FB5-016F-4B82-9F23-9AE2C2B804FE}"/>
            </a:ext>
          </a:extLst>
        </xdr:cNvPr>
        <xdr:cNvSpPr/>
      </xdr:nvSpPr>
      <xdr:spPr>
        <a:xfrm>
          <a:off x="101535152" y="23975667"/>
          <a:ext cx="3697256" cy="810254"/>
        </a:xfrm>
        <a:prstGeom prst="wedgeRectCallout">
          <a:avLst>
            <a:gd name="adj1" fmla="val -54225"/>
            <a:gd name="adj2" fmla="val -1175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66</xdr:col>
      <xdr:colOff>1686017</xdr:colOff>
      <xdr:row>174</xdr:row>
      <xdr:rowOff>835025</xdr:rowOff>
    </xdr:from>
    <xdr:to>
      <xdr:col>68</xdr:col>
      <xdr:colOff>1278742</xdr:colOff>
      <xdr:row>175</xdr:row>
      <xdr:rowOff>879523</xdr:rowOff>
    </xdr:to>
    <xdr:sp macro="" textlink="">
      <xdr:nvSpPr>
        <xdr:cNvPr id="122" name="四角形吹き出し 59">
          <a:extLst>
            <a:ext uri="{FF2B5EF4-FFF2-40B4-BE49-F238E27FC236}">
              <a16:creationId xmlns:a16="http://schemas.microsoft.com/office/drawing/2014/main" id="{7D3A78D7-C474-43B2-941A-05EE856B5A6C}"/>
            </a:ext>
          </a:extLst>
        </xdr:cNvPr>
        <xdr:cNvSpPr/>
      </xdr:nvSpPr>
      <xdr:spPr>
        <a:xfrm>
          <a:off x="99147722" y="47593250"/>
          <a:ext cx="4063760" cy="109224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71</xdr:col>
      <xdr:colOff>1031958</xdr:colOff>
      <xdr:row>20</xdr:row>
      <xdr:rowOff>929821</xdr:rowOff>
    </xdr:from>
    <xdr:to>
      <xdr:col>77</xdr:col>
      <xdr:colOff>136071</xdr:colOff>
      <xdr:row>21</xdr:row>
      <xdr:rowOff>815433</xdr:rowOff>
    </xdr:to>
    <xdr:sp macro="" textlink="">
      <xdr:nvSpPr>
        <xdr:cNvPr id="123" name="四角形吹き出し 59">
          <a:extLst>
            <a:ext uri="{FF2B5EF4-FFF2-40B4-BE49-F238E27FC236}">
              <a16:creationId xmlns:a16="http://schemas.microsoft.com/office/drawing/2014/main" id="{81CECD76-2F40-49F9-8348-25C0638BE923}"/>
            </a:ext>
          </a:extLst>
        </xdr:cNvPr>
        <xdr:cNvSpPr/>
      </xdr:nvSpPr>
      <xdr:spPr>
        <a:xfrm>
          <a:off x="109683633" y="8477431"/>
          <a:ext cx="4434303" cy="895262"/>
        </a:xfrm>
        <a:prstGeom prst="wedgeRectCallout">
          <a:avLst>
            <a:gd name="adj1" fmla="val -66897"/>
            <a:gd name="adj2" fmla="val 3366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937626</xdr:colOff>
      <xdr:row>111</xdr:row>
      <xdr:rowOff>758825</xdr:rowOff>
    </xdr:from>
    <xdr:to>
      <xdr:col>55</xdr:col>
      <xdr:colOff>555625</xdr:colOff>
      <xdr:row>113</xdr:row>
      <xdr:rowOff>533400</xdr:rowOff>
    </xdr:to>
    <xdr:sp macro="" textlink="">
      <xdr:nvSpPr>
        <xdr:cNvPr id="124" name="四角形吹き出し 59">
          <a:extLst>
            <a:ext uri="{FF2B5EF4-FFF2-40B4-BE49-F238E27FC236}">
              <a16:creationId xmlns:a16="http://schemas.microsoft.com/office/drawing/2014/main" id="{DFF8178A-C67E-4167-BBB5-27A1C8E505D3}"/>
            </a:ext>
          </a:extLst>
        </xdr:cNvPr>
        <xdr:cNvSpPr/>
      </xdr:nvSpPr>
      <xdr:spPr>
        <a:xfrm>
          <a:off x="83058366" y="25495250"/>
          <a:ext cx="3542299" cy="298450"/>
        </a:xfrm>
        <a:prstGeom prst="wedgeRectCallout">
          <a:avLst>
            <a:gd name="adj1" fmla="val -41014"/>
            <a:gd name="adj2" fmla="val -20889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81</xdr:col>
      <xdr:colOff>859882</xdr:colOff>
      <xdr:row>42</xdr:row>
      <xdr:rowOff>660400</xdr:rowOff>
    </xdr:from>
    <xdr:to>
      <xdr:col>88</xdr:col>
      <xdr:colOff>161142</xdr:colOff>
      <xdr:row>96</xdr:row>
      <xdr:rowOff>683846</xdr:rowOff>
    </xdr:to>
    <xdr:sp macro="" textlink="">
      <xdr:nvSpPr>
        <xdr:cNvPr id="125" name="四角形吹き出し 59">
          <a:extLst>
            <a:ext uri="{FF2B5EF4-FFF2-40B4-BE49-F238E27FC236}">
              <a16:creationId xmlns:a16="http://schemas.microsoft.com/office/drawing/2014/main" id="{E2E1C396-9ADB-4D84-B533-EF2C38324181}"/>
            </a:ext>
          </a:extLst>
        </xdr:cNvPr>
        <xdr:cNvSpPr/>
      </xdr:nvSpPr>
      <xdr:spPr>
        <a:xfrm>
          <a:off x="117651622" y="10572750"/>
          <a:ext cx="3974225" cy="9096375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1039226</xdr:colOff>
      <xdr:row>141</xdr:row>
      <xdr:rowOff>860425</xdr:rowOff>
    </xdr:from>
    <xdr:to>
      <xdr:col>56</xdr:col>
      <xdr:colOff>47625</xdr:colOff>
      <xdr:row>142</xdr:row>
      <xdr:rowOff>685800</xdr:rowOff>
    </xdr:to>
    <xdr:sp macro="" textlink="">
      <xdr:nvSpPr>
        <xdr:cNvPr id="126" name="四角形吹き出し 59">
          <a:extLst>
            <a:ext uri="{FF2B5EF4-FFF2-40B4-BE49-F238E27FC236}">
              <a16:creationId xmlns:a16="http://schemas.microsoft.com/office/drawing/2014/main" id="{234BAE2F-DF4C-4339-825C-0CF6AFF309C2}"/>
            </a:ext>
          </a:extLst>
        </xdr:cNvPr>
        <xdr:cNvSpPr/>
      </xdr:nvSpPr>
      <xdr:spPr>
        <a:xfrm>
          <a:off x="83165681" y="29679265"/>
          <a:ext cx="3551824" cy="84836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847817</xdr:colOff>
      <xdr:row>156</xdr:row>
      <xdr:rowOff>631825</xdr:rowOff>
    </xdr:from>
    <xdr:to>
      <xdr:col>56</xdr:col>
      <xdr:colOff>288142</xdr:colOff>
      <xdr:row>157</xdr:row>
      <xdr:rowOff>701723</xdr:rowOff>
    </xdr:to>
    <xdr:sp macro="" textlink="">
      <xdr:nvSpPr>
        <xdr:cNvPr id="127" name="四角形吹き出し 59">
          <a:extLst>
            <a:ext uri="{FF2B5EF4-FFF2-40B4-BE49-F238E27FC236}">
              <a16:creationId xmlns:a16="http://schemas.microsoft.com/office/drawing/2014/main" id="{EF7AD44A-FA47-436D-A455-31B969EBA12F}"/>
            </a:ext>
          </a:extLst>
        </xdr:cNvPr>
        <xdr:cNvSpPr/>
      </xdr:nvSpPr>
      <xdr:spPr>
        <a:xfrm>
          <a:off x="82974272" y="37985700"/>
          <a:ext cx="3978035" cy="0"/>
        </a:xfrm>
        <a:prstGeom prst="wedgeRectCallout">
          <a:avLst>
            <a:gd name="adj1" fmla="val -46987"/>
            <a:gd name="adj2" fmla="val 1911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1445626</xdr:colOff>
      <xdr:row>152</xdr:row>
      <xdr:rowOff>809625</xdr:rowOff>
    </xdr:from>
    <xdr:to>
      <xdr:col>56</xdr:col>
      <xdr:colOff>454025</xdr:colOff>
      <xdr:row>153</xdr:row>
      <xdr:rowOff>635000</xdr:rowOff>
    </xdr:to>
    <xdr:sp macro="" textlink="">
      <xdr:nvSpPr>
        <xdr:cNvPr id="128" name="四角形吹き出し 59">
          <a:extLst>
            <a:ext uri="{FF2B5EF4-FFF2-40B4-BE49-F238E27FC236}">
              <a16:creationId xmlns:a16="http://schemas.microsoft.com/office/drawing/2014/main" id="{EAE67BBB-1A19-4BB3-94E7-0FDAA3565D65}"/>
            </a:ext>
          </a:extLst>
        </xdr:cNvPr>
        <xdr:cNvSpPr/>
      </xdr:nvSpPr>
      <xdr:spPr>
        <a:xfrm>
          <a:off x="83570176" y="34928175"/>
          <a:ext cx="3551824" cy="63119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43</xdr:col>
      <xdr:colOff>168275</xdr:colOff>
      <xdr:row>179</xdr:row>
      <xdr:rowOff>0</xdr:rowOff>
    </xdr:from>
    <xdr:to>
      <xdr:col>45</xdr:col>
      <xdr:colOff>266717</xdr:colOff>
      <xdr:row>179</xdr:row>
      <xdr:rowOff>0</xdr:rowOff>
    </xdr:to>
    <xdr:sp macro="" textlink="">
      <xdr:nvSpPr>
        <xdr:cNvPr id="129" name="Text Box 12">
          <a:extLst>
            <a:ext uri="{FF2B5EF4-FFF2-40B4-BE49-F238E27FC236}">
              <a16:creationId xmlns:a16="http://schemas.microsoft.com/office/drawing/2014/main" id="{5A817714-0856-4005-8C12-472B0C67B3E3}"/>
            </a:ext>
          </a:extLst>
        </xdr:cNvPr>
        <xdr:cNvSpPr txBox="1">
          <a:spLocks noChangeArrowheads="1"/>
        </xdr:cNvSpPr>
      </xdr:nvSpPr>
      <xdr:spPr bwMode="auto">
        <a:xfrm>
          <a:off x="70323075" y="53063775"/>
          <a:ext cx="6648467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</a:p>
      </xdr:txBody>
    </xdr:sp>
    <xdr:clientData/>
  </xdr:twoCellAnchor>
  <xdr:twoCellAnchor>
    <xdr:from>
      <xdr:col>63</xdr:col>
      <xdr:colOff>1232647</xdr:colOff>
      <xdr:row>174</xdr:row>
      <xdr:rowOff>598580</xdr:rowOff>
    </xdr:from>
    <xdr:to>
      <xdr:col>66</xdr:col>
      <xdr:colOff>47626</xdr:colOff>
      <xdr:row>175</xdr:row>
      <xdr:rowOff>95249</xdr:rowOff>
    </xdr:to>
    <xdr:sp macro="" textlink="">
      <xdr:nvSpPr>
        <xdr:cNvPr id="130" name="正方形/長方形 129">
          <a:extLst>
            <a:ext uri="{FF2B5EF4-FFF2-40B4-BE49-F238E27FC236}">
              <a16:creationId xmlns:a16="http://schemas.microsoft.com/office/drawing/2014/main" id="{010B9D62-4218-4AA4-8B62-2F25AEEF8EBC}"/>
            </a:ext>
          </a:extLst>
        </xdr:cNvPr>
        <xdr:cNvSpPr/>
      </xdr:nvSpPr>
      <xdr:spPr>
        <a:xfrm>
          <a:off x="94895782" y="47354900"/>
          <a:ext cx="2613549" cy="550134"/>
        </a:xfrm>
        <a:prstGeom prst="rect">
          <a:avLst/>
        </a:prstGeom>
        <a:solidFill>
          <a:srgbClr val="FFFF00">
            <a:alpha val="20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1041213</xdr:colOff>
      <xdr:row>176</xdr:row>
      <xdr:rowOff>904876</xdr:rowOff>
    </xdr:from>
    <xdr:to>
      <xdr:col>58</xdr:col>
      <xdr:colOff>142875</xdr:colOff>
      <xdr:row>177</xdr:row>
      <xdr:rowOff>619125</xdr:rowOff>
    </xdr:to>
    <xdr:sp macro="" textlink="">
      <xdr:nvSpPr>
        <xdr:cNvPr id="131" name="正方形/長方形 130">
          <a:extLst>
            <a:ext uri="{FF2B5EF4-FFF2-40B4-BE49-F238E27FC236}">
              <a16:creationId xmlns:a16="http://schemas.microsoft.com/office/drawing/2014/main" id="{B41E512E-EABD-4BDD-A934-D1D20B27C6E2}"/>
            </a:ext>
          </a:extLst>
        </xdr:cNvPr>
        <xdr:cNvSpPr/>
      </xdr:nvSpPr>
      <xdr:spPr>
        <a:xfrm>
          <a:off x="84807873" y="50023396"/>
          <a:ext cx="3744147" cy="103250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53</xdr:col>
      <xdr:colOff>447558</xdr:colOff>
      <xdr:row>181</xdr:row>
      <xdr:rowOff>368299</xdr:rowOff>
    </xdr:from>
    <xdr:to>
      <xdr:col>54</xdr:col>
      <xdr:colOff>1552942</xdr:colOff>
      <xdr:row>182</xdr:row>
      <xdr:rowOff>295530</xdr:rowOff>
    </xdr:to>
    <xdr:sp macro="" textlink="">
      <xdr:nvSpPr>
        <xdr:cNvPr id="132" name="四角形吹き出し 34">
          <a:extLst>
            <a:ext uri="{FF2B5EF4-FFF2-40B4-BE49-F238E27FC236}">
              <a16:creationId xmlns:a16="http://schemas.microsoft.com/office/drawing/2014/main" id="{53C80856-4F66-4DDC-9037-CAA92A41C330}"/>
            </a:ext>
          </a:extLst>
        </xdr:cNvPr>
        <xdr:cNvSpPr/>
      </xdr:nvSpPr>
      <xdr:spPr>
        <a:xfrm>
          <a:off x="85256253" y="54952264"/>
          <a:ext cx="791059" cy="730886"/>
        </a:xfrm>
        <a:prstGeom prst="wedgeRectCallout">
          <a:avLst>
            <a:gd name="adj1" fmla="val 45202"/>
            <a:gd name="adj2" fmla="val 8470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520798</xdr:colOff>
      <xdr:row>157</xdr:row>
      <xdr:rowOff>352180</xdr:rowOff>
    </xdr:from>
    <xdr:to>
      <xdr:col>61</xdr:col>
      <xdr:colOff>697213</xdr:colOff>
      <xdr:row>159</xdr:row>
      <xdr:rowOff>109463</xdr:rowOff>
    </xdr:to>
    <xdr:sp macro="" textlink="">
      <xdr:nvSpPr>
        <xdr:cNvPr id="133" name="四角形吹き出し 51">
          <a:extLst>
            <a:ext uri="{FF2B5EF4-FFF2-40B4-BE49-F238E27FC236}">
              <a16:creationId xmlns:a16="http://schemas.microsoft.com/office/drawing/2014/main" id="{604CE7D4-A4EC-47E9-9AA3-6B627C290C59}"/>
            </a:ext>
          </a:extLst>
        </xdr:cNvPr>
        <xdr:cNvSpPr/>
      </xdr:nvSpPr>
      <xdr:spPr>
        <a:xfrm>
          <a:off x="87184963" y="37985700"/>
          <a:ext cx="4335030" cy="0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53</xdr:col>
      <xdr:colOff>75175</xdr:colOff>
      <xdr:row>160</xdr:row>
      <xdr:rowOff>584249</xdr:rowOff>
    </xdr:from>
    <xdr:to>
      <xdr:col>62</xdr:col>
      <xdr:colOff>268261</xdr:colOff>
      <xdr:row>161</xdr:row>
      <xdr:rowOff>593232</xdr:rowOff>
    </xdr:to>
    <xdr:sp macro="" textlink="">
      <xdr:nvSpPr>
        <xdr:cNvPr id="134" name="四角形吹き出し 58">
          <a:extLst>
            <a:ext uri="{FF2B5EF4-FFF2-40B4-BE49-F238E27FC236}">
              <a16:creationId xmlns:a16="http://schemas.microsoft.com/office/drawing/2014/main" id="{C2F9CF36-8FF1-46C4-968F-C749ED1E057D}"/>
            </a:ext>
          </a:extLst>
        </xdr:cNvPr>
        <xdr:cNvSpPr/>
      </xdr:nvSpPr>
      <xdr:spPr>
        <a:xfrm>
          <a:off x="84885775" y="37985700"/>
          <a:ext cx="7774986" cy="0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69</xdr:col>
      <xdr:colOff>543017</xdr:colOff>
      <xdr:row>172</xdr:row>
      <xdr:rowOff>1063625</xdr:rowOff>
    </xdr:from>
    <xdr:to>
      <xdr:col>71</xdr:col>
      <xdr:colOff>135742</xdr:colOff>
      <xdr:row>174</xdr:row>
      <xdr:rowOff>727123</xdr:rowOff>
    </xdr:to>
    <xdr:sp macro="" textlink="">
      <xdr:nvSpPr>
        <xdr:cNvPr id="135" name="四角形吹き出し 59">
          <a:extLst>
            <a:ext uri="{FF2B5EF4-FFF2-40B4-BE49-F238E27FC236}">
              <a16:creationId xmlns:a16="http://schemas.microsoft.com/office/drawing/2014/main" id="{AD7E7B99-1B91-4AE9-ADB0-DA57D89E6E6D}"/>
            </a:ext>
          </a:extLst>
        </xdr:cNvPr>
        <xdr:cNvSpPr/>
      </xdr:nvSpPr>
      <xdr:spPr>
        <a:xfrm>
          <a:off x="104719847" y="46402625"/>
          <a:ext cx="4063760" cy="1082723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1445626</xdr:colOff>
      <xdr:row>158</xdr:row>
      <xdr:rowOff>809625</xdr:rowOff>
    </xdr:from>
    <xdr:to>
      <xdr:col>56</xdr:col>
      <xdr:colOff>454025</xdr:colOff>
      <xdr:row>159</xdr:row>
      <xdr:rowOff>635000</xdr:rowOff>
    </xdr:to>
    <xdr:sp macro="" textlink="">
      <xdr:nvSpPr>
        <xdr:cNvPr id="136" name="四角形吹き出し 59">
          <a:extLst>
            <a:ext uri="{FF2B5EF4-FFF2-40B4-BE49-F238E27FC236}">
              <a16:creationId xmlns:a16="http://schemas.microsoft.com/office/drawing/2014/main" id="{B2384660-598F-422E-844C-52AAED475C2E}"/>
            </a:ext>
          </a:extLst>
        </xdr:cNvPr>
        <xdr:cNvSpPr/>
      </xdr:nvSpPr>
      <xdr:spPr>
        <a:xfrm>
          <a:off x="83570176" y="37985700"/>
          <a:ext cx="3551824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57</xdr:col>
      <xdr:colOff>333272</xdr:colOff>
      <xdr:row>163</xdr:row>
      <xdr:rowOff>554083</xdr:rowOff>
    </xdr:from>
    <xdr:to>
      <xdr:col>61</xdr:col>
      <xdr:colOff>1226862</xdr:colOff>
      <xdr:row>164</xdr:row>
      <xdr:rowOff>740375</xdr:rowOff>
    </xdr:to>
    <xdr:sp macro="" textlink="">
      <xdr:nvSpPr>
        <xdr:cNvPr id="137" name="四角形吹き出し 27">
          <a:extLst>
            <a:ext uri="{FF2B5EF4-FFF2-40B4-BE49-F238E27FC236}">
              <a16:creationId xmlns:a16="http://schemas.microsoft.com/office/drawing/2014/main" id="{BAF2F5D7-4FB2-4497-B31D-0620D86158D8}"/>
            </a:ext>
          </a:extLst>
        </xdr:cNvPr>
        <xdr:cNvSpPr/>
      </xdr:nvSpPr>
      <xdr:spPr>
        <a:xfrm>
          <a:off x="88123292" y="37985700"/>
          <a:ext cx="3926350" cy="0"/>
        </a:xfrm>
        <a:prstGeom prst="wedgeRectCallout">
          <a:avLst>
            <a:gd name="adj1" fmla="val 36361"/>
            <a:gd name="adj2" fmla="val 16531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166176</xdr:colOff>
      <xdr:row>21</xdr:row>
      <xdr:rowOff>961572</xdr:rowOff>
    </xdr:from>
    <xdr:to>
      <xdr:col>66</xdr:col>
      <xdr:colOff>1636982</xdr:colOff>
      <xdr:row>46</xdr:row>
      <xdr:rowOff>131863</xdr:rowOff>
    </xdr:to>
    <xdr:sp macro="" textlink="">
      <xdr:nvSpPr>
        <xdr:cNvPr id="138" name="四角形吹き出し 27">
          <a:extLst>
            <a:ext uri="{FF2B5EF4-FFF2-40B4-BE49-F238E27FC236}">
              <a16:creationId xmlns:a16="http://schemas.microsoft.com/office/drawing/2014/main" id="{CFD13AF9-E0CE-4C45-9E86-183D97C5276E}"/>
            </a:ext>
          </a:extLst>
        </xdr:cNvPr>
        <xdr:cNvSpPr/>
      </xdr:nvSpPr>
      <xdr:spPr>
        <a:xfrm>
          <a:off x="95096136" y="9516927"/>
          <a:ext cx="4000646" cy="4239496"/>
        </a:xfrm>
        <a:prstGeom prst="wedgeRectCallout">
          <a:avLst>
            <a:gd name="adj1" fmla="val 44961"/>
            <a:gd name="adj2" fmla="val 7521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396772</xdr:colOff>
      <xdr:row>178</xdr:row>
      <xdr:rowOff>1297941</xdr:rowOff>
    </xdr:from>
    <xdr:to>
      <xdr:col>65</xdr:col>
      <xdr:colOff>595672</xdr:colOff>
      <xdr:row>180</xdr:row>
      <xdr:rowOff>438387</xdr:rowOff>
    </xdr:to>
    <xdr:sp macro="" textlink="">
      <xdr:nvSpPr>
        <xdr:cNvPr id="139" name="四角形吹き出し 27">
          <a:extLst>
            <a:ext uri="{FF2B5EF4-FFF2-40B4-BE49-F238E27FC236}">
              <a16:creationId xmlns:a16="http://schemas.microsoft.com/office/drawing/2014/main" id="{70532E11-80FD-439E-8DAB-1F0C2CE90144}"/>
            </a:ext>
          </a:extLst>
        </xdr:cNvPr>
        <xdr:cNvSpPr/>
      </xdr:nvSpPr>
      <xdr:spPr>
        <a:xfrm>
          <a:off x="92793082" y="53047266"/>
          <a:ext cx="3991755" cy="1213086"/>
        </a:xfrm>
        <a:prstGeom prst="wedgeRectCallout">
          <a:avLst>
            <a:gd name="adj1" fmla="val 65609"/>
            <a:gd name="adj2" fmla="val 3022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21</xdr:col>
      <xdr:colOff>370090</xdr:colOff>
      <xdr:row>94</xdr:row>
      <xdr:rowOff>884466</xdr:rowOff>
    </xdr:from>
    <xdr:to>
      <xdr:col>22</xdr:col>
      <xdr:colOff>1020536</xdr:colOff>
      <xdr:row>95</xdr:row>
      <xdr:rowOff>752024</xdr:rowOff>
    </xdr:to>
    <xdr:sp macro="" textlink="">
      <xdr:nvSpPr>
        <xdr:cNvPr id="140" name="四角形吹き出し 59">
          <a:extLst>
            <a:ext uri="{FF2B5EF4-FFF2-40B4-BE49-F238E27FC236}">
              <a16:creationId xmlns:a16="http://schemas.microsoft.com/office/drawing/2014/main" id="{65B15A60-AFA5-46F8-93D3-F16A47971BA4}"/>
            </a:ext>
          </a:extLst>
        </xdr:cNvPr>
        <xdr:cNvSpPr/>
      </xdr:nvSpPr>
      <xdr:spPr>
        <a:xfrm>
          <a:off x="44583235" y="18517146"/>
          <a:ext cx="3098371" cy="882923"/>
        </a:xfrm>
        <a:prstGeom prst="wedgeRectCallout">
          <a:avLst>
            <a:gd name="adj1" fmla="val -53549"/>
            <a:gd name="adj2" fmla="val -1033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２台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2354852</xdr:colOff>
      <xdr:row>167</xdr:row>
      <xdr:rowOff>830533</xdr:rowOff>
    </xdr:from>
    <xdr:to>
      <xdr:col>16</xdr:col>
      <xdr:colOff>987579</xdr:colOff>
      <xdr:row>168</xdr:row>
      <xdr:rowOff>743603</xdr:rowOff>
    </xdr:to>
    <xdr:sp macro="" textlink="">
      <xdr:nvSpPr>
        <xdr:cNvPr id="141" name="四角形吹き出し 59">
          <a:extLst>
            <a:ext uri="{FF2B5EF4-FFF2-40B4-BE49-F238E27FC236}">
              <a16:creationId xmlns:a16="http://schemas.microsoft.com/office/drawing/2014/main" id="{51A8B633-93A9-4EE3-B2A6-0016A2224D08}"/>
            </a:ext>
          </a:extLst>
        </xdr:cNvPr>
        <xdr:cNvSpPr/>
      </xdr:nvSpPr>
      <xdr:spPr>
        <a:xfrm>
          <a:off x="29318222" y="40852678"/>
          <a:ext cx="3530482" cy="930340"/>
        </a:xfrm>
        <a:prstGeom prst="wedgeRectCallout">
          <a:avLst>
            <a:gd name="adj1" fmla="val 4410"/>
            <a:gd name="adj2" fmla="val -1328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４台 含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544286</xdr:colOff>
      <xdr:row>180</xdr:row>
      <xdr:rowOff>725714</xdr:rowOff>
    </xdr:from>
    <xdr:to>
      <xdr:col>15</xdr:col>
      <xdr:colOff>1115367</xdr:colOff>
      <xdr:row>181</xdr:row>
      <xdr:rowOff>657133</xdr:rowOff>
    </xdr:to>
    <xdr:sp macro="" textlink="">
      <xdr:nvSpPr>
        <xdr:cNvPr id="142" name="四角形吹き出し 59">
          <a:extLst>
            <a:ext uri="{FF2B5EF4-FFF2-40B4-BE49-F238E27FC236}">
              <a16:creationId xmlns:a16="http://schemas.microsoft.com/office/drawing/2014/main" id="{0710B7E3-0814-40E8-85F3-E737ADB3E996}"/>
            </a:ext>
          </a:extLst>
        </xdr:cNvPr>
        <xdr:cNvSpPr/>
      </xdr:nvSpPr>
      <xdr:spPr>
        <a:xfrm>
          <a:off x="27511466" y="54551489"/>
          <a:ext cx="3019006" cy="695324"/>
        </a:xfrm>
        <a:prstGeom prst="wedgeRectCallout">
          <a:avLst>
            <a:gd name="adj1" fmla="val 63602"/>
            <a:gd name="adj2" fmla="val 44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100853</xdr:rowOff>
    </xdr:from>
    <xdr:to>
      <xdr:col>10</xdr:col>
      <xdr:colOff>443865</xdr:colOff>
      <xdr:row>1</xdr:row>
      <xdr:rowOff>205740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3591BDA-EFB2-48A3-94CF-02B401C9C84C}"/>
            </a:ext>
          </a:extLst>
        </xdr:cNvPr>
        <xdr:cNvSpPr/>
      </xdr:nvSpPr>
      <xdr:spPr>
        <a:xfrm>
          <a:off x="8957310" y="100853"/>
          <a:ext cx="2360295" cy="333487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重複なし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6E7A-E633-4DCC-8EB4-B59BB1676E62}">
  <dimension ref="B1:S47"/>
  <sheetViews>
    <sheetView tabSelected="1" zoomScale="78" zoomScaleNormal="115" workbookViewId="0">
      <selection activeCell="O10" sqref="O10"/>
    </sheetView>
  </sheetViews>
  <sheetFormatPr defaultColWidth="9" defaultRowHeight="22.8" x14ac:dyDescent="0.45"/>
  <cols>
    <col min="1" max="16384" width="9" style="807"/>
  </cols>
  <sheetData>
    <row r="1" spans="2:18" x14ac:dyDescent="0.45">
      <c r="B1" s="807" t="s">
        <v>432</v>
      </c>
    </row>
    <row r="2" spans="2:18" x14ac:dyDescent="0.65">
      <c r="C2" s="808"/>
      <c r="D2" s="808"/>
      <c r="E2" s="808"/>
      <c r="F2" s="808"/>
      <c r="G2" s="808"/>
      <c r="H2" s="808"/>
      <c r="I2" s="808"/>
      <c r="J2" s="808"/>
      <c r="K2" s="808"/>
      <c r="L2" s="808"/>
      <c r="M2" s="808"/>
      <c r="N2" s="808"/>
      <c r="O2" s="808"/>
      <c r="P2" s="808"/>
      <c r="Q2" s="808"/>
      <c r="R2" s="808"/>
    </row>
    <row r="3" spans="2:18" x14ac:dyDescent="0.65">
      <c r="B3" s="809" t="s">
        <v>422</v>
      </c>
      <c r="C3" s="808"/>
      <c r="D3" s="808"/>
      <c r="E3" s="808"/>
      <c r="F3" s="808"/>
      <c r="G3" s="808"/>
      <c r="H3" s="808"/>
      <c r="I3" s="808"/>
      <c r="J3" s="808"/>
      <c r="K3" s="808"/>
      <c r="L3" s="808"/>
      <c r="M3" s="808"/>
      <c r="N3" s="808"/>
      <c r="O3" s="808"/>
      <c r="P3" s="808"/>
      <c r="Q3" s="808"/>
      <c r="R3" s="808"/>
    </row>
    <row r="4" spans="2:18" x14ac:dyDescent="0.65">
      <c r="B4" s="809"/>
      <c r="C4" s="808"/>
      <c r="D4" s="808"/>
      <c r="E4" s="808"/>
      <c r="F4" s="808"/>
      <c r="G4" s="808"/>
      <c r="H4" s="808"/>
      <c r="I4" s="808"/>
      <c r="J4" s="808"/>
      <c r="K4" s="808"/>
      <c r="L4" s="808"/>
      <c r="M4" s="808"/>
      <c r="N4" s="808"/>
      <c r="O4" s="808"/>
      <c r="P4" s="808"/>
      <c r="Q4" s="808"/>
      <c r="R4" s="808"/>
    </row>
    <row r="5" spans="2:18" x14ac:dyDescent="0.65">
      <c r="B5" s="809"/>
      <c r="C5" s="841" t="s">
        <v>423</v>
      </c>
      <c r="D5" s="841"/>
      <c r="E5" s="841"/>
      <c r="F5" s="841"/>
      <c r="G5" s="841"/>
      <c r="H5" s="841"/>
      <c r="I5" s="841"/>
      <c r="J5" s="841" t="s">
        <v>424</v>
      </c>
      <c r="K5" s="841"/>
      <c r="L5" s="841"/>
      <c r="M5" s="841"/>
      <c r="N5" s="841"/>
      <c r="O5" s="841" t="s">
        <v>433</v>
      </c>
      <c r="P5" s="841"/>
      <c r="Q5" s="841"/>
      <c r="R5" s="841"/>
    </row>
    <row r="6" spans="2:18" x14ac:dyDescent="0.65">
      <c r="B6" s="809"/>
      <c r="C6" s="839" t="s">
        <v>443</v>
      </c>
      <c r="D6" s="842"/>
      <c r="E6" s="842"/>
      <c r="F6" s="842"/>
      <c r="G6" s="842"/>
      <c r="H6" s="842"/>
      <c r="I6" s="842"/>
      <c r="J6" s="859" t="s">
        <v>444</v>
      </c>
      <c r="K6" s="860"/>
      <c r="L6" s="860"/>
      <c r="M6" s="860"/>
      <c r="N6" s="860"/>
      <c r="O6" s="842" t="s">
        <v>434</v>
      </c>
      <c r="P6" s="842"/>
      <c r="Q6" s="842"/>
      <c r="R6" s="842"/>
    </row>
    <row r="7" spans="2:18" x14ac:dyDescent="0.65">
      <c r="B7" s="808"/>
      <c r="C7" s="842"/>
      <c r="D7" s="842"/>
      <c r="E7" s="842"/>
      <c r="F7" s="842"/>
      <c r="G7" s="842"/>
      <c r="H7" s="842"/>
      <c r="I7" s="842"/>
      <c r="J7" s="860"/>
      <c r="K7" s="860"/>
      <c r="L7" s="860"/>
      <c r="M7" s="860"/>
      <c r="N7" s="860"/>
      <c r="O7" s="842"/>
      <c r="P7" s="842"/>
      <c r="Q7" s="842"/>
      <c r="R7" s="842"/>
    </row>
    <row r="8" spans="2:18" x14ac:dyDescent="0.65">
      <c r="B8" s="808"/>
      <c r="G8" s="810"/>
      <c r="H8" s="810"/>
      <c r="I8" s="810"/>
      <c r="J8" s="810"/>
      <c r="K8" s="810"/>
      <c r="L8" s="811"/>
      <c r="M8" s="808"/>
      <c r="N8" s="808"/>
      <c r="O8" s="808"/>
      <c r="P8" s="808"/>
      <c r="Q8" s="808"/>
      <c r="R8" s="808"/>
    </row>
    <row r="9" spans="2:18" x14ac:dyDescent="0.65">
      <c r="N9" s="808"/>
      <c r="O9" s="808"/>
      <c r="P9" s="808"/>
      <c r="Q9" s="808"/>
      <c r="R9" s="808"/>
    </row>
    <row r="10" spans="2:18" x14ac:dyDescent="0.65">
      <c r="B10" s="809" t="s">
        <v>436</v>
      </c>
      <c r="C10" s="808"/>
      <c r="D10" s="811"/>
      <c r="N10" s="808"/>
      <c r="O10" s="808"/>
      <c r="P10" s="808"/>
      <c r="Q10" s="808"/>
      <c r="R10" s="808"/>
    </row>
    <row r="11" spans="2:18" x14ac:dyDescent="0.65">
      <c r="B11" s="809"/>
      <c r="C11" s="810"/>
      <c r="D11" s="810"/>
      <c r="E11" s="808"/>
      <c r="F11" s="808"/>
      <c r="G11" s="808"/>
      <c r="H11" s="808"/>
      <c r="R11" s="808"/>
    </row>
    <row r="12" spans="2:18" x14ac:dyDescent="0.65">
      <c r="C12" s="807" t="s">
        <v>435</v>
      </c>
      <c r="D12" s="810"/>
      <c r="E12" s="811"/>
      <c r="F12" s="811"/>
      <c r="G12" s="811"/>
      <c r="H12" s="811"/>
      <c r="I12" s="811"/>
      <c r="J12" s="811"/>
      <c r="K12" s="811"/>
      <c r="L12" s="811"/>
      <c r="M12" s="811"/>
      <c r="R12" s="811"/>
    </row>
    <row r="13" spans="2:18" x14ac:dyDescent="0.45">
      <c r="E13" s="810"/>
      <c r="F13" s="810"/>
      <c r="G13" s="810"/>
      <c r="H13" s="810"/>
      <c r="I13" s="810"/>
      <c r="J13" s="810"/>
      <c r="K13" s="810"/>
      <c r="L13" s="810"/>
      <c r="M13" s="810"/>
      <c r="R13" s="810"/>
    </row>
    <row r="14" spans="2:18" x14ac:dyDescent="0.45">
      <c r="E14" s="810"/>
      <c r="F14" s="810"/>
      <c r="G14" s="810"/>
      <c r="H14" s="810"/>
      <c r="I14" s="810"/>
      <c r="J14" s="810"/>
      <c r="K14" s="810"/>
      <c r="L14" s="810"/>
      <c r="M14" s="810"/>
      <c r="N14" s="810"/>
      <c r="O14" s="810"/>
    </row>
    <row r="15" spans="2:18" x14ac:dyDescent="0.65">
      <c r="B15" s="809" t="s">
        <v>458</v>
      </c>
      <c r="C15" s="808"/>
    </row>
    <row r="16" spans="2:18" x14ac:dyDescent="0.65">
      <c r="B16" s="809"/>
      <c r="C16" s="808" t="s">
        <v>475</v>
      </c>
    </row>
    <row r="17" spans="2:19" x14ac:dyDescent="0.45">
      <c r="C17" s="812"/>
      <c r="D17" s="812"/>
      <c r="E17" s="812"/>
      <c r="F17" s="812"/>
      <c r="G17" s="812"/>
      <c r="H17" s="812"/>
      <c r="I17" s="812"/>
      <c r="K17" s="812"/>
      <c r="L17" s="812"/>
      <c r="M17" s="812"/>
      <c r="N17" s="812"/>
      <c r="O17" s="812"/>
      <c r="P17" s="812"/>
      <c r="Q17" s="812"/>
      <c r="R17" s="812"/>
    </row>
    <row r="18" spans="2:19" ht="18.75" customHeight="1" x14ac:dyDescent="0.45">
      <c r="C18" s="841" t="s">
        <v>462</v>
      </c>
      <c r="D18" s="841"/>
      <c r="E18" s="841"/>
      <c r="F18" s="841"/>
      <c r="G18" s="841"/>
      <c r="H18" s="870" t="s">
        <v>459</v>
      </c>
      <c r="I18" s="870"/>
      <c r="J18" s="871" t="s">
        <v>463</v>
      </c>
      <c r="K18" s="872"/>
      <c r="L18" s="872"/>
      <c r="M18" s="872"/>
      <c r="N18" s="873"/>
      <c r="O18" s="858" t="s">
        <v>464</v>
      </c>
      <c r="P18" s="858"/>
      <c r="Q18" s="858"/>
      <c r="R18" s="858"/>
      <c r="S18" s="813"/>
    </row>
    <row r="19" spans="2:19" ht="43.2" customHeight="1" x14ac:dyDescent="0.65">
      <c r="B19" s="808"/>
      <c r="C19" s="839" t="s">
        <v>467</v>
      </c>
      <c r="D19" s="839"/>
      <c r="E19" s="839"/>
      <c r="F19" s="839"/>
      <c r="G19" s="839"/>
      <c r="H19" s="840" t="s">
        <v>460</v>
      </c>
      <c r="I19" s="840"/>
      <c r="J19" s="861" t="s">
        <v>472</v>
      </c>
      <c r="K19" s="862"/>
      <c r="L19" s="862"/>
      <c r="M19" s="862"/>
      <c r="N19" s="863"/>
      <c r="O19" s="839" t="s">
        <v>516</v>
      </c>
      <c r="P19" s="839"/>
      <c r="Q19" s="839"/>
      <c r="R19" s="839"/>
      <c r="S19" s="813"/>
    </row>
    <row r="20" spans="2:19" ht="18.75" customHeight="1" x14ac:dyDescent="0.65">
      <c r="B20" s="808"/>
      <c r="C20" s="839" t="s">
        <v>468</v>
      </c>
      <c r="D20" s="839"/>
      <c r="E20" s="839"/>
      <c r="F20" s="839"/>
      <c r="G20" s="839"/>
      <c r="H20" s="840" t="s">
        <v>460</v>
      </c>
      <c r="I20" s="840"/>
      <c r="J20" s="839" t="s">
        <v>471</v>
      </c>
      <c r="K20" s="839"/>
      <c r="L20" s="839"/>
      <c r="M20" s="839"/>
      <c r="N20" s="839"/>
      <c r="O20" s="875" t="s">
        <v>516</v>
      </c>
      <c r="P20" s="875"/>
      <c r="Q20" s="875"/>
      <c r="R20" s="875"/>
      <c r="S20" s="813"/>
    </row>
    <row r="21" spans="2:19" ht="18.75" customHeight="1" x14ac:dyDescent="0.65">
      <c r="B21" s="808"/>
      <c r="C21" s="839"/>
      <c r="D21" s="839"/>
      <c r="E21" s="839"/>
      <c r="F21" s="839"/>
      <c r="G21" s="839"/>
      <c r="H21" s="840"/>
      <c r="I21" s="840"/>
      <c r="J21" s="839"/>
      <c r="K21" s="839"/>
      <c r="L21" s="839"/>
      <c r="M21" s="839"/>
      <c r="N21" s="839"/>
      <c r="O21" s="875"/>
      <c r="P21" s="875"/>
      <c r="Q21" s="875"/>
      <c r="R21" s="875"/>
      <c r="S21" s="813"/>
    </row>
    <row r="22" spans="2:19" ht="18.75" customHeight="1" x14ac:dyDescent="0.65">
      <c r="B22" s="808"/>
      <c r="C22" s="861" t="s">
        <v>469</v>
      </c>
      <c r="D22" s="862"/>
      <c r="E22" s="862"/>
      <c r="F22" s="862"/>
      <c r="G22" s="863"/>
      <c r="H22" s="876" t="s">
        <v>460</v>
      </c>
      <c r="I22" s="877"/>
      <c r="J22" s="861" t="s">
        <v>470</v>
      </c>
      <c r="K22" s="862"/>
      <c r="L22" s="862"/>
      <c r="M22" s="862"/>
      <c r="N22" s="863"/>
      <c r="O22" s="861" t="s">
        <v>465</v>
      </c>
      <c r="P22" s="862"/>
      <c r="Q22" s="862"/>
      <c r="R22" s="863"/>
      <c r="S22" s="813"/>
    </row>
    <row r="23" spans="2:19" ht="18.75" customHeight="1" x14ac:dyDescent="0.65">
      <c r="B23" s="808"/>
      <c r="C23" s="864"/>
      <c r="D23" s="865"/>
      <c r="E23" s="865"/>
      <c r="F23" s="865"/>
      <c r="G23" s="866"/>
      <c r="H23" s="878"/>
      <c r="I23" s="879"/>
      <c r="J23" s="864"/>
      <c r="K23" s="865"/>
      <c r="L23" s="865"/>
      <c r="M23" s="865"/>
      <c r="N23" s="866"/>
      <c r="O23" s="864"/>
      <c r="P23" s="865"/>
      <c r="Q23" s="865"/>
      <c r="R23" s="866"/>
      <c r="S23" s="813"/>
    </row>
    <row r="24" spans="2:19" x14ac:dyDescent="0.45">
      <c r="C24" s="839" t="s">
        <v>466</v>
      </c>
      <c r="D24" s="839"/>
      <c r="E24" s="839"/>
      <c r="F24" s="839"/>
      <c r="G24" s="839"/>
      <c r="H24" s="840" t="s">
        <v>461</v>
      </c>
      <c r="I24" s="840"/>
      <c r="J24" s="861" t="s">
        <v>473</v>
      </c>
      <c r="K24" s="862"/>
      <c r="L24" s="862"/>
      <c r="M24" s="862"/>
      <c r="N24" s="863"/>
      <c r="O24" s="874" t="s">
        <v>474</v>
      </c>
      <c r="P24" s="874"/>
      <c r="Q24" s="874"/>
      <c r="R24" s="874"/>
    </row>
    <row r="25" spans="2:19" x14ac:dyDescent="0.45">
      <c r="C25" s="839"/>
      <c r="D25" s="839"/>
      <c r="E25" s="839"/>
      <c r="F25" s="839"/>
      <c r="G25" s="839"/>
      <c r="H25" s="840"/>
      <c r="I25" s="840"/>
      <c r="J25" s="867"/>
      <c r="K25" s="868"/>
      <c r="L25" s="868"/>
      <c r="M25" s="868"/>
      <c r="N25" s="869"/>
      <c r="O25" s="874"/>
      <c r="P25" s="874"/>
      <c r="Q25" s="874"/>
      <c r="R25" s="874"/>
    </row>
    <row r="26" spans="2:19" x14ac:dyDescent="0.45">
      <c r="C26" s="839"/>
      <c r="D26" s="839"/>
      <c r="E26" s="839"/>
      <c r="F26" s="839"/>
      <c r="G26" s="839"/>
      <c r="H26" s="840"/>
      <c r="I26" s="840"/>
      <c r="J26" s="864"/>
      <c r="K26" s="865"/>
      <c r="L26" s="865"/>
      <c r="M26" s="865"/>
      <c r="N26" s="866"/>
      <c r="O26" s="874"/>
      <c r="P26" s="874"/>
      <c r="Q26" s="874"/>
      <c r="R26" s="874"/>
    </row>
    <row r="28" spans="2:19" x14ac:dyDescent="0.65">
      <c r="B28" s="808"/>
      <c r="C28" s="810"/>
      <c r="D28" s="810"/>
      <c r="E28" s="810"/>
      <c r="F28" s="810"/>
      <c r="G28" s="810"/>
      <c r="H28" s="810"/>
      <c r="I28" s="810"/>
      <c r="J28" s="810"/>
      <c r="K28" s="810"/>
      <c r="L28" s="810"/>
      <c r="M28" s="810"/>
      <c r="N28" s="810"/>
      <c r="O28" s="810"/>
    </row>
    <row r="29" spans="2:19" x14ac:dyDescent="0.65">
      <c r="B29" s="809" t="s">
        <v>456</v>
      </c>
      <c r="C29" s="808"/>
    </row>
    <row r="30" spans="2:19" x14ac:dyDescent="0.65">
      <c r="B30" s="809"/>
      <c r="C30" s="808" t="s">
        <v>437</v>
      </c>
    </row>
    <row r="31" spans="2:19" x14ac:dyDescent="0.45">
      <c r="C31" s="812"/>
      <c r="D31" s="812"/>
      <c r="E31" s="812"/>
      <c r="F31" s="812"/>
      <c r="G31" s="812"/>
      <c r="H31" s="812"/>
      <c r="I31" s="812"/>
      <c r="K31" s="812"/>
      <c r="L31" s="812"/>
      <c r="M31" s="812"/>
      <c r="N31" s="812"/>
      <c r="O31" s="812"/>
      <c r="P31" s="812"/>
      <c r="Q31" s="812"/>
      <c r="R31" s="812"/>
    </row>
    <row r="32" spans="2:19" ht="18.75" customHeight="1" x14ac:dyDescent="0.45">
      <c r="C32" s="841" t="s">
        <v>438</v>
      </c>
      <c r="D32" s="841"/>
      <c r="E32" s="841"/>
      <c r="F32" s="841"/>
      <c r="G32" s="841"/>
      <c r="H32" s="870" t="s">
        <v>446</v>
      </c>
      <c r="I32" s="870"/>
      <c r="J32" s="871" t="s">
        <v>439</v>
      </c>
      <c r="K32" s="872"/>
      <c r="L32" s="872"/>
      <c r="M32" s="872"/>
      <c r="N32" s="873"/>
      <c r="O32" s="858" t="s">
        <v>440</v>
      </c>
      <c r="P32" s="858"/>
      <c r="Q32" s="858"/>
      <c r="R32" s="858"/>
      <c r="S32" s="813"/>
    </row>
    <row r="33" spans="2:19" ht="18.75" customHeight="1" x14ac:dyDescent="0.65">
      <c r="B33" s="808"/>
      <c r="C33" s="839" t="s">
        <v>441</v>
      </c>
      <c r="D33" s="839"/>
      <c r="E33" s="839"/>
      <c r="F33" s="839"/>
      <c r="G33" s="839"/>
      <c r="H33" s="840" t="s">
        <v>447</v>
      </c>
      <c r="I33" s="840"/>
      <c r="J33" s="861" t="s">
        <v>445</v>
      </c>
      <c r="K33" s="862"/>
      <c r="L33" s="862"/>
      <c r="M33" s="862"/>
      <c r="N33" s="863"/>
      <c r="O33" s="839" t="s">
        <v>442</v>
      </c>
      <c r="P33" s="839"/>
      <c r="Q33" s="839"/>
      <c r="R33" s="839"/>
      <c r="S33" s="813"/>
    </row>
    <row r="34" spans="2:19" x14ac:dyDescent="0.65">
      <c r="B34" s="809"/>
      <c r="C34" s="839"/>
      <c r="D34" s="839"/>
      <c r="E34" s="839"/>
      <c r="F34" s="839"/>
      <c r="G34" s="839"/>
      <c r="H34" s="840"/>
      <c r="I34" s="840"/>
      <c r="J34" s="867"/>
      <c r="K34" s="868"/>
      <c r="L34" s="868"/>
      <c r="M34" s="868"/>
      <c r="N34" s="869"/>
      <c r="O34" s="839"/>
      <c r="P34" s="839"/>
      <c r="Q34" s="839"/>
      <c r="R34" s="839"/>
      <c r="S34" s="813"/>
    </row>
    <row r="35" spans="2:19" x14ac:dyDescent="0.65">
      <c r="B35" s="809"/>
      <c r="C35" s="839"/>
      <c r="D35" s="839"/>
      <c r="E35" s="839"/>
      <c r="F35" s="839"/>
      <c r="G35" s="839"/>
      <c r="H35" s="840"/>
      <c r="I35" s="840"/>
      <c r="J35" s="864"/>
      <c r="K35" s="865"/>
      <c r="L35" s="865"/>
      <c r="M35" s="865"/>
      <c r="N35" s="866"/>
      <c r="O35" s="839"/>
      <c r="P35" s="839"/>
      <c r="Q35" s="839"/>
      <c r="R35" s="839"/>
      <c r="S35" s="813"/>
    </row>
    <row r="36" spans="2:19" x14ac:dyDescent="0.45">
      <c r="C36" s="839" t="s">
        <v>449</v>
      </c>
      <c r="D36" s="839"/>
      <c r="E36" s="839"/>
      <c r="F36" s="839"/>
      <c r="G36" s="839"/>
      <c r="H36" s="840" t="s">
        <v>448</v>
      </c>
      <c r="I36" s="840"/>
      <c r="J36" s="861" t="s">
        <v>450</v>
      </c>
      <c r="K36" s="862"/>
      <c r="L36" s="862"/>
      <c r="M36" s="862"/>
      <c r="N36" s="863"/>
      <c r="O36" s="839" t="s">
        <v>442</v>
      </c>
      <c r="P36" s="839"/>
      <c r="Q36" s="839"/>
      <c r="R36" s="839"/>
    </row>
    <row r="37" spans="2:19" x14ac:dyDescent="0.45">
      <c r="C37" s="839"/>
      <c r="D37" s="839"/>
      <c r="E37" s="839"/>
      <c r="F37" s="839"/>
      <c r="G37" s="839"/>
      <c r="H37" s="840"/>
      <c r="I37" s="840"/>
      <c r="J37" s="867"/>
      <c r="K37" s="868"/>
      <c r="L37" s="868"/>
      <c r="M37" s="868"/>
      <c r="N37" s="869"/>
      <c r="O37" s="839"/>
      <c r="P37" s="839"/>
      <c r="Q37" s="839"/>
      <c r="R37" s="839"/>
    </row>
    <row r="38" spans="2:19" x14ac:dyDescent="0.45">
      <c r="C38" s="839"/>
      <c r="D38" s="839"/>
      <c r="E38" s="839"/>
      <c r="F38" s="839"/>
      <c r="G38" s="839"/>
      <c r="H38" s="840"/>
      <c r="I38" s="840"/>
      <c r="J38" s="864"/>
      <c r="K38" s="865"/>
      <c r="L38" s="865"/>
      <c r="M38" s="865"/>
      <c r="N38" s="866"/>
      <c r="O38" s="839"/>
      <c r="P38" s="839"/>
      <c r="Q38" s="839"/>
      <c r="R38" s="839"/>
    </row>
    <row r="41" spans="2:19" x14ac:dyDescent="0.65">
      <c r="B41" s="809" t="s">
        <v>457</v>
      </c>
      <c r="C41" s="808"/>
    </row>
    <row r="42" spans="2:19" x14ac:dyDescent="0.65">
      <c r="B42" s="809"/>
      <c r="C42" s="808" t="s">
        <v>431</v>
      </c>
    </row>
    <row r="44" spans="2:19" x14ac:dyDescent="0.45">
      <c r="C44" s="814" t="s">
        <v>425</v>
      </c>
      <c r="D44" s="846" t="s">
        <v>427</v>
      </c>
      <c r="E44" s="847"/>
      <c r="F44" s="847"/>
      <c r="G44" s="848"/>
      <c r="H44" s="846" t="s">
        <v>428</v>
      </c>
      <c r="I44" s="847"/>
      <c r="J44" s="847"/>
      <c r="K44" s="847"/>
      <c r="L44" s="848"/>
      <c r="M44" s="846" t="s">
        <v>429</v>
      </c>
      <c r="N44" s="847"/>
      <c r="O44" s="847"/>
      <c r="P44" s="847"/>
      <c r="Q44" s="847"/>
      <c r="R44" s="848"/>
    </row>
    <row r="45" spans="2:19" x14ac:dyDescent="0.45">
      <c r="C45" s="843">
        <v>1</v>
      </c>
      <c r="D45" s="849" t="s">
        <v>426</v>
      </c>
      <c r="E45" s="850"/>
      <c r="F45" s="850"/>
      <c r="G45" s="851"/>
      <c r="H45" s="842" t="s">
        <v>430</v>
      </c>
      <c r="I45" s="842"/>
      <c r="J45" s="842"/>
      <c r="K45" s="842"/>
      <c r="L45" s="842"/>
      <c r="M45" s="849" t="s">
        <v>486</v>
      </c>
      <c r="N45" s="850"/>
      <c r="O45" s="850"/>
      <c r="P45" s="850"/>
      <c r="Q45" s="850"/>
      <c r="R45" s="851"/>
    </row>
    <row r="46" spans="2:19" x14ac:dyDescent="0.45">
      <c r="C46" s="844"/>
      <c r="D46" s="852"/>
      <c r="E46" s="853"/>
      <c r="F46" s="853"/>
      <c r="G46" s="854"/>
      <c r="H46" s="842"/>
      <c r="I46" s="842"/>
      <c r="J46" s="842"/>
      <c r="K46" s="842"/>
      <c r="L46" s="842"/>
      <c r="M46" s="852"/>
      <c r="N46" s="853"/>
      <c r="O46" s="853"/>
      <c r="P46" s="853"/>
      <c r="Q46" s="853"/>
      <c r="R46" s="854"/>
    </row>
    <row r="47" spans="2:19" x14ac:dyDescent="0.45">
      <c r="C47" s="845"/>
      <c r="D47" s="855"/>
      <c r="E47" s="856"/>
      <c r="F47" s="856"/>
      <c r="G47" s="857"/>
      <c r="H47" s="842"/>
      <c r="I47" s="842"/>
      <c r="J47" s="842"/>
      <c r="K47" s="842"/>
      <c r="L47" s="842"/>
      <c r="M47" s="855"/>
      <c r="N47" s="856"/>
      <c r="O47" s="856"/>
      <c r="P47" s="856"/>
      <c r="Q47" s="856"/>
      <c r="R47" s="857"/>
    </row>
  </sheetData>
  <mergeCells count="45">
    <mergeCell ref="H32:I32"/>
    <mergeCell ref="O24:R26"/>
    <mergeCell ref="C19:G19"/>
    <mergeCell ref="H19:I19"/>
    <mergeCell ref="J19:N19"/>
    <mergeCell ref="O19:R19"/>
    <mergeCell ref="O20:R21"/>
    <mergeCell ref="J20:N21"/>
    <mergeCell ref="H20:I21"/>
    <mergeCell ref="C20:G21"/>
    <mergeCell ref="O22:R23"/>
    <mergeCell ref="J22:N23"/>
    <mergeCell ref="H22:I23"/>
    <mergeCell ref="O36:R38"/>
    <mergeCell ref="O18:R18"/>
    <mergeCell ref="C22:G23"/>
    <mergeCell ref="C36:G38"/>
    <mergeCell ref="H36:I38"/>
    <mergeCell ref="J36:N38"/>
    <mergeCell ref="C18:G18"/>
    <mergeCell ref="H18:I18"/>
    <mergeCell ref="J18:N18"/>
    <mergeCell ref="C24:G26"/>
    <mergeCell ref="H24:I26"/>
    <mergeCell ref="J24:N26"/>
    <mergeCell ref="C33:G35"/>
    <mergeCell ref="C32:G32"/>
    <mergeCell ref="J33:N35"/>
    <mergeCell ref="J32:N32"/>
    <mergeCell ref="O33:R35"/>
    <mergeCell ref="H33:I35"/>
    <mergeCell ref="O5:R5"/>
    <mergeCell ref="O6:R7"/>
    <mergeCell ref="C45:C47"/>
    <mergeCell ref="D44:G44"/>
    <mergeCell ref="D45:G47"/>
    <mergeCell ref="H44:L44"/>
    <mergeCell ref="H45:L47"/>
    <mergeCell ref="M44:R44"/>
    <mergeCell ref="M45:R47"/>
    <mergeCell ref="O32:R32"/>
    <mergeCell ref="J5:N5"/>
    <mergeCell ref="J6:N7"/>
    <mergeCell ref="C6:I7"/>
    <mergeCell ref="C5:I5"/>
  </mergeCells>
  <phoneticPr fontId="3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FAEF-C3B7-4F56-A32A-0BB85F46596D}">
  <dimension ref="A1"/>
  <sheetViews>
    <sheetView zoomScale="70" zoomScaleNormal="70" workbookViewId="0">
      <selection activeCell="K38" sqref="K38"/>
    </sheetView>
  </sheetViews>
  <sheetFormatPr defaultRowHeight="18" x14ac:dyDescent="0.45"/>
  <sheetData/>
  <phoneticPr fontId="3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81D2-7FFF-4A43-BA2B-40BEBD5ABEDC}">
  <dimension ref="A1:S72"/>
  <sheetViews>
    <sheetView topLeftCell="B1" zoomScale="70" zoomScaleNormal="70" workbookViewId="0">
      <selection activeCell="D13" sqref="D13:L13"/>
    </sheetView>
  </sheetViews>
  <sheetFormatPr defaultRowHeight="18" x14ac:dyDescent="0.45"/>
  <cols>
    <col min="1" max="1" width="11.3984375" bestFit="1" customWidth="1"/>
    <col min="2" max="2" width="32.5" bestFit="1" customWidth="1"/>
    <col min="3" max="3" width="21.3984375" bestFit="1" customWidth="1"/>
    <col min="4" max="4" width="17.5" bestFit="1" customWidth="1"/>
    <col min="5" max="5" width="18.09765625" bestFit="1" customWidth="1"/>
    <col min="6" max="6" width="4.59765625" bestFit="1" customWidth="1"/>
    <col min="7" max="7" width="8.09765625" bestFit="1" customWidth="1"/>
    <col min="8" max="8" width="16.59765625" customWidth="1"/>
    <col min="9" max="9" width="22.5" bestFit="1" customWidth="1"/>
    <col min="10" max="10" width="29.3984375" bestFit="1" customWidth="1"/>
    <col min="11" max="11" width="10.8984375" bestFit="1" customWidth="1"/>
    <col min="12" max="12" width="27.19921875" bestFit="1" customWidth="1"/>
    <col min="13" max="13" width="31.69921875" bestFit="1" customWidth="1"/>
    <col min="14" max="14" width="23" bestFit="1" customWidth="1"/>
    <col min="16" max="16" width="25.69921875" style="1" bestFit="1" customWidth="1"/>
    <col min="17" max="17" width="18.19921875" style="1" bestFit="1" customWidth="1"/>
    <col min="18" max="18" width="43.09765625" style="1" bestFit="1" customWidth="1"/>
    <col min="19" max="19" width="51.3984375" bestFit="1" customWidth="1"/>
  </cols>
  <sheetData>
    <row r="1" spans="1:19" s="1" customFormat="1" ht="15" x14ac:dyDescent="0.45">
      <c r="A1" s="1" t="s">
        <v>0</v>
      </c>
      <c r="C1" s="1" t="s">
        <v>1</v>
      </c>
    </row>
    <row r="2" spans="1:19" s="1" customFormat="1" ht="15" x14ac:dyDescent="0.45">
      <c r="A2" s="2" t="s">
        <v>2</v>
      </c>
      <c r="B2" s="2"/>
      <c r="C2" s="2"/>
      <c r="D2" s="2"/>
      <c r="E2" s="2"/>
      <c r="F2" s="3"/>
      <c r="G2" s="3" t="s">
        <v>3</v>
      </c>
      <c r="H2" s="2" t="s">
        <v>4</v>
      </c>
      <c r="I2" s="2"/>
      <c r="J2" s="2"/>
      <c r="K2" s="2"/>
      <c r="L2" s="2"/>
      <c r="M2" s="2"/>
      <c r="N2" s="2"/>
      <c r="O2" s="2"/>
      <c r="P2" s="2"/>
      <c r="Q2" s="2"/>
    </row>
    <row r="3" spans="1:19" s="1" customFormat="1" ht="15" x14ac:dyDescent="0.4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112</v>
      </c>
      <c r="M3" s="4" t="s">
        <v>512</v>
      </c>
      <c r="N3" s="2"/>
      <c r="O3" s="2"/>
      <c r="P3" s="2"/>
      <c r="Q3" s="2"/>
    </row>
    <row r="4" spans="1:19" s="1" customFormat="1" ht="15" x14ac:dyDescent="0.45">
      <c r="A4" s="6">
        <f>ROW()-3</f>
        <v>1</v>
      </c>
      <c r="B4" s="6" t="s">
        <v>17</v>
      </c>
      <c r="C4" s="6" t="s">
        <v>482</v>
      </c>
      <c r="D4" s="6" t="s">
        <v>483</v>
      </c>
      <c r="E4" s="6" t="s">
        <v>484</v>
      </c>
      <c r="F4" s="7" t="s">
        <v>18</v>
      </c>
      <c r="G4" s="8" t="s">
        <v>18</v>
      </c>
      <c r="H4" s="6"/>
      <c r="I4" s="6" t="s">
        <v>2863</v>
      </c>
      <c r="J4" s="6"/>
      <c r="K4" s="9"/>
      <c r="L4" s="818" t="s">
        <v>2865</v>
      </c>
      <c r="M4" s="6" t="s">
        <v>2864</v>
      </c>
      <c r="N4" s="1" t="s">
        <v>481</v>
      </c>
      <c r="P4" s="2" t="s">
        <v>20</v>
      </c>
      <c r="Q4" s="2"/>
      <c r="R4" s="2"/>
      <c r="S4" s="2"/>
    </row>
    <row r="5" spans="1:19" s="1" customFormat="1" ht="15" x14ac:dyDescent="0.45">
      <c r="A5" s="6">
        <f t="shared" ref="A5:A57" si="0">ROW()-3</f>
        <v>2</v>
      </c>
      <c r="B5" s="6"/>
      <c r="C5" s="6"/>
      <c r="D5" s="6" t="s">
        <v>21</v>
      </c>
      <c r="E5" s="6" t="s">
        <v>22</v>
      </c>
      <c r="F5" s="9" t="s">
        <v>23</v>
      </c>
      <c r="G5" s="9" t="s">
        <v>23</v>
      </c>
      <c r="H5" s="6"/>
      <c r="I5" s="6" t="s">
        <v>19</v>
      </c>
      <c r="J5" s="6" t="s">
        <v>24</v>
      </c>
      <c r="K5" s="9"/>
      <c r="L5" s="819" t="s">
        <v>2866</v>
      </c>
      <c r="M5" s="6" t="s">
        <v>2867</v>
      </c>
      <c r="P5" s="2"/>
      <c r="Q5" s="2"/>
      <c r="R5" s="2"/>
      <c r="S5" s="2" t="s">
        <v>25</v>
      </c>
    </row>
    <row r="6" spans="1:19" s="1" customFormat="1" ht="15" x14ac:dyDescent="0.45">
      <c r="A6" s="6">
        <f t="shared" si="0"/>
        <v>3</v>
      </c>
      <c r="B6" s="6"/>
      <c r="C6" s="6"/>
      <c r="D6" s="6" t="s">
        <v>26</v>
      </c>
      <c r="E6" s="6" t="s">
        <v>27</v>
      </c>
      <c r="F6" s="9" t="s">
        <v>23</v>
      </c>
      <c r="G6" s="9" t="s">
        <v>23</v>
      </c>
      <c r="H6" s="11"/>
      <c r="I6" s="12" t="s">
        <v>28</v>
      </c>
      <c r="J6" s="6"/>
      <c r="K6" s="9"/>
      <c r="L6" s="30">
        <v>45870</v>
      </c>
      <c r="M6" s="6" t="s">
        <v>513</v>
      </c>
      <c r="P6" s="13" t="s">
        <v>29</v>
      </c>
      <c r="Q6" s="13" t="s">
        <v>30</v>
      </c>
      <c r="R6" s="13" t="s">
        <v>31</v>
      </c>
      <c r="S6" s="2"/>
    </row>
    <row r="7" spans="1:19" s="1" customFormat="1" ht="15" x14ac:dyDescent="0.45">
      <c r="A7" s="6">
        <f>ROW()-3</f>
        <v>4</v>
      </c>
      <c r="B7" s="6"/>
      <c r="C7" s="6"/>
      <c r="D7" s="6" t="s">
        <v>32</v>
      </c>
      <c r="E7" s="6" t="s">
        <v>33</v>
      </c>
      <c r="F7" s="9" t="s">
        <v>23</v>
      </c>
      <c r="G7" s="9" t="s">
        <v>23</v>
      </c>
      <c r="H7" s="6"/>
      <c r="I7" s="6" t="s">
        <v>34</v>
      </c>
      <c r="J7" s="6"/>
      <c r="K7" s="9"/>
      <c r="L7" s="9">
        <v>18</v>
      </c>
      <c r="M7" s="6"/>
      <c r="P7" s="13"/>
      <c r="Q7" s="13"/>
      <c r="R7" s="13"/>
      <c r="S7" s="2"/>
    </row>
    <row r="8" spans="1:19" s="1" customFormat="1" ht="15" x14ac:dyDescent="0.45">
      <c r="A8" s="6">
        <f t="shared" si="0"/>
        <v>5</v>
      </c>
      <c r="B8" s="821"/>
      <c r="C8" s="821"/>
      <c r="D8" s="821" t="s">
        <v>489</v>
      </c>
      <c r="E8" s="821" t="s">
        <v>488</v>
      </c>
      <c r="F8" s="822" t="s">
        <v>55</v>
      </c>
      <c r="G8" s="816" t="s">
        <v>55</v>
      </c>
      <c r="H8" s="821"/>
      <c r="I8" s="823" t="s">
        <v>34</v>
      </c>
      <c r="J8" s="821"/>
      <c r="K8" s="822"/>
      <c r="L8" s="822">
        <v>20</v>
      </c>
      <c r="M8" s="823"/>
      <c r="P8" s="13"/>
      <c r="Q8" s="13"/>
      <c r="R8" s="13"/>
      <c r="S8" s="2"/>
    </row>
    <row r="9" spans="1:19" s="1" customFormat="1" ht="15" x14ac:dyDescent="0.45">
      <c r="A9" s="6">
        <f t="shared" si="0"/>
        <v>6</v>
      </c>
      <c r="B9" s="6"/>
      <c r="C9" s="6"/>
      <c r="D9" s="6" t="s">
        <v>278</v>
      </c>
      <c r="E9" s="6" t="s">
        <v>382</v>
      </c>
      <c r="F9" s="9" t="s">
        <v>23</v>
      </c>
      <c r="G9" s="9" t="s">
        <v>23</v>
      </c>
      <c r="H9" s="6"/>
      <c r="I9" s="759" t="s">
        <v>277</v>
      </c>
      <c r="J9" s="6"/>
      <c r="K9" s="9"/>
      <c r="L9" s="9" t="s">
        <v>280</v>
      </c>
      <c r="M9" s="9"/>
      <c r="P9" s="13"/>
      <c r="Q9" s="13"/>
      <c r="R9" s="13"/>
      <c r="S9" s="2"/>
    </row>
    <row r="10" spans="1:19" s="1" customFormat="1" ht="15" x14ac:dyDescent="0.45">
      <c r="A10" s="6">
        <f t="shared" si="0"/>
        <v>7</v>
      </c>
      <c r="B10" s="14"/>
      <c r="C10" s="14"/>
      <c r="D10" s="14" t="s">
        <v>381</v>
      </c>
      <c r="E10" s="14" t="s">
        <v>380</v>
      </c>
      <c r="F10" s="10" t="s">
        <v>23</v>
      </c>
      <c r="G10" s="10" t="s">
        <v>23</v>
      </c>
      <c r="H10" s="14"/>
      <c r="I10" s="14" t="s">
        <v>34</v>
      </c>
      <c r="J10" s="14"/>
      <c r="K10" s="10"/>
      <c r="L10" s="760">
        <v>98</v>
      </c>
      <c r="M10" s="761"/>
      <c r="P10" s="13"/>
      <c r="Q10" s="13"/>
      <c r="R10" s="13"/>
      <c r="S10" s="2"/>
    </row>
    <row r="11" spans="1:19" s="1" customFormat="1" ht="15" x14ac:dyDescent="0.45">
      <c r="A11" s="15">
        <f t="shared" si="0"/>
        <v>8</v>
      </c>
      <c r="B11" s="15" t="s">
        <v>36</v>
      </c>
      <c r="C11" s="15" t="s">
        <v>37</v>
      </c>
      <c r="D11" s="15" t="s">
        <v>21</v>
      </c>
      <c r="E11" s="15" t="s">
        <v>22</v>
      </c>
      <c r="F11" s="762" t="s">
        <v>18</v>
      </c>
      <c r="G11" s="763" t="s">
        <v>18</v>
      </c>
      <c r="H11" s="15"/>
      <c r="I11" s="15" t="s">
        <v>19</v>
      </c>
      <c r="J11" s="15" t="s">
        <v>38</v>
      </c>
      <c r="K11" s="16"/>
      <c r="L11" s="819" t="s">
        <v>2866</v>
      </c>
      <c r="M11" s="6" t="s">
        <v>2867</v>
      </c>
      <c r="N11" s="820" t="s">
        <v>279</v>
      </c>
      <c r="P11" s="13"/>
      <c r="Q11" s="13"/>
      <c r="R11" s="13"/>
      <c r="S11" s="2"/>
    </row>
    <row r="12" spans="1:19" s="1" customFormat="1" ht="15" x14ac:dyDescent="0.45">
      <c r="A12" s="6">
        <f t="shared" si="0"/>
        <v>9</v>
      </c>
      <c r="B12" s="6"/>
      <c r="C12" s="6"/>
      <c r="D12" s="6" t="s">
        <v>49</v>
      </c>
      <c r="E12" s="6" t="s">
        <v>39</v>
      </c>
      <c r="F12" s="9" t="s">
        <v>23</v>
      </c>
      <c r="G12" s="8" t="s">
        <v>18</v>
      </c>
      <c r="H12" s="17" t="s">
        <v>40</v>
      </c>
      <c r="I12" s="6" t="s">
        <v>34</v>
      </c>
      <c r="J12" s="6" t="s">
        <v>41</v>
      </c>
      <c r="K12" s="9"/>
      <c r="L12" s="9">
        <v>57</v>
      </c>
      <c r="M12" s="6"/>
      <c r="P12" s="13"/>
      <c r="Q12" s="13"/>
      <c r="R12" s="13"/>
      <c r="S12" s="2"/>
    </row>
    <row r="13" spans="1:19" s="1" customFormat="1" ht="15" x14ac:dyDescent="0.45">
      <c r="A13" s="6">
        <f t="shared" si="0"/>
        <v>10</v>
      </c>
      <c r="B13" s="6"/>
      <c r="C13" s="6"/>
      <c r="D13" s="6" t="s">
        <v>42</v>
      </c>
      <c r="E13" s="6" t="s">
        <v>43</v>
      </c>
      <c r="F13" s="9" t="s">
        <v>23</v>
      </c>
      <c r="G13" s="816" t="s">
        <v>23</v>
      </c>
      <c r="H13" s="6"/>
      <c r="I13" s="6" t="s">
        <v>44</v>
      </c>
      <c r="J13" s="6"/>
      <c r="K13" s="9"/>
      <c r="L13" s="9" t="s">
        <v>114</v>
      </c>
      <c r="M13" s="6"/>
      <c r="P13" s="13"/>
      <c r="Q13" s="13"/>
      <c r="R13" s="13"/>
      <c r="S13" s="2"/>
    </row>
    <row r="14" spans="1:19" s="1" customFormat="1" ht="15" x14ac:dyDescent="0.45">
      <c r="A14" s="6">
        <f t="shared" si="0"/>
        <v>11</v>
      </c>
      <c r="B14" s="6"/>
      <c r="C14" s="6"/>
      <c r="D14" s="6" t="s">
        <v>45</v>
      </c>
      <c r="E14" s="6" t="s">
        <v>46</v>
      </c>
      <c r="F14" s="762" t="s">
        <v>18</v>
      </c>
      <c r="G14" s="8" t="s">
        <v>18</v>
      </c>
      <c r="H14" s="6"/>
      <c r="I14" s="6" t="s">
        <v>514</v>
      </c>
      <c r="J14" s="6"/>
      <c r="K14" s="9"/>
      <c r="L14" s="9" t="s">
        <v>115</v>
      </c>
      <c r="M14" s="6" t="s">
        <v>515</v>
      </c>
      <c r="N14" s="817" t="s">
        <v>334</v>
      </c>
      <c r="P14" s="13"/>
      <c r="Q14" s="13"/>
      <c r="R14" s="13"/>
      <c r="S14" s="2"/>
    </row>
    <row r="15" spans="1:19" s="1" customFormat="1" ht="15" x14ac:dyDescent="0.45">
      <c r="A15" s="823">
        <f>ROW()-3</f>
        <v>12</v>
      </c>
      <c r="B15" s="759"/>
      <c r="C15" s="759"/>
      <c r="D15" s="759" t="s">
        <v>35</v>
      </c>
      <c r="E15" s="759" t="s">
        <v>276</v>
      </c>
      <c r="F15" s="29" t="s">
        <v>55</v>
      </c>
      <c r="G15" s="9" t="s">
        <v>55</v>
      </c>
      <c r="H15" s="759"/>
      <c r="I15" s="759" t="s">
        <v>277</v>
      </c>
      <c r="J15" s="759"/>
      <c r="K15" s="29"/>
      <c r="L15" s="29" t="s">
        <v>113</v>
      </c>
      <c r="M15" s="6"/>
      <c r="N15" s="817"/>
      <c r="P15" s="13"/>
      <c r="Q15" s="13"/>
      <c r="R15" s="13"/>
      <c r="S15" s="2"/>
    </row>
    <row r="16" spans="1:19" s="1" customFormat="1" ht="15" x14ac:dyDescent="0.45">
      <c r="A16" s="14">
        <f>ROW()-3</f>
        <v>13</v>
      </c>
      <c r="B16" s="14"/>
      <c r="C16" s="14"/>
      <c r="D16" s="14" t="s">
        <v>47</v>
      </c>
      <c r="E16" s="14" t="s">
        <v>48</v>
      </c>
      <c r="F16" s="10" t="s">
        <v>23</v>
      </c>
      <c r="G16" s="8" t="s">
        <v>18</v>
      </c>
      <c r="H16" s="14"/>
      <c r="I16" s="6" t="s">
        <v>34</v>
      </c>
      <c r="J16" s="14"/>
      <c r="K16" s="10"/>
      <c r="L16" s="10">
        <v>200</v>
      </c>
      <c r="M16" s="14"/>
      <c r="N16" s="817"/>
      <c r="P16" s="13"/>
      <c r="Q16" s="13"/>
      <c r="R16" s="13"/>
      <c r="S16" s="2"/>
    </row>
    <row r="17" spans="1:19" s="1" customFormat="1" ht="15" x14ac:dyDescent="0.45">
      <c r="A17" s="18">
        <f>ROW()-3</f>
        <v>14</v>
      </c>
      <c r="B17" s="18" t="s">
        <v>383</v>
      </c>
      <c r="C17" s="18" t="s">
        <v>384</v>
      </c>
      <c r="D17" s="18" t="s">
        <v>385</v>
      </c>
      <c r="E17" s="18" t="s">
        <v>386</v>
      </c>
      <c r="F17" s="19" t="s">
        <v>50</v>
      </c>
      <c r="G17" s="19" t="s">
        <v>50</v>
      </c>
      <c r="H17" s="18"/>
      <c r="I17" s="18" t="s">
        <v>86</v>
      </c>
      <c r="J17" s="18"/>
      <c r="K17" s="19"/>
      <c r="L17" s="19"/>
      <c r="M17" s="18"/>
      <c r="P17" s="20" t="s">
        <v>51</v>
      </c>
      <c r="Q17" s="20" t="s">
        <v>52</v>
      </c>
      <c r="R17" s="20" t="s">
        <v>53</v>
      </c>
      <c r="S17" s="21" t="s">
        <v>54</v>
      </c>
    </row>
    <row r="18" spans="1:19" s="1" customFormat="1" ht="15" x14ac:dyDescent="0.45">
      <c r="A18" s="22">
        <f>ROW()-3</f>
        <v>15</v>
      </c>
      <c r="B18" s="22"/>
      <c r="C18" s="22"/>
      <c r="D18" s="22" t="s">
        <v>387</v>
      </c>
      <c r="E18" s="22" t="s">
        <v>388</v>
      </c>
      <c r="F18" s="23"/>
      <c r="G18" s="23" t="s">
        <v>50</v>
      </c>
      <c r="H18" s="22"/>
      <c r="I18" s="22" t="s">
        <v>389</v>
      </c>
      <c r="J18" s="22"/>
      <c r="K18" s="23"/>
      <c r="L18" s="23"/>
      <c r="M18" s="22"/>
      <c r="P18" s="20" t="s">
        <v>56</v>
      </c>
      <c r="Q18" s="20" t="s">
        <v>57</v>
      </c>
      <c r="R18" s="20" t="s">
        <v>58</v>
      </c>
      <c r="S18" s="2"/>
    </row>
    <row r="19" spans="1:19" s="1" customFormat="1" ht="15" x14ac:dyDescent="0.45">
      <c r="A19" s="22">
        <f t="shared" ref="A19:A32" si="1">ROW()-3</f>
        <v>16</v>
      </c>
      <c r="B19" s="22"/>
      <c r="C19" s="22"/>
      <c r="D19" s="22" t="s">
        <v>390</v>
      </c>
      <c r="E19" s="22" t="s">
        <v>391</v>
      </c>
      <c r="F19" s="23"/>
      <c r="G19" s="23" t="s">
        <v>50</v>
      </c>
      <c r="H19" s="22"/>
      <c r="I19" s="22" t="s">
        <v>86</v>
      </c>
      <c r="J19" s="22"/>
      <c r="K19" s="23"/>
      <c r="L19" s="23"/>
      <c r="M19" s="22"/>
      <c r="P19" s="20"/>
      <c r="Q19" s="20"/>
      <c r="R19" s="20"/>
      <c r="S19" s="2"/>
    </row>
    <row r="20" spans="1:19" s="1" customFormat="1" ht="15" x14ac:dyDescent="0.45">
      <c r="A20" s="22">
        <f t="shared" si="1"/>
        <v>17</v>
      </c>
      <c r="B20" s="22"/>
      <c r="C20" s="22"/>
      <c r="D20" s="22" t="s">
        <v>392</v>
      </c>
      <c r="E20" s="22" t="s">
        <v>393</v>
      </c>
      <c r="F20" s="23"/>
      <c r="G20" s="23" t="s">
        <v>50</v>
      </c>
      <c r="H20" s="22"/>
      <c r="I20" s="22" t="s">
        <v>86</v>
      </c>
      <c r="J20" s="22"/>
      <c r="K20" s="23"/>
      <c r="L20" s="23"/>
      <c r="M20" s="22"/>
      <c r="P20" s="20"/>
      <c r="Q20" s="20"/>
      <c r="R20" s="20"/>
      <c r="S20" s="2"/>
    </row>
    <row r="21" spans="1:19" s="1" customFormat="1" ht="15" x14ac:dyDescent="0.45">
      <c r="A21" s="22">
        <f t="shared" si="1"/>
        <v>18</v>
      </c>
      <c r="B21" s="22"/>
      <c r="C21" s="22"/>
      <c r="D21" s="22" t="s">
        <v>394</v>
      </c>
      <c r="E21" s="22" t="s">
        <v>395</v>
      </c>
      <c r="F21" s="23"/>
      <c r="G21" s="23" t="s">
        <v>50</v>
      </c>
      <c r="H21" s="22"/>
      <c r="I21" s="22" t="s">
        <v>396</v>
      </c>
      <c r="J21" s="22"/>
      <c r="K21" s="23"/>
      <c r="L21" s="23"/>
      <c r="M21" s="22"/>
      <c r="P21" s="20"/>
      <c r="Q21" s="20"/>
      <c r="R21" s="20"/>
      <c r="S21" s="2"/>
    </row>
    <row r="22" spans="1:19" s="1" customFormat="1" ht="15" x14ac:dyDescent="0.45">
      <c r="A22" s="22">
        <f t="shared" si="1"/>
        <v>19</v>
      </c>
      <c r="B22" s="22"/>
      <c r="C22" s="22"/>
      <c r="D22" s="22" t="s">
        <v>397</v>
      </c>
      <c r="E22" s="22" t="s">
        <v>398</v>
      </c>
      <c r="F22" s="23"/>
      <c r="G22" s="23" t="s">
        <v>50</v>
      </c>
      <c r="H22" s="22"/>
      <c r="I22" s="22" t="s">
        <v>396</v>
      </c>
      <c r="J22" s="22"/>
      <c r="K22" s="23"/>
      <c r="L22" s="23"/>
      <c r="M22" s="22"/>
      <c r="P22" s="20"/>
      <c r="Q22" s="20"/>
      <c r="R22" s="20"/>
      <c r="S22" s="2"/>
    </row>
    <row r="23" spans="1:19" s="1" customFormat="1" ht="15" x14ac:dyDescent="0.45">
      <c r="A23" s="22">
        <f t="shared" si="1"/>
        <v>20</v>
      </c>
      <c r="B23" s="22"/>
      <c r="C23" s="22"/>
      <c r="D23" s="22" t="s">
        <v>399</v>
      </c>
      <c r="E23" s="22" t="s">
        <v>400</v>
      </c>
      <c r="F23" s="23"/>
      <c r="G23" s="23" t="s">
        <v>50</v>
      </c>
      <c r="H23" s="22"/>
      <c r="I23" s="22" t="s">
        <v>86</v>
      </c>
      <c r="J23" s="22"/>
      <c r="K23" s="23"/>
      <c r="L23" s="23"/>
      <c r="M23" s="22"/>
      <c r="P23" s="20"/>
      <c r="Q23" s="20"/>
      <c r="R23" s="20"/>
      <c r="S23" s="2"/>
    </row>
    <row r="24" spans="1:19" s="1" customFormat="1" ht="15" x14ac:dyDescent="0.45">
      <c r="A24" s="22">
        <f t="shared" si="1"/>
        <v>21</v>
      </c>
      <c r="B24" s="22"/>
      <c r="C24" s="22"/>
      <c r="D24" s="22" t="s">
        <v>401</v>
      </c>
      <c r="E24" s="22" t="s">
        <v>402</v>
      </c>
      <c r="F24" s="23"/>
      <c r="G24" s="23" t="s">
        <v>50</v>
      </c>
      <c r="H24" s="22"/>
      <c r="I24" s="22" t="s">
        <v>86</v>
      </c>
      <c r="J24" s="22"/>
      <c r="K24" s="23"/>
      <c r="L24" s="23"/>
      <c r="M24" s="22"/>
      <c r="P24" s="20"/>
      <c r="Q24" s="20"/>
      <c r="R24" s="20"/>
      <c r="S24" s="2"/>
    </row>
    <row r="25" spans="1:19" s="1" customFormat="1" ht="15" x14ac:dyDescent="0.45">
      <c r="A25" s="22">
        <f t="shared" si="1"/>
        <v>22</v>
      </c>
      <c r="B25" s="22"/>
      <c r="C25" s="22"/>
      <c r="D25" s="22" t="s">
        <v>403</v>
      </c>
      <c r="E25" s="22" t="s">
        <v>404</v>
      </c>
      <c r="F25" s="23"/>
      <c r="G25" s="23" t="s">
        <v>405</v>
      </c>
      <c r="H25" s="22"/>
      <c r="I25" s="22" t="s">
        <v>389</v>
      </c>
      <c r="J25" s="22"/>
      <c r="K25" s="23"/>
      <c r="L25" s="23"/>
      <c r="M25" s="22"/>
      <c r="P25" s="20"/>
      <c r="Q25" s="20"/>
      <c r="R25" s="20"/>
      <c r="S25" s="2"/>
    </row>
    <row r="26" spans="1:19" s="1" customFormat="1" ht="15" x14ac:dyDescent="0.45">
      <c r="A26" s="22">
        <f t="shared" si="1"/>
        <v>23</v>
      </c>
      <c r="B26" s="22"/>
      <c r="C26" s="22"/>
      <c r="D26" s="22" t="s">
        <v>406</v>
      </c>
      <c r="E26" s="22" t="s">
        <v>407</v>
      </c>
      <c r="F26" s="23"/>
      <c r="G26" s="23" t="s">
        <v>50</v>
      </c>
      <c r="H26" s="22"/>
      <c r="I26" s="22" t="s">
        <v>396</v>
      </c>
      <c r="J26" s="22"/>
      <c r="K26" s="23"/>
      <c r="L26" s="23"/>
      <c r="M26" s="22"/>
      <c r="P26" s="20"/>
      <c r="Q26" s="20"/>
      <c r="R26" s="20"/>
      <c r="S26" s="2"/>
    </row>
    <row r="27" spans="1:19" s="1" customFormat="1" ht="15" x14ac:dyDescent="0.45">
      <c r="A27" s="22">
        <f t="shared" si="1"/>
        <v>24</v>
      </c>
      <c r="B27" s="22"/>
      <c r="C27" s="22"/>
      <c r="D27" s="22" t="s">
        <v>408</v>
      </c>
      <c r="E27" s="22" t="s">
        <v>409</v>
      </c>
      <c r="F27" s="23"/>
      <c r="G27" s="23" t="s">
        <v>50</v>
      </c>
      <c r="H27" s="22"/>
      <c r="I27" s="22" t="s">
        <v>396</v>
      </c>
      <c r="J27" s="22"/>
      <c r="K27" s="23"/>
      <c r="L27" s="23"/>
      <c r="M27" s="22"/>
      <c r="P27" s="20"/>
      <c r="Q27" s="20"/>
      <c r="R27" s="20"/>
      <c r="S27" s="2"/>
    </row>
    <row r="28" spans="1:19" s="1" customFormat="1" ht="15" x14ac:dyDescent="0.45">
      <c r="A28" s="22">
        <f t="shared" si="1"/>
        <v>25</v>
      </c>
      <c r="B28" s="22"/>
      <c r="C28" s="22"/>
      <c r="D28" s="22" t="s">
        <v>410</v>
      </c>
      <c r="E28" s="22" t="s">
        <v>411</v>
      </c>
      <c r="F28" s="23"/>
      <c r="G28" s="23" t="s">
        <v>405</v>
      </c>
      <c r="H28" s="22"/>
      <c r="I28" s="22" t="s">
        <v>412</v>
      </c>
      <c r="J28" s="22"/>
      <c r="K28" s="23"/>
      <c r="L28" s="23"/>
      <c r="M28" s="22"/>
      <c r="P28" s="20"/>
      <c r="Q28" s="20"/>
      <c r="R28" s="20"/>
      <c r="S28" s="2"/>
    </row>
    <row r="29" spans="1:19" s="1" customFormat="1" ht="15" x14ac:dyDescent="0.45">
      <c r="A29" s="22">
        <f t="shared" si="1"/>
        <v>26</v>
      </c>
      <c r="B29" s="22"/>
      <c r="C29" s="22"/>
      <c r="D29" s="22" t="s">
        <v>413</v>
      </c>
      <c r="E29" s="22" t="s">
        <v>414</v>
      </c>
      <c r="F29" s="23"/>
      <c r="G29" s="23" t="s">
        <v>50</v>
      </c>
      <c r="H29" s="22"/>
      <c r="I29" s="22" t="s">
        <v>415</v>
      </c>
      <c r="J29" s="22"/>
      <c r="K29" s="23"/>
      <c r="L29" s="23"/>
      <c r="M29" s="22"/>
      <c r="P29" s="20"/>
      <c r="Q29" s="20"/>
      <c r="R29" s="20"/>
      <c r="S29" s="2"/>
    </row>
    <row r="30" spans="1:19" s="1" customFormat="1" ht="15" x14ac:dyDescent="0.45">
      <c r="A30" s="22">
        <f t="shared" si="1"/>
        <v>27</v>
      </c>
      <c r="B30" s="22"/>
      <c r="C30" s="22"/>
      <c r="D30" s="22" t="s">
        <v>416</v>
      </c>
      <c r="E30" s="22" t="s">
        <v>417</v>
      </c>
      <c r="F30" s="23"/>
      <c r="G30" s="23" t="s">
        <v>50</v>
      </c>
      <c r="H30" s="22"/>
      <c r="I30" s="22" t="s">
        <v>412</v>
      </c>
      <c r="J30" s="22"/>
      <c r="K30" s="23"/>
      <c r="L30" s="23"/>
      <c r="M30" s="22"/>
      <c r="P30" s="20"/>
      <c r="Q30" s="20"/>
      <c r="R30" s="20"/>
      <c r="S30" s="2"/>
    </row>
    <row r="31" spans="1:19" s="1" customFormat="1" ht="15" x14ac:dyDescent="0.45">
      <c r="A31" s="22">
        <f t="shared" si="1"/>
        <v>28</v>
      </c>
      <c r="B31" s="22"/>
      <c r="C31" s="22"/>
      <c r="D31" s="22" t="s">
        <v>418</v>
      </c>
      <c r="E31" s="22" t="s">
        <v>419</v>
      </c>
      <c r="F31" s="23"/>
      <c r="G31" s="23" t="s">
        <v>50</v>
      </c>
      <c r="H31" s="22"/>
      <c r="I31" s="22" t="s">
        <v>415</v>
      </c>
      <c r="J31" s="22"/>
      <c r="K31" s="23"/>
      <c r="L31" s="23"/>
      <c r="M31" s="22"/>
      <c r="P31" s="20"/>
      <c r="Q31" s="20"/>
      <c r="R31" s="20"/>
      <c r="S31" s="2"/>
    </row>
    <row r="32" spans="1:19" s="1" customFormat="1" ht="15" x14ac:dyDescent="0.45">
      <c r="A32" s="22">
        <f t="shared" si="1"/>
        <v>29</v>
      </c>
      <c r="B32" s="22"/>
      <c r="C32" s="22"/>
      <c r="D32" s="22" t="s">
        <v>420</v>
      </c>
      <c r="E32" s="22" t="s">
        <v>421</v>
      </c>
      <c r="F32" s="23"/>
      <c r="G32" s="23" t="s">
        <v>50</v>
      </c>
      <c r="H32" s="22"/>
      <c r="I32" s="22" t="s">
        <v>412</v>
      </c>
      <c r="J32" s="22"/>
      <c r="K32" s="23"/>
      <c r="L32" s="23"/>
      <c r="M32" s="22"/>
      <c r="P32" s="20"/>
      <c r="Q32" s="20"/>
      <c r="R32" s="20"/>
      <c r="S32" s="2"/>
    </row>
    <row r="33" spans="1:19" s="1" customFormat="1" ht="15" x14ac:dyDescent="0.45">
      <c r="A33" s="6">
        <f t="shared" si="0"/>
        <v>30</v>
      </c>
      <c r="B33" s="6"/>
      <c r="C33" s="6"/>
      <c r="D33" s="6"/>
      <c r="E33" s="6"/>
      <c r="F33" s="9"/>
      <c r="G33" s="9"/>
      <c r="H33" s="6"/>
      <c r="I33" s="6"/>
      <c r="J33" s="6"/>
      <c r="K33" s="9"/>
      <c r="L33" s="9"/>
      <c r="M33" s="6"/>
      <c r="P33" s="20" t="s">
        <v>59</v>
      </c>
      <c r="Q33" s="20"/>
      <c r="R33" s="20" t="s">
        <v>60</v>
      </c>
      <c r="S33" s="2"/>
    </row>
    <row r="34" spans="1:19" s="1" customFormat="1" ht="15" x14ac:dyDescent="0.45">
      <c r="A34" s="6">
        <f t="shared" si="0"/>
        <v>31</v>
      </c>
      <c r="B34" s="6"/>
      <c r="C34" s="6"/>
      <c r="D34" s="6"/>
      <c r="E34" s="6"/>
      <c r="F34" s="9"/>
      <c r="G34" s="9"/>
      <c r="H34" s="6"/>
      <c r="I34" s="6"/>
      <c r="J34" s="6"/>
      <c r="K34" s="9"/>
      <c r="L34" s="9"/>
      <c r="M34" s="24"/>
      <c r="P34" s="25" t="s">
        <v>61</v>
      </c>
      <c r="Q34" s="25" t="s">
        <v>62</v>
      </c>
      <c r="R34" s="25" t="s">
        <v>63</v>
      </c>
      <c r="S34" s="2"/>
    </row>
    <row r="35" spans="1:19" s="1" customFormat="1" ht="15" x14ac:dyDescent="0.45">
      <c r="A35" s="6">
        <f t="shared" si="0"/>
        <v>32</v>
      </c>
      <c r="B35" s="6"/>
      <c r="C35" s="6"/>
      <c r="D35" s="6"/>
      <c r="E35" s="6"/>
      <c r="F35" s="9"/>
      <c r="G35" s="9"/>
      <c r="H35" s="6"/>
      <c r="I35" s="6"/>
      <c r="J35" s="6"/>
      <c r="K35" s="9"/>
      <c r="L35" s="9"/>
      <c r="M35" s="26"/>
      <c r="P35" s="20" t="s">
        <v>64</v>
      </c>
      <c r="Q35" s="20" t="s">
        <v>65</v>
      </c>
      <c r="R35" s="20" t="s">
        <v>66</v>
      </c>
      <c r="S35" s="2"/>
    </row>
    <row r="36" spans="1:19" s="1" customFormat="1" ht="15" x14ac:dyDescent="0.45">
      <c r="A36" s="6">
        <f t="shared" si="0"/>
        <v>33</v>
      </c>
      <c r="B36" s="6"/>
      <c r="C36" s="6"/>
      <c r="D36" s="6"/>
      <c r="E36" s="6"/>
      <c r="F36" s="9"/>
      <c r="G36" s="9"/>
      <c r="H36" s="6"/>
      <c r="I36" s="6"/>
      <c r="J36" s="6"/>
      <c r="K36" s="9"/>
      <c r="L36" s="9"/>
      <c r="M36" s="26"/>
      <c r="P36" s="20"/>
      <c r="Q36" s="20"/>
      <c r="R36" s="20"/>
      <c r="S36" s="2"/>
    </row>
    <row r="37" spans="1:19" s="1" customFormat="1" ht="15" x14ac:dyDescent="0.45">
      <c r="A37" s="6">
        <f t="shared" si="0"/>
        <v>34</v>
      </c>
      <c r="B37" s="6"/>
      <c r="C37" s="6"/>
      <c r="D37" s="6"/>
      <c r="E37" s="6"/>
      <c r="F37" s="9"/>
      <c r="G37" s="9"/>
      <c r="H37" s="6"/>
      <c r="I37" s="6"/>
      <c r="J37" s="6"/>
      <c r="K37" s="9"/>
      <c r="L37" s="9"/>
      <c r="M37" s="24"/>
      <c r="P37" s="20"/>
      <c r="Q37" s="20"/>
      <c r="R37" s="20"/>
      <c r="S37" s="2"/>
    </row>
    <row r="38" spans="1:19" s="1" customFormat="1" ht="15" x14ac:dyDescent="0.45">
      <c r="A38" s="6">
        <f t="shared" si="0"/>
        <v>35</v>
      </c>
      <c r="B38" s="6"/>
      <c r="C38" s="6"/>
      <c r="D38" s="6"/>
      <c r="E38" s="6"/>
      <c r="F38" s="9"/>
      <c r="G38" s="9"/>
      <c r="H38" s="6"/>
      <c r="I38" s="6"/>
      <c r="J38" s="6"/>
      <c r="K38" s="9"/>
      <c r="L38" s="9"/>
      <c r="M38" s="26"/>
      <c r="P38" s="20"/>
      <c r="Q38" s="20"/>
      <c r="R38" s="20"/>
      <c r="S38" s="2"/>
    </row>
    <row r="39" spans="1:19" s="1" customFormat="1" ht="15" x14ac:dyDescent="0.45">
      <c r="A39" s="6">
        <f t="shared" si="0"/>
        <v>36</v>
      </c>
      <c r="B39" s="6"/>
      <c r="C39" s="6"/>
      <c r="D39" s="6"/>
      <c r="E39" s="6"/>
      <c r="F39" s="9"/>
      <c r="G39" s="9"/>
      <c r="H39" s="6"/>
      <c r="I39" s="6"/>
      <c r="J39" s="6"/>
      <c r="K39" s="9"/>
      <c r="L39" s="9"/>
      <c r="M39" s="26"/>
      <c r="P39" s="20"/>
      <c r="Q39" s="20"/>
      <c r="R39" s="20"/>
      <c r="S39" s="2"/>
    </row>
    <row r="40" spans="1:19" s="1" customFormat="1" ht="15" x14ac:dyDescent="0.45">
      <c r="A40" s="6">
        <f t="shared" si="0"/>
        <v>37</v>
      </c>
      <c r="B40" s="6"/>
      <c r="C40" s="6"/>
      <c r="D40" s="6"/>
      <c r="E40" s="6"/>
      <c r="F40" s="9"/>
      <c r="G40" s="9"/>
      <c r="H40" s="6"/>
      <c r="I40" s="6"/>
      <c r="J40" s="6"/>
      <c r="K40" s="9"/>
      <c r="L40" s="9"/>
      <c r="M40" s="26"/>
      <c r="P40" s="20"/>
      <c r="Q40" s="20"/>
      <c r="R40" s="20"/>
      <c r="S40" s="2"/>
    </row>
    <row r="41" spans="1:19" s="1" customFormat="1" ht="15" x14ac:dyDescent="0.45">
      <c r="A41" s="6">
        <f t="shared" si="0"/>
        <v>38</v>
      </c>
      <c r="B41" s="6"/>
      <c r="C41" s="6"/>
      <c r="D41" s="6"/>
      <c r="E41" s="6"/>
      <c r="F41" s="9"/>
      <c r="G41" s="9"/>
      <c r="H41" s="6"/>
      <c r="I41" s="6"/>
      <c r="J41" s="6"/>
      <c r="K41" s="9"/>
      <c r="L41" s="9"/>
      <c r="M41" s="27"/>
      <c r="P41" s="20"/>
      <c r="Q41" s="20"/>
      <c r="R41" s="20"/>
      <c r="S41" s="2"/>
    </row>
    <row r="42" spans="1:19" s="1" customFormat="1" ht="15" x14ac:dyDescent="0.45">
      <c r="A42" s="6">
        <f t="shared" si="0"/>
        <v>39</v>
      </c>
      <c r="B42" s="6"/>
      <c r="C42" s="6"/>
      <c r="D42" s="6"/>
      <c r="E42" s="6"/>
      <c r="F42" s="9"/>
      <c r="G42" s="9"/>
      <c r="H42" s="6"/>
      <c r="I42" s="6"/>
      <c r="J42" s="6"/>
      <c r="K42" s="9"/>
      <c r="L42" s="9"/>
      <c r="M42" s="6"/>
      <c r="P42" s="20"/>
      <c r="Q42" s="20"/>
      <c r="R42" s="20"/>
      <c r="S42" s="2"/>
    </row>
    <row r="43" spans="1:19" s="1" customFormat="1" ht="15" x14ac:dyDescent="0.45">
      <c r="A43" s="6">
        <f t="shared" si="0"/>
        <v>40</v>
      </c>
      <c r="B43" s="6"/>
      <c r="C43" s="6"/>
      <c r="D43" s="6"/>
      <c r="E43" s="6"/>
      <c r="F43" s="9"/>
      <c r="G43" s="9"/>
      <c r="H43" s="6"/>
      <c r="I43" s="6"/>
      <c r="J43" s="6"/>
      <c r="K43" s="9"/>
      <c r="L43" s="9"/>
      <c r="M43" s="6"/>
      <c r="P43" s="20"/>
      <c r="Q43" s="20"/>
      <c r="R43" s="20"/>
      <c r="S43" s="2"/>
    </row>
    <row r="44" spans="1:19" s="1" customFormat="1" ht="15" x14ac:dyDescent="0.45">
      <c r="A44" s="6">
        <f t="shared" si="0"/>
        <v>41</v>
      </c>
      <c r="B44" s="6"/>
      <c r="C44" s="6"/>
      <c r="D44" s="6"/>
      <c r="E44" s="6"/>
      <c r="F44" s="9"/>
      <c r="G44" s="9"/>
      <c r="H44" s="6"/>
      <c r="I44" s="6"/>
      <c r="J44" s="6"/>
      <c r="K44" s="9"/>
      <c r="L44" s="9"/>
      <c r="M44" s="6"/>
      <c r="P44" s="25"/>
      <c r="Q44" s="25"/>
      <c r="R44" s="25"/>
      <c r="S44" s="2"/>
    </row>
    <row r="45" spans="1:19" s="1" customFormat="1" ht="15" x14ac:dyDescent="0.45">
      <c r="A45" s="6">
        <f t="shared" si="0"/>
        <v>42</v>
      </c>
      <c r="B45" s="6"/>
      <c r="C45" s="6"/>
      <c r="D45" s="6"/>
      <c r="E45" s="6"/>
      <c r="F45" s="9"/>
      <c r="G45" s="9"/>
      <c r="H45" s="6"/>
      <c r="I45" s="6"/>
      <c r="J45" s="6"/>
      <c r="K45" s="9"/>
      <c r="L45" s="9"/>
      <c r="M45" s="6"/>
      <c r="P45" s="25"/>
      <c r="Q45" s="25"/>
      <c r="R45" s="25"/>
      <c r="S45" s="2"/>
    </row>
    <row r="46" spans="1:19" s="1" customFormat="1" ht="15" x14ac:dyDescent="0.45">
      <c r="A46" s="6">
        <f t="shared" si="0"/>
        <v>43</v>
      </c>
      <c r="B46" s="6"/>
      <c r="C46" s="6"/>
      <c r="D46" s="6"/>
      <c r="E46" s="6"/>
      <c r="F46" s="9"/>
      <c r="G46" s="9"/>
      <c r="H46" s="6"/>
      <c r="I46" s="6"/>
      <c r="J46" s="6"/>
      <c r="K46" s="9"/>
      <c r="L46" s="9"/>
      <c r="M46" s="6"/>
      <c r="P46" s="20" t="s">
        <v>64</v>
      </c>
      <c r="Q46" s="20" t="s">
        <v>65</v>
      </c>
      <c r="R46" s="20" t="s">
        <v>66</v>
      </c>
      <c r="S46" s="2"/>
    </row>
    <row r="47" spans="1:19" s="1" customFormat="1" ht="15" x14ac:dyDescent="0.45">
      <c r="A47" s="6">
        <f t="shared" si="0"/>
        <v>44</v>
      </c>
      <c r="B47" s="6"/>
      <c r="C47" s="6"/>
      <c r="D47" s="6"/>
      <c r="E47" s="6"/>
      <c r="F47" s="9"/>
      <c r="G47" s="9"/>
      <c r="H47" s="6"/>
      <c r="I47" s="6"/>
      <c r="J47" s="6"/>
      <c r="K47" s="9"/>
      <c r="L47" s="9"/>
      <c r="M47" s="6"/>
      <c r="P47" s="20" t="s">
        <v>67</v>
      </c>
      <c r="Q47" s="20"/>
      <c r="R47" s="20" t="s">
        <v>68</v>
      </c>
      <c r="S47" s="2"/>
    </row>
    <row r="48" spans="1:19" s="1" customFormat="1" ht="15" x14ac:dyDescent="0.45">
      <c r="A48" s="6">
        <f t="shared" si="0"/>
        <v>45</v>
      </c>
      <c r="B48" s="6"/>
      <c r="C48" s="6"/>
      <c r="D48" s="6"/>
      <c r="E48" s="6"/>
      <c r="F48" s="9"/>
      <c r="G48" s="9"/>
      <c r="H48" s="6"/>
      <c r="I48" s="6"/>
      <c r="J48" s="6"/>
      <c r="K48" s="9"/>
      <c r="L48" s="9"/>
      <c r="M48" s="6"/>
      <c r="P48" s="20" t="s">
        <v>69</v>
      </c>
      <c r="Q48" s="20"/>
      <c r="R48" s="20" t="s">
        <v>70</v>
      </c>
      <c r="S48" s="2"/>
    </row>
    <row r="49" spans="1:19" s="1" customFormat="1" ht="15" x14ac:dyDescent="0.45">
      <c r="A49" s="6">
        <f t="shared" si="0"/>
        <v>46</v>
      </c>
      <c r="B49" s="6"/>
      <c r="C49" s="6"/>
      <c r="D49" s="6"/>
      <c r="E49" s="6"/>
      <c r="F49" s="9"/>
      <c r="G49" s="9"/>
      <c r="H49" s="6"/>
      <c r="I49" s="6"/>
      <c r="J49" s="6"/>
      <c r="K49" s="9"/>
      <c r="L49" s="9"/>
      <c r="M49" s="6"/>
      <c r="P49" s="20"/>
      <c r="Q49" s="20"/>
      <c r="R49" s="20"/>
      <c r="S49" s="2"/>
    </row>
    <row r="50" spans="1:19" s="1" customFormat="1" ht="15" x14ac:dyDescent="0.45">
      <c r="A50" s="6">
        <f t="shared" si="0"/>
        <v>47</v>
      </c>
      <c r="B50" s="6"/>
      <c r="C50" s="6"/>
      <c r="D50" s="6"/>
      <c r="E50" s="6"/>
      <c r="F50" s="9"/>
      <c r="G50" s="9"/>
      <c r="H50" s="6"/>
      <c r="I50" s="6"/>
      <c r="J50" s="6"/>
      <c r="K50" s="9"/>
      <c r="L50" s="9"/>
      <c r="M50" s="6"/>
      <c r="P50" s="20"/>
      <c r="Q50" s="20"/>
      <c r="R50" s="20"/>
      <c r="S50" s="2"/>
    </row>
    <row r="51" spans="1:19" s="1" customFormat="1" ht="15" x14ac:dyDescent="0.45">
      <c r="A51" s="6">
        <f t="shared" si="0"/>
        <v>48</v>
      </c>
      <c r="B51" s="6"/>
      <c r="C51" s="6"/>
      <c r="D51" s="6"/>
      <c r="E51" s="6"/>
      <c r="F51" s="9"/>
      <c r="G51" s="9"/>
      <c r="H51" s="6"/>
      <c r="I51" s="6"/>
      <c r="J51" s="6"/>
      <c r="K51" s="9"/>
      <c r="L51" s="9"/>
      <c r="M51" s="6"/>
      <c r="P51" s="20"/>
      <c r="Q51" s="20"/>
      <c r="R51" s="20"/>
      <c r="S51" s="2"/>
    </row>
    <row r="52" spans="1:19" s="1" customFormat="1" ht="15" x14ac:dyDescent="0.45">
      <c r="A52" s="6">
        <f t="shared" si="0"/>
        <v>49</v>
      </c>
      <c r="B52" s="6"/>
      <c r="C52" s="6"/>
      <c r="D52" s="6"/>
      <c r="E52" s="6"/>
      <c r="F52" s="9"/>
      <c r="G52" s="9"/>
      <c r="H52" s="6"/>
      <c r="I52" s="6"/>
      <c r="J52" s="6"/>
      <c r="K52" s="9"/>
      <c r="L52" s="9"/>
      <c r="M52" s="6"/>
      <c r="N52" s="28"/>
      <c r="P52" s="25" t="s">
        <v>71</v>
      </c>
      <c r="Q52" s="25" t="s">
        <v>72</v>
      </c>
      <c r="R52" s="25" t="s">
        <v>73</v>
      </c>
      <c r="S52" s="2"/>
    </row>
    <row r="53" spans="1:19" s="1" customFormat="1" ht="15" x14ac:dyDescent="0.45">
      <c r="A53" s="6">
        <f t="shared" si="0"/>
        <v>50</v>
      </c>
      <c r="B53" s="6"/>
      <c r="C53" s="6"/>
      <c r="D53" s="6"/>
      <c r="E53" s="6"/>
      <c r="F53" s="9"/>
      <c r="G53" s="9"/>
      <c r="H53" s="6"/>
      <c r="I53" s="6"/>
      <c r="J53" s="6"/>
      <c r="K53" s="9"/>
      <c r="L53" s="9"/>
      <c r="M53" s="6"/>
      <c r="N53" s="28"/>
      <c r="P53" s="20" t="s">
        <v>74</v>
      </c>
      <c r="Q53" s="20" t="s">
        <v>75</v>
      </c>
      <c r="R53" s="20" t="s">
        <v>76</v>
      </c>
      <c r="S53" s="2"/>
    </row>
    <row r="54" spans="1:19" s="1" customFormat="1" ht="15" x14ac:dyDescent="0.45">
      <c r="A54" s="6">
        <f t="shared" si="0"/>
        <v>51</v>
      </c>
      <c r="B54" s="6"/>
      <c r="C54" s="6"/>
      <c r="D54" s="6"/>
      <c r="E54" s="6"/>
      <c r="F54" s="9"/>
      <c r="G54" s="9"/>
      <c r="H54" s="6"/>
      <c r="I54" s="6"/>
      <c r="J54" s="6"/>
      <c r="K54" s="9"/>
      <c r="L54" s="9"/>
      <c r="M54" s="6"/>
      <c r="N54" s="28"/>
      <c r="P54" s="20" t="s">
        <v>77</v>
      </c>
      <c r="Q54" s="20"/>
      <c r="R54" s="20" t="s">
        <v>78</v>
      </c>
      <c r="S54" s="2"/>
    </row>
    <row r="55" spans="1:19" s="1" customFormat="1" ht="15" x14ac:dyDescent="0.45">
      <c r="A55" s="6">
        <f t="shared" si="0"/>
        <v>52</v>
      </c>
      <c r="B55" s="6"/>
      <c r="C55" s="6"/>
      <c r="D55" s="6"/>
      <c r="E55" s="6"/>
      <c r="F55" s="9"/>
      <c r="G55" s="9"/>
      <c r="H55" s="6"/>
      <c r="I55" s="6"/>
      <c r="J55" s="6"/>
      <c r="K55" s="9"/>
      <c r="L55" s="9"/>
      <c r="M55" s="6"/>
      <c r="N55" s="28"/>
      <c r="P55" s="20" t="s">
        <v>79</v>
      </c>
      <c r="Q55" s="20"/>
      <c r="R55" s="20" t="s">
        <v>80</v>
      </c>
      <c r="S55" s="2"/>
    </row>
    <row r="56" spans="1:19" s="1" customFormat="1" ht="15" x14ac:dyDescent="0.45">
      <c r="A56" s="6">
        <f t="shared" si="0"/>
        <v>53</v>
      </c>
      <c r="B56" s="6"/>
      <c r="C56" s="6"/>
      <c r="D56" s="6"/>
      <c r="E56" s="6"/>
      <c r="F56" s="9"/>
      <c r="G56" s="9"/>
      <c r="H56" s="6"/>
      <c r="I56" s="6"/>
      <c r="J56" s="6"/>
      <c r="K56" s="9"/>
      <c r="L56" s="9"/>
      <c r="M56" s="6"/>
      <c r="N56" s="28"/>
      <c r="P56" s="20" t="s">
        <v>81</v>
      </c>
      <c r="Q56" s="20"/>
      <c r="R56" s="20" t="s">
        <v>82</v>
      </c>
      <c r="S56" s="2"/>
    </row>
    <row r="57" spans="1:19" s="1" customFormat="1" ht="15" x14ac:dyDescent="0.45">
      <c r="A57" s="6">
        <f t="shared" si="0"/>
        <v>54</v>
      </c>
      <c r="B57" s="6"/>
      <c r="C57" s="6"/>
      <c r="D57" s="6"/>
      <c r="E57" s="6"/>
      <c r="F57" s="9"/>
      <c r="G57" s="9"/>
      <c r="H57" s="6"/>
      <c r="I57" s="6"/>
      <c r="J57" s="6"/>
      <c r="K57" s="9"/>
      <c r="L57" s="9"/>
      <c r="M57" s="6"/>
      <c r="N57" s="28"/>
      <c r="P57" s="20" t="s">
        <v>83</v>
      </c>
      <c r="Q57" s="20" t="s">
        <v>84</v>
      </c>
      <c r="R57" s="20" t="s">
        <v>85</v>
      </c>
      <c r="S57" s="2"/>
    </row>
    <row r="58" spans="1:19" x14ac:dyDescent="0.45">
      <c r="P58" s="25" t="s">
        <v>86</v>
      </c>
      <c r="Q58" s="25" t="s">
        <v>87</v>
      </c>
      <c r="R58" s="25" t="s">
        <v>88</v>
      </c>
    </row>
    <row r="59" spans="1:19" x14ac:dyDescent="0.45">
      <c r="P59" s="25"/>
      <c r="Q59" s="25"/>
      <c r="R59" s="25"/>
    </row>
    <row r="60" spans="1:19" x14ac:dyDescent="0.45">
      <c r="P60" s="20" t="s">
        <v>89</v>
      </c>
      <c r="Q60" s="20"/>
      <c r="R60" s="20" t="s">
        <v>90</v>
      </c>
    </row>
    <row r="61" spans="1:19" x14ac:dyDescent="0.45">
      <c r="P61" s="20" t="s">
        <v>91</v>
      </c>
      <c r="Q61" s="20"/>
      <c r="R61" s="20" t="s">
        <v>92</v>
      </c>
    </row>
    <row r="62" spans="1:19" x14ac:dyDescent="0.45">
      <c r="P62" s="20" t="s">
        <v>93</v>
      </c>
      <c r="Q62" s="20"/>
      <c r="R62" s="20" t="s">
        <v>94</v>
      </c>
    </row>
    <row r="63" spans="1:19" x14ac:dyDescent="0.45">
      <c r="P63" s="20" t="s">
        <v>95</v>
      </c>
      <c r="Q63" s="20"/>
      <c r="R63" s="20" t="s">
        <v>96</v>
      </c>
    </row>
    <row r="64" spans="1:19" x14ac:dyDescent="0.45">
      <c r="P64" s="20" t="s">
        <v>97</v>
      </c>
      <c r="Q64" s="20"/>
      <c r="R64" s="20" t="s">
        <v>98</v>
      </c>
    </row>
    <row r="65" spans="16:18" x14ac:dyDescent="0.45">
      <c r="P65" s="20" t="s">
        <v>99</v>
      </c>
      <c r="Q65" s="20"/>
      <c r="R65" s="20" t="s">
        <v>100</v>
      </c>
    </row>
    <row r="66" spans="16:18" x14ac:dyDescent="0.45">
      <c r="P66" s="20" t="s">
        <v>101</v>
      </c>
      <c r="Q66" s="20" t="s">
        <v>102</v>
      </c>
      <c r="R66" s="20" t="s">
        <v>103</v>
      </c>
    </row>
    <row r="67" spans="16:18" x14ac:dyDescent="0.45">
      <c r="P67" s="20" t="s">
        <v>104</v>
      </c>
      <c r="Q67" s="20"/>
      <c r="R67" s="20" t="s">
        <v>105</v>
      </c>
    </row>
    <row r="68" spans="16:18" x14ac:dyDescent="0.45">
      <c r="P68" s="20" t="s">
        <v>106</v>
      </c>
      <c r="Q68" s="20"/>
      <c r="R68" s="20" t="s">
        <v>107</v>
      </c>
    </row>
    <row r="69" spans="16:18" x14ac:dyDescent="0.45">
      <c r="P69" s="20" t="s">
        <v>108</v>
      </c>
      <c r="Q69" s="20"/>
      <c r="R69" s="20" t="s">
        <v>109</v>
      </c>
    </row>
    <row r="70" spans="16:18" x14ac:dyDescent="0.45">
      <c r="P70" s="2"/>
      <c r="Q70" s="2"/>
      <c r="R70" s="2"/>
    </row>
    <row r="71" spans="16:18" x14ac:dyDescent="0.45">
      <c r="P71" s="2"/>
      <c r="Q71" s="2"/>
      <c r="R71" s="2"/>
    </row>
    <row r="72" spans="16:18" x14ac:dyDescent="0.45">
      <c r="P72" s="20" t="s">
        <v>110</v>
      </c>
      <c r="Q72" s="20"/>
      <c r="R72" s="20" t="s">
        <v>111</v>
      </c>
    </row>
  </sheetData>
  <phoneticPr fontId="3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559DE-F0EE-48DE-8E23-74D375F1FC52}">
  <dimension ref="A1:AK24"/>
  <sheetViews>
    <sheetView showGridLines="0" zoomScale="25" zoomScaleNormal="25" workbookViewId="0">
      <selection activeCell="N87" sqref="N87"/>
    </sheetView>
  </sheetViews>
  <sheetFormatPr defaultRowHeight="18" x14ac:dyDescent="0.45"/>
  <cols>
    <col min="2" max="2" width="5.69921875" customWidth="1"/>
    <col min="3" max="3" width="30.09765625" bestFit="1" customWidth="1"/>
    <col min="4" max="4" width="32.59765625" bestFit="1" customWidth="1"/>
    <col min="5" max="5" width="21.59765625" bestFit="1" customWidth="1"/>
    <col min="6" max="6" width="28.69921875" customWidth="1"/>
    <col min="7" max="7" width="18.59765625" bestFit="1" customWidth="1"/>
    <col min="8" max="8" width="4.3984375" bestFit="1" customWidth="1"/>
    <col min="9" max="9" width="8" bestFit="1" customWidth="1"/>
    <col min="10" max="10" width="29.19921875" bestFit="1" customWidth="1"/>
    <col min="11" max="11" width="26.5" customWidth="1"/>
    <col min="12" max="12" width="16.5" customWidth="1"/>
    <col min="13" max="13" width="20" bestFit="1" customWidth="1"/>
    <col min="14" max="14" width="32.3984375" bestFit="1" customWidth="1"/>
    <col min="25" max="25" width="6.3984375" bestFit="1" customWidth="1"/>
    <col min="26" max="26" width="20.5" bestFit="1" customWidth="1"/>
    <col min="27" max="27" width="28.09765625" bestFit="1" customWidth="1"/>
    <col min="28" max="28" width="20.5" bestFit="1" customWidth="1"/>
    <col min="29" max="29" width="18.8984375" bestFit="1" customWidth="1"/>
    <col min="30" max="30" width="5.5" bestFit="1" customWidth="1"/>
    <col min="31" max="31" width="6.09765625" bestFit="1" customWidth="1"/>
    <col min="32" max="32" width="10.5" bestFit="1" customWidth="1"/>
    <col min="33" max="33" width="25.69921875" bestFit="1" customWidth="1"/>
    <col min="34" max="34" width="34.5" bestFit="1" customWidth="1"/>
    <col min="35" max="35" width="12.59765625" bestFit="1" customWidth="1"/>
    <col min="36" max="36" width="19.19921875" bestFit="1" customWidth="1"/>
    <col min="37" max="37" width="37" bestFit="1" customWidth="1"/>
  </cols>
  <sheetData>
    <row r="1" spans="2:37" x14ac:dyDescent="0.45">
      <c r="B1" s="1" t="s">
        <v>0</v>
      </c>
      <c r="C1" s="1"/>
      <c r="D1" s="1" t="s">
        <v>1</v>
      </c>
    </row>
    <row r="2" spans="2:37" x14ac:dyDescent="0.45">
      <c r="B2" s="2" t="s">
        <v>2</v>
      </c>
      <c r="C2" s="2"/>
      <c r="D2" s="2"/>
    </row>
    <row r="3" spans="2:37" x14ac:dyDescent="0.45">
      <c r="B3" s="2"/>
      <c r="C3" s="2"/>
      <c r="D3" s="2"/>
    </row>
    <row r="4" spans="2:37" x14ac:dyDescent="0.45">
      <c r="B4" s="2"/>
      <c r="C4" s="2"/>
      <c r="D4" s="2"/>
    </row>
    <row r="5" spans="2:37" x14ac:dyDescent="0.45">
      <c r="B5" s="2"/>
      <c r="C5" s="2"/>
      <c r="D5" s="2"/>
    </row>
    <row r="6" spans="2:37" x14ac:dyDescent="0.45">
      <c r="B6" s="2"/>
      <c r="C6" s="2"/>
      <c r="D6" s="2"/>
    </row>
    <row r="7" spans="2:37" x14ac:dyDescent="0.45">
      <c r="E7" s="1"/>
      <c r="F7" s="1"/>
      <c r="G7" s="1"/>
      <c r="H7" s="1"/>
      <c r="I7" s="1"/>
      <c r="J7" s="1"/>
      <c r="K7" s="1"/>
      <c r="L7" s="1"/>
      <c r="M7" s="1"/>
      <c r="N7" s="1"/>
    </row>
    <row r="8" spans="2:37" x14ac:dyDescent="0.45">
      <c r="E8" s="2"/>
      <c r="F8" s="2"/>
      <c r="G8" s="3"/>
      <c r="H8" s="3" t="s">
        <v>3</v>
      </c>
      <c r="I8" s="2" t="s">
        <v>4</v>
      </c>
      <c r="J8" s="2"/>
      <c r="K8" s="2"/>
      <c r="L8" s="2"/>
      <c r="M8" s="2"/>
      <c r="N8" s="2"/>
    </row>
    <row r="9" spans="2:37" x14ac:dyDescent="0.45"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5" t="s">
        <v>490</v>
      </c>
      <c r="H9" s="5" t="s">
        <v>491</v>
      </c>
      <c r="I9" s="4" t="s">
        <v>492</v>
      </c>
      <c r="J9" s="4" t="s">
        <v>13</v>
      </c>
      <c r="K9" s="4" t="s">
        <v>14</v>
      </c>
      <c r="L9" s="4" t="s">
        <v>15</v>
      </c>
      <c r="M9" s="4" t="s">
        <v>112</v>
      </c>
      <c r="N9" s="4" t="s">
        <v>16</v>
      </c>
      <c r="Y9" s="4" t="s">
        <v>5</v>
      </c>
      <c r="Z9" s="4" t="s">
        <v>6</v>
      </c>
      <c r="AA9" s="4" t="s">
        <v>7</v>
      </c>
      <c r="AB9" s="4" t="s">
        <v>8</v>
      </c>
      <c r="AC9" s="4" t="s">
        <v>9</v>
      </c>
      <c r="AD9" s="5" t="s">
        <v>10</v>
      </c>
      <c r="AE9" s="5" t="s">
        <v>11</v>
      </c>
      <c r="AF9" s="4" t="s">
        <v>12</v>
      </c>
      <c r="AG9" s="4" t="s">
        <v>13</v>
      </c>
      <c r="AH9" s="4" t="s">
        <v>14</v>
      </c>
      <c r="AI9" s="4" t="s">
        <v>15</v>
      </c>
      <c r="AJ9" s="4" t="s">
        <v>112</v>
      </c>
      <c r="AK9" s="4" t="s">
        <v>16</v>
      </c>
    </row>
    <row r="10" spans="2:37" ht="18.600000000000001" x14ac:dyDescent="0.45">
      <c r="B10" s="767">
        <f>ROW()-9</f>
        <v>1</v>
      </c>
      <c r="C10" s="767" t="s">
        <v>17</v>
      </c>
      <c r="D10" s="767" t="s">
        <v>493</v>
      </c>
      <c r="E10" s="767" t="s">
        <v>483</v>
      </c>
      <c r="F10" s="767" t="s">
        <v>494</v>
      </c>
      <c r="G10" s="768" t="s">
        <v>50</v>
      </c>
      <c r="H10" s="769" t="s">
        <v>50</v>
      </c>
      <c r="I10" s="767"/>
      <c r="J10" s="767" t="s">
        <v>495</v>
      </c>
      <c r="K10" s="767"/>
      <c r="L10" s="770"/>
      <c r="M10" s="770" t="s">
        <v>487</v>
      </c>
      <c r="N10" s="767"/>
      <c r="Y10" s="767">
        <f t="shared" ref="Y10:Y15" si="0">ROW()-9</f>
        <v>1</v>
      </c>
      <c r="Z10" s="827" t="s">
        <v>36</v>
      </c>
      <c r="AA10" s="827" t="s">
        <v>503</v>
      </c>
      <c r="AB10" s="827" t="s">
        <v>496</v>
      </c>
      <c r="AC10" s="827" t="s">
        <v>497</v>
      </c>
      <c r="AD10" s="837" t="s">
        <v>50</v>
      </c>
      <c r="AE10" s="836" t="s">
        <v>50</v>
      </c>
      <c r="AF10" s="827"/>
      <c r="AG10" s="827" t="s">
        <v>495</v>
      </c>
      <c r="AH10" s="827" t="s">
        <v>38</v>
      </c>
      <c r="AI10" s="828"/>
      <c r="AJ10" s="828" t="s">
        <v>504</v>
      </c>
      <c r="AK10" s="827" t="s">
        <v>485</v>
      </c>
    </row>
    <row r="11" spans="2:37" ht="18.600000000000001" x14ac:dyDescent="0.45">
      <c r="B11" s="767">
        <f>ROW()-9</f>
        <v>2</v>
      </c>
      <c r="C11" s="767" t="s">
        <v>17</v>
      </c>
      <c r="D11" s="767" t="s">
        <v>493</v>
      </c>
      <c r="E11" s="767" t="s">
        <v>496</v>
      </c>
      <c r="F11" s="767" t="s">
        <v>497</v>
      </c>
      <c r="G11" s="770" t="s">
        <v>55</v>
      </c>
      <c r="H11" s="770" t="s">
        <v>55</v>
      </c>
      <c r="I11" s="767"/>
      <c r="J11" s="767" t="s">
        <v>495</v>
      </c>
      <c r="K11" s="767" t="s">
        <v>24</v>
      </c>
      <c r="L11" s="770"/>
      <c r="M11" s="771" t="s">
        <v>498</v>
      </c>
      <c r="N11" s="767"/>
      <c r="Y11" s="767">
        <f t="shared" si="0"/>
        <v>2</v>
      </c>
      <c r="Z11" s="827" t="s">
        <v>36</v>
      </c>
      <c r="AA11" s="827" t="s">
        <v>503</v>
      </c>
      <c r="AB11" s="824" t="s">
        <v>385</v>
      </c>
      <c r="AC11" s="824" t="s">
        <v>505</v>
      </c>
      <c r="AD11" s="826" t="s">
        <v>55</v>
      </c>
      <c r="AE11" s="835" t="s">
        <v>50</v>
      </c>
      <c r="AF11" s="834" t="s">
        <v>506</v>
      </c>
      <c r="AG11" s="824" t="s">
        <v>86</v>
      </c>
      <c r="AH11" s="824" t="s">
        <v>41</v>
      </c>
      <c r="AI11" s="826"/>
      <c r="AJ11" s="826">
        <v>57</v>
      </c>
      <c r="AK11" s="824"/>
    </row>
    <row r="12" spans="2:37" ht="18.600000000000001" x14ac:dyDescent="0.45">
      <c r="B12" s="767">
        <f>ROW()-9</f>
        <v>3</v>
      </c>
      <c r="C12" s="767" t="s">
        <v>17</v>
      </c>
      <c r="D12" s="767" t="s">
        <v>493</v>
      </c>
      <c r="E12" s="767" t="s">
        <v>26</v>
      </c>
      <c r="F12" s="767" t="s">
        <v>499</v>
      </c>
      <c r="G12" s="770" t="s">
        <v>55</v>
      </c>
      <c r="H12" s="770" t="s">
        <v>55</v>
      </c>
      <c r="I12" s="772"/>
      <c r="J12" s="773" t="s">
        <v>81</v>
      </c>
      <c r="K12" s="767"/>
      <c r="L12" s="770"/>
      <c r="M12" s="774">
        <v>45870</v>
      </c>
      <c r="N12" s="767"/>
      <c r="Y12" s="767">
        <f t="shared" si="0"/>
        <v>3</v>
      </c>
      <c r="Z12" s="827" t="s">
        <v>36</v>
      </c>
      <c r="AA12" s="827" t="s">
        <v>503</v>
      </c>
      <c r="AB12" s="824" t="s">
        <v>42</v>
      </c>
      <c r="AC12" s="824" t="s">
        <v>282</v>
      </c>
      <c r="AD12" s="826" t="s">
        <v>55</v>
      </c>
      <c r="AE12" s="835" t="s">
        <v>55</v>
      </c>
      <c r="AF12" s="824"/>
      <c r="AG12" s="824" t="s">
        <v>412</v>
      </c>
      <c r="AH12" s="824"/>
      <c r="AI12" s="826"/>
      <c r="AJ12" s="826" t="s">
        <v>507</v>
      </c>
      <c r="AK12" s="824"/>
    </row>
    <row r="13" spans="2:37" ht="18.600000000000001" x14ac:dyDescent="0.45">
      <c r="B13" s="767">
        <f t="shared" ref="B13:B15" si="1">ROW()-9</f>
        <v>4</v>
      </c>
      <c r="C13" s="767" t="s">
        <v>17</v>
      </c>
      <c r="D13" s="767" t="s">
        <v>493</v>
      </c>
      <c r="E13" s="767" t="s">
        <v>32</v>
      </c>
      <c r="F13" s="767" t="s">
        <v>500</v>
      </c>
      <c r="G13" s="770" t="s">
        <v>55</v>
      </c>
      <c r="H13" s="770" t="s">
        <v>55</v>
      </c>
      <c r="I13" s="767"/>
      <c r="J13" s="767" t="s">
        <v>86</v>
      </c>
      <c r="K13" s="767"/>
      <c r="L13" s="770"/>
      <c r="M13" s="770">
        <v>18</v>
      </c>
      <c r="N13" s="767"/>
      <c r="Y13" s="767">
        <f t="shared" si="0"/>
        <v>4</v>
      </c>
      <c r="Z13" s="827" t="s">
        <v>36</v>
      </c>
      <c r="AA13" s="827" t="s">
        <v>503</v>
      </c>
      <c r="AB13" s="833" t="s">
        <v>45</v>
      </c>
      <c r="AC13" s="833" t="s">
        <v>508</v>
      </c>
      <c r="AD13" s="832" t="s">
        <v>50</v>
      </c>
      <c r="AE13" s="826" t="s">
        <v>50</v>
      </c>
      <c r="AF13" s="833"/>
      <c r="AG13" s="833" t="s">
        <v>389</v>
      </c>
      <c r="AH13" s="833"/>
      <c r="AI13" s="832"/>
      <c r="AJ13" s="832" t="s">
        <v>509</v>
      </c>
      <c r="AK13" s="824"/>
    </row>
    <row r="14" spans="2:37" ht="18.600000000000001" x14ac:dyDescent="0.45">
      <c r="B14" s="767">
        <f t="shared" si="1"/>
        <v>5</v>
      </c>
      <c r="C14" s="829" t="s">
        <v>17</v>
      </c>
      <c r="D14" s="767" t="s">
        <v>493</v>
      </c>
      <c r="E14" s="767" t="s">
        <v>489</v>
      </c>
      <c r="F14" s="767" t="s">
        <v>501</v>
      </c>
      <c r="G14" s="770" t="s">
        <v>55</v>
      </c>
      <c r="H14" s="770" t="s">
        <v>55</v>
      </c>
      <c r="I14" s="767"/>
      <c r="J14" s="767" t="s">
        <v>86</v>
      </c>
      <c r="K14" s="767"/>
      <c r="L14" s="770"/>
      <c r="M14" s="770">
        <v>20</v>
      </c>
      <c r="N14" s="767"/>
      <c r="Y14" s="767">
        <f t="shared" si="0"/>
        <v>5</v>
      </c>
      <c r="Z14" s="827" t="s">
        <v>36</v>
      </c>
      <c r="AA14" s="827" t="s">
        <v>503</v>
      </c>
      <c r="AB14" s="824" t="s">
        <v>35</v>
      </c>
      <c r="AC14" s="824" t="s">
        <v>276</v>
      </c>
      <c r="AD14" s="837" t="s">
        <v>55</v>
      </c>
      <c r="AE14" s="835" t="s">
        <v>55</v>
      </c>
      <c r="AF14" s="824"/>
      <c r="AG14" s="824" t="s">
        <v>277</v>
      </c>
      <c r="AH14" s="824"/>
      <c r="AI14" s="826"/>
      <c r="AJ14" s="826" t="s">
        <v>113</v>
      </c>
      <c r="AK14" s="824"/>
    </row>
    <row r="15" spans="2:37" ht="18.600000000000001" x14ac:dyDescent="0.45">
      <c r="B15" s="767">
        <f t="shared" si="1"/>
        <v>6</v>
      </c>
      <c r="C15" s="767" t="s">
        <v>17</v>
      </c>
      <c r="D15" s="824" t="s">
        <v>493</v>
      </c>
      <c r="E15" s="827" t="s">
        <v>278</v>
      </c>
      <c r="F15" s="827" t="s">
        <v>382</v>
      </c>
      <c r="G15" s="828" t="s">
        <v>55</v>
      </c>
      <c r="H15" s="828" t="s">
        <v>55</v>
      </c>
      <c r="I15" s="827"/>
      <c r="J15" s="827" t="s">
        <v>277</v>
      </c>
      <c r="K15" s="827"/>
      <c r="L15" s="827"/>
      <c r="M15" s="827" t="s">
        <v>502</v>
      </c>
      <c r="N15" s="827"/>
      <c r="Y15" s="767">
        <f t="shared" si="0"/>
        <v>6</v>
      </c>
      <c r="Z15" s="827" t="s">
        <v>36</v>
      </c>
      <c r="AA15" s="827" t="s">
        <v>503</v>
      </c>
      <c r="AB15" s="831" t="s">
        <v>510</v>
      </c>
      <c r="AC15" s="831" t="s">
        <v>511</v>
      </c>
      <c r="AD15" s="830" t="s">
        <v>55</v>
      </c>
      <c r="AE15" s="835" t="s">
        <v>50</v>
      </c>
      <c r="AF15" s="831"/>
      <c r="AG15" s="824" t="s">
        <v>86</v>
      </c>
      <c r="AH15" s="831"/>
      <c r="AI15" s="830"/>
      <c r="AJ15" s="830">
        <v>200</v>
      </c>
      <c r="AK15" s="831"/>
    </row>
    <row r="16" spans="2:37" ht="18.600000000000001" x14ac:dyDescent="0.45">
      <c r="B16" s="824">
        <f>ROW()-9</f>
        <v>7</v>
      </c>
      <c r="C16" s="767" t="s">
        <v>17</v>
      </c>
      <c r="D16" s="767" t="s">
        <v>493</v>
      </c>
      <c r="E16" s="824" t="s">
        <v>381</v>
      </c>
      <c r="F16" s="824" t="s">
        <v>379</v>
      </c>
      <c r="G16" s="826" t="s">
        <v>55</v>
      </c>
      <c r="H16" s="826" t="s">
        <v>55</v>
      </c>
      <c r="I16" s="824"/>
      <c r="J16" s="824" t="s">
        <v>86</v>
      </c>
      <c r="K16" s="824"/>
      <c r="L16" s="824"/>
      <c r="M16" s="824">
        <v>98</v>
      </c>
      <c r="N16" s="824"/>
    </row>
    <row r="17" spans="1:25" ht="18.600000000000001" x14ac:dyDescent="0.45">
      <c r="B17" s="824">
        <f>ROW()-9</f>
        <v>8</v>
      </c>
    </row>
    <row r="18" spans="1:25" ht="18.600000000000001" x14ac:dyDescent="0.45">
      <c r="C18" s="825"/>
      <c r="D18" s="825"/>
      <c r="E18" s="825"/>
      <c r="F18" s="825"/>
      <c r="G18" s="825"/>
      <c r="H18" s="825"/>
      <c r="I18" s="825"/>
      <c r="J18" s="825"/>
      <c r="K18" s="825"/>
      <c r="L18" s="825"/>
      <c r="M18" s="825"/>
      <c r="N18" s="825"/>
    </row>
    <row r="22" spans="1:25" x14ac:dyDescent="0.45">
      <c r="A22" s="764"/>
      <c r="B22" s="765"/>
      <c r="C22" s="765" t="s">
        <v>378</v>
      </c>
      <c r="D22" s="765"/>
      <c r="E22" s="765"/>
      <c r="F22" s="765"/>
      <c r="G22" s="766"/>
      <c r="H22" s="766"/>
      <c r="I22" s="765"/>
      <c r="J22" s="765"/>
      <c r="K22" s="765"/>
      <c r="L22" s="766"/>
      <c r="M22" s="766"/>
      <c r="N22" s="765"/>
      <c r="O22" s="764"/>
    </row>
    <row r="23" spans="1:25" x14ac:dyDescent="0.45">
      <c r="A23" s="764"/>
      <c r="B23" s="765"/>
      <c r="C23" s="765"/>
      <c r="D23" s="765"/>
      <c r="E23" s="765"/>
      <c r="F23" s="765"/>
      <c r="G23" s="766"/>
      <c r="H23" s="766"/>
      <c r="I23" s="765"/>
      <c r="J23" s="765"/>
      <c r="K23" s="765"/>
      <c r="L23" s="766"/>
      <c r="M23" s="766"/>
      <c r="N23" s="765"/>
      <c r="O23" s="764"/>
      <c r="Y23" s="765" t="s">
        <v>378</v>
      </c>
    </row>
    <row r="24" spans="1:25" x14ac:dyDescent="0.45">
      <c r="A24" s="764"/>
      <c r="B24" s="764"/>
      <c r="C24" s="764"/>
      <c r="D24" s="764"/>
      <c r="E24" s="764"/>
      <c r="F24" s="764"/>
      <c r="G24" s="764"/>
      <c r="H24" s="764"/>
      <c r="I24" s="764"/>
      <c r="J24" s="764"/>
      <c r="K24" s="764"/>
      <c r="L24" s="764"/>
      <c r="M24" s="764"/>
      <c r="N24" s="764"/>
      <c r="O24" s="764"/>
    </row>
  </sheetData>
  <phoneticPr fontId="3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4D1D8-ECCA-43CA-9AB6-BF1F2E9BDED5}">
  <sheetPr>
    <pageSetUpPr fitToPage="1"/>
  </sheetPr>
  <dimension ref="A1:AUT13447"/>
  <sheetViews>
    <sheetView showZeros="0" zoomScale="10" zoomScaleNormal="10" zoomScaleSheetLayoutView="25" workbookViewId="0">
      <pane xSplit="5" ySplit="5" topLeftCell="F6" activePane="bottomRight" state="frozen"/>
      <selection activeCell="AA115" sqref="AA115"/>
      <selection pane="topRight" activeCell="AA115" sqref="AA115"/>
      <selection pane="bottomLeft" activeCell="AA115" sqref="AA115"/>
      <selection pane="bottomRight" activeCell="Z54" sqref="Z54"/>
    </sheetView>
  </sheetViews>
  <sheetFormatPr defaultColWidth="8.09765625" defaultRowHeight="49.2" x14ac:dyDescent="0.45"/>
  <cols>
    <col min="1" max="1" width="8" style="33" customWidth="1"/>
    <col min="2" max="2" width="22.5" style="31" customWidth="1"/>
    <col min="3" max="3" width="39.59765625" style="31" customWidth="1"/>
    <col min="4" max="4" width="60.3984375" style="32" hidden="1" customWidth="1"/>
    <col min="5" max="5" width="77.69921875" style="33" customWidth="1"/>
    <col min="6" max="6" width="21.69921875" style="33" customWidth="1"/>
    <col min="7" max="7" width="20.3984375" style="33" bestFit="1" customWidth="1"/>
    <col min="8" max="8" width="19.5" style="33" customWidth="1"/>
    <col min="9" max="9" width="34.3984375" style="33" customWidth="1"/>
    <col min="10" max="14" width="32.19921875" style="33" customWidth="1"/>
    <col min="15" max="15" width="32.09765625" style="33" customWidth="1"/>
    <col min="16" max="16" width="32.09765625" style="757" customWidth="1"/>
    <col min="17" max="20" width="32.09765625" style="33" customWidth="1"/>
    <col min="21" max="21" width="33.59765625" style="33" customWidth="1"/>
    <col min="22" max="22" width="32.09765625" style="33" customWidth="1"/>
    <col min="23" max="23" width="32.09765625" style="757" customWidth="1"/>
    <col min="24" max="24" width="32.09765625" style="33" customWidth="1"/>
    <col min="25" max="25" width="32.09765625" style="757" customWidth="1"/>
    <col min="26" max="30" width="32.09765625" style="33" customWidth="1"/>
    <col min="31" max="31" width="32.09765625" style="33" hidden="1" customWidth="1"/>
    <col min="32" max="33" width="34.09765625" style="33" hidden="1" customWidth="1"/>
    <col min="34" max="37" width="32.09765625" style="33" hidden="1" customWidth="1"/>
    <col min="38" max="38" width="32.59765625" style="33" hidden="1" customWidth="1"/>
    <col min="39" max="42" width="32.69921875" style="33" hidden="1" customWidth="1"/>
    <col min="43" max="43" width="53.5" style="33" customWidth="1"/>
    <col min="44" max="44" width="8.19921875" style="33" hidden="1" customWidth="1"/>
    <col min="45" max="45" width="84.3984375" style="33" customWidth="1"/>
    <col min="46" max="46" width="2.8984375" style="33" customWidth="1"/>
    <col min="47" max="48" width="8.09765625" style="33"/>
    <col min="49" max="49" width="28.5" style="33" customWidth="1"/>
    <col min="50" max="50" width="8.09765625" style="33"/>
    <col min="51" max="51" width="14.69921875" style="33" bestFit="1" customWidth="1"/>
    <col min="52" max="52" width="27.09765625" style="33" bestFit="1" customWidth="1"/>
    <col min="53" max="56" width="8.09765625" style="33"/>
    <col min="57" max="57" width="14.69921875" style="33" bestFit="1" customWidth="1"/>
    <col min="58" max="60" width="8.09765625" style="33"/>
    <col min="61" max="61" width="15.3984375" style="33" customWidth="1"/>
    <col min="62" max="62" width="20.59765625" style="33" customWidth="1"/>
    <col min="63" max="66" width="16.59765625" style="33" customWidth="1"/>
    <col min="67" max="72" width="29.3984375" style="33" bestFit="1" customWidth="1"/>
    <col min="73" max="80" width="8.09765625" style="33"/>
    <col min="81" max="82" width="12.5" style="33" bestFit="1" customWidth="1"/>
    <col min="83" max="16384" width="8.09765625" style="33"/>
  </cols>
  <sheetData>
    <row r="1" spans="2:99" ht="49.8" thickBot="1" x14ac:dyDescent="0.5">
      <c r="P1" s="33"/>
      <c r="W1" s="33"/>
      <c r="Y1" s="33"/>
    </row>
    <row r="2" spans="2:99" ht="62.25" customHeight="1" thickTop="1" x14ac:dyDescent="0.45">
      <c r="E2" s="34" t="s">
        <v>116</v>
      </c>
      <c r="F2" s="888" t="s">
        <v>117</v>
      </c>
      <c r="G2" s="889"/>
      <c r="H2" s="35"/>
      <c r="I2" s="35"/>
      <c r="J2" s="35"/>
      <c r="K2" s="35"/>
      <c r="L2" s="35"/>
      <c r="M2" s="890" t="s">
        <v>118</v>
      </c>
      <c r="N2" s="891"/>
      <c r="O2" s="891"/>
      <c r="P2" s="891"/>
      <c r="Q2" s="891"/>
      <c r="R2" s="891"/>
      <c r="S2" s="891"/>
      <c r="T2" s="892"/>
      <c r="W2" s="33"/>
      <c r="Y2" s="33"/>
      <c r="BC2" s="36"/>
      <c r="BD2" s="36"/>
      <c r="BE2" s="36"/>
      <c r="BF2" s="36"/>
      <c r="BG2" s="37"/>
      <c r="BH2" s="37"/>
      <c r="BI2" s="38" t="s">
        <v>119</v>
      </c>
      <c r="BJ2" s="39" t="s">
        <v>120</v>
      </c>
      <c r="BK2" s="39" t="s">
        <v>121</v>
      </c>
      <c r="BL2" s="39" t="s">
        <v>122</v>
      </c>
      <c r="BM2" s="40" t="s">
        <v>123</v>
      </c>
      <c r="BN2" s="41">
        <v>0</v>
      </c>
      <c r="BO2" s="41">
        <v>36</v>
      </c>
      <c r="BP2" s="41">
        <v>42</v>
      </c>
      <c r="BQ2" s="41">
        <v>42</v>
      </c>
      <c r="BR2" s="41">
        <v>42</v>
      </c>
      <c r="BS2" s="41">
        <v>42</v>
      </c>
      <c r="BT2" s="41">
        <v>32</v>
      </c>
      <c r="BU2" s="41">
        <v>0</v>
      </c>
      <c r="BV2" s="41">
        <v>0</v>
      </c>
      <c r="BW2" s="41">
        <v>0</v>
      </c>
      <c r="BX2" s="41">
        <v>0</v>
      </c>
      <c r="BY2" s="41">
        <v>0</v>
      </c>
      <c r="BZ2" s="33">
        <v>0</v>
      </c>
      <c r="CA2" s="33">
        <v>0</v>
      </c>
      <c r="CB2" s="33">
        <v>0</v>
      </c>
      <c r="CC2" s="33">
        <v>43</v>
      </c>
      <c r="CD2" s="42">
        <v>42</v>
      </c>
      <c r="CE2" s="42"/>
      <c r="CF2" s="42"/>
      <c r="CR2" s="42"/>
      <c r="CS2" s="42"/>
      <c r="CT2" s="42"/>
    </row>
    <row r="3" spans="2:99" ht="81" customHeight="1" thickBot="1" x14ac:dyDescent="0.5">
      <c r="E3" s="43" t="s">
        <v>124</v>
      </c>
      <c r="F3" s="896" t="s">
        <v>125</v>
      </c>
      <c r="G3" s="897"/>
      <c r="H3" s="35"/>
      <c r="I3" s="35"/>
      <c r="J3" s="35"/>
      <c r="K3" s="35"/>
      <c r="L3" s="35"/>
      <c r="M3" s="893"/>
      <c r="N3" s="894"/>
      <c r="O3" s="894"/>
      <c r="P3" s="894"/>
      <c r="Q3" s="894"/>
      <c r="R3" s="894"/>
      <c r="S3" s="894"/>
      <c r="T3" s="895"/>
      <c r="W3" s="33"/>
      <c r="Y3" s="33"/>
      <c r="BC3" s="36"/>
      <c r="BD3" s="36"/>
      <c r="BE3" s="36"/>
      <c r="BF3" s="36"/>
      <c r="BG3" s="37"/>
      <c r="BH3" s="37"/>
      <c r="BI3" s="44">
        <v>45740</v>
      </c>
      <c r="BJ3" s="45" t="s">
        <v>126</v>
      </c>
      <c r="BK3" s="46"/>
      <c r="BL3" s="47"/>
      <c r="BM3" s="48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</row>
    <row r="4" spans="2:99" ht="84" customHeight="1" thickBot="1" x14ac:dyDescent="0.5">
      <c r="D4" s="49"/>
      <c r="E4" s="50"/>
      <c r="M4" s="898"/>
      <c r="N4" s="898"/>
      <c r="O4" s="898"/>
      <c r="P4" s="898"/>
      <c r="Q4" s="898"/>
      <c r="R4" s="898"/>
      <c r="S4" s="898"/>
      <c r="T4" s="898"/>
      <c r="U4" s="898"/>
      <c r="V4" s="898"/>
      <c r="W4" s="898"/>
      <c r="X4" s="898"/>
      <c r="Y4" s="898"/>
      <c r="Z4" s="898"/>
      <c r="AA4" s="898"/>
      <c r="AB4" s="898"/>
      <c r="AC4" s="898"/>
      <c r="AD4" s="898"/>
      <c r="AE4" s="898"/>
      <c r="AF4" s="898"/>
      <c r="AG4" s="899"/>
      <c r="AH4" s="898"/>
      <c r="AI4" s="898"/>
      <c r="AJ4" s="898"/>
      <c r="AK4" s="898"/>
      <c r="AL4" s="898"/>
      <c r="AM4" s="898"/>
      <c r="AN4" s="898"/>
      <c r="AO4" s="898"/>
      <c r="AP4" s="898"/>
      <c r="BC4" s="36"/>
      <c r="BD4" s="36"/>
      <c r="BE4" s="36"/>
      <c r="BF4" s="36"/>
      <c r="BG4" s="37"/>
      <c r="BH4" s="37"/>
      <c r="BM4" s="5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</row>
    <row r="5" spans="2:99" s="71" customFormat="1" ht="78" customHeight="1" thickTop="1" thickBot="1" x14ac:dyDescent="0.5">
      <c r="B5" s="776"/>
      <c r="C5" s="69" t="s">
        <v>451</v>
      </c>
      <c r="D5" s="53" t="s">
        <v>127</v>
      </c>
      <c r="E5" s="52" t="s">
        <v>452</v>
      </c>
      <c r="F5" s="53" t="s">
        <v>128</v>
      </c>
      <c r="G5" s="52" t="s">
        <v>129</v>
      </c>
      <c r="H5" s="53" t="s">
        <v>130</v>
      </c>
      <c r="I5" s="54">
        <v>45405</v>
      </c>
      <c r="J5" s="52">
        <v>24</v>
      </c>
      <c r="K5" s="55">
        <v>25</v>
      </c>
      <c r="L5" s="56">
        <v>45783</v>
      </c>
      <c r="M5" s="57">
        <v>7</v>
      </c>
      <c r="N5" s="57">
        <v>8</v>
      </c>
      <c r="O5" s="58">
        <v>9</v>
      </c>
      <c r="P5" s="59">
        <v>12</v>
      </c>
      <c r="Q5" s="60">
        <v>13</v>
      </c>
      <c r="R5" s="59">
        <v>14</v>
      </c>
      <c r="S5" s="61">
        <v>15</v>
      </c>
      <c r="T5" s="58">
        <v>16</v>
      </c>
      <c r="U5" s="62">
        <v>19</v>
      </c>
      <c r="V5" s="63">
        <v>20</v>
      </c>
      <c r="W5" s="62">
        <v>21</v>
      </c>
      <c r="X5" s="62">
        <v>22</v>
      </c>
      <c r="Y5" s="64">
        <v>23</v>
      </c>
      <c r="Z5" s="62">
        <v>26</v>
      </c>
      <c r="AA5" s="63">
        <v>27</v>
      </c>
      <c r="AB5" s="63">
        <v>28</v>
      </c>
      <c r="AC5" s="62">
        <v>29</v>
      </c>
      <c r="AD5" s="63">
        <v>30</v>
      </c>
      <c r="AE5" s="62">
        <v>23</v>
      </c>
      <c r="AF5" s="62">
        <v>24</v>
      </c>
      <c r="AG5" s="62">
        <v>25</v>
      </c>
      <c r="AH5" s="64">
        <v>28</v>
      </c>
      <c r="AI5" s="62">
        <v>31</v>
      </c>
      <c r="AJ5" s="65"/>
      <c r="AK5" s="66">
        <v>29</v>
      </c>
      <c r="AL5" s="65">
        <v>31</v>
      </c>
      <c r="AM5" s="67">
        <v>28</v>
      </c>
      <c r="AN5" s="67">
        <v>30</v>
      </c>
      <c r="AO5" s="65">
        <v>31</v>
      </c>
      <c r="AP5" s="55"/>
      <c r="AQ5" s="68" t="s">
        <v>131</v>
      </c>
      <c r="AR5" s="53" t="s">
        <v>132</v>
      </c>
      <c r="AS5" s="69" t="s">
        <v>133</v>
      </c>
      <c r="AT5" s="70"/>
      <c r="BC5" s="36"/>
      <c r="BD5" s="36"/>
      <c r="BE5" s="36"/>
      <c r="BF5" s="36"/>
      <c r="BG5" s="37"/>
      <c r="BH5" s="37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D5" s="72"/>
      <c r="CE5" s="72"/>
      <c r="CF5" s="72"/>
      <c r="CG5" s="72"/>
      <c r="CH5" s="900" t="s">
        <v>116</v>
      </c>
      <c r="CI5" s="901"/>
      <c r="CJ5" s="901"/>
      <c r="CK5" s="902"/>
      <c r="CL5" s="900" t="s">
        <v>117</v>
      </c>
      <c r="CM5" s="901"/>
      <c r="CN5" s="901"/>
      <c r="CO5" s="903"/>
      <c r="CP5" s="72"/>
      <c r="CQ5" s="72"/>
      <c r="CR5" s="72"/>
      <c r="CS5" s="72"/>
      <c r="CT5" s="72"/>
      <c r="CU5" s="72"/>
    </row>
    <row r="6" spans="2:99" ht="80.400000000000006" customHeight="1" thickTop="1" x14ac:dyDescent="0.45">
      <c r="B6" s="904">
        <v>1</v>
      </c>
      <c r="C6" s="880" t="s">
        <v>453</v>
      </c>
      <c r="D6" s="907" t="s">
        <v>134</v>
      </c>
      <c r="E6" s="909" t="s">
        <v>135</v>
      </c>
      <c r="F6" s="912" t="s">
        <v>136</v>
      </c>
      <c r="G6" s="915">
        <v>200</v>
      </c>
      <c r="H6" s="73" t="s">
        <v>137</v>
      </c>
      <c r="I6" s="74"/>
      <c r="J6" s="75"/>
      <c r="K6" s="76"/>
      <c r="L6" s="77"/>
      <c r="M6" s="78"/>
      <c r="N6" s="78"/>
      <c r="O6" s="79"/>
      <c r="P6" s="80"/>
      <c r="Q6" s="81"/>
      <c r="R6" s="82"/>
      <c r="S6" s="82"/>
      <c r="T6" s="79"/>
      <c r="U6" s="82"/>
      <c r="V6" s="81"/>
      <c r="W6" s="83"/>
      <c r="X6" s="82"/>
      <c r="Y6" s="79"/>
      <c r="Z6" s="82"/>
      <c r="AA6" s="84"/>
      <c r="AB6" s="81"/>
      <c r="AC6" s="82"/>
      <c r="AD6" s="82"/>
      <c r="AE6" s="81"/>
      <c r="AF6" s="82"/>
      <c r="AG6" s="80"/>
      <c r="AH6" s="79"/>
      <c r="AI6" s="82">
        <v>0</v>
      </c>
      <c r="AJ6" s="85">
        <v>0</v>
      </c>
      <c r="AK6" s="86">
        <v>0</v>
      </c>
      <c r="AL6" s="87">
        <v>0</v>
      </c>
      <c r="AM6" s="86">
        <v>0</v>
      </c>
      <c r="AN6" s="86">
        <v>0</v>
      </c>
      <c r="AO6" s="87"/>
      <c r="AP6" s="88"/>
      <c r="AQ6" s="89">
        <f t="shared" ref="AQ6:AQ17" si="0">SUM(J6:AN6)</f>
        <v>0</v>
      </c>
      <c r="AR6" s="90"/>
      <c r="AS6" s="920" t="s">
        <v>138</v>
      </c>
      <c r="AT6" s="928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</row>
    <row r="7" spans="2:99" ht="80.400000000000006" customHeight="1" x14ac:dyDescent="0.45">
      <c r="B7" s="905"/>
      <c r="C7" s="881"/>
      <c r="D7" s="908"/>
      <c r="E7" s="910"/>
      <c r="F7" s="913"/>
      <c r="G7" s="916"/>
      <c r="H7" s="91" t="s">
        <v>139</v>
      </c>
      <c r="I7" s="92"/>
      <c r="J7" s="93"/>
      <c r="K7" s="94"/>
      <c r="L7" s="95"/>
      <c r="M7" s="96"/>
      <c r="N7" s="96"/>
      <c r="O7" s="97"/>
      <c r="P7" s="94"/>
      <c r="Q7" s="93"/>
      <c r="R7" s="96"/>
      <c r="S7" s="96"/>
      <c r="T7" s="97"/>
      <c r="U7" s="96"/>
      <c r="V7" s="93"/>
      <c r="W7" s="98"/>
      <c r="X7" s="96"/>
      <c r="Y7" s="97"/>
      <c r="Z7" s="96"/>
      <c r="AA7" s="99"/>
      <c r="AB7" s="93"/>
      <c r="AC7" s="96"/>
      <c r="AD7" s="96"/>
      <c r="AE7" s="93"/>
      <c r="AF7" s="100"/>
      <c r="AG7" s="94"/>
      <c r="AH7" s="97"/>
      <c r="AI7" s="96">
        <v>0</v>
      </c>
      <c r="AJ7" s="101">
        <v>0</v>
      </c>
      <c r="AK7" s="102">
        <v>0</v>
      </c>
      <c r="AL7" s="101">
        <v>0</v>
      </c>
      <c r="AM7" s="102"/>
      <c r="AN7" s="102"/>
      <c r="AO7" s="101"/>
      <c r="AP7" s="103"/>
      <c r="AQ7" s="104">
        <f t="shared" si="0"/>
        <v>0</v>
      </c>
      <c r="AR7" s="90"/>
      <c r="AS7" s="921"/>
      <c r="AT7" s="928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</row>
    <row r="8" spans="2:99" ht="80.400000000000006" customHeight="1" thickBot="1" x14ac:dyDescent="0.5">
      <c r="B8" s="905"/>
      <c r="C8" s="882"/>
      <c r="D8" s="886"/>
      <c r="E8" s="911"/>
      <c r="F8" s="914"/>
      <c r="G8" s="917"/>
      <c r="H8" s="105" t="s">
        <v>140</v>
      </c>
      <c r="I8" s="106"/>
      <c r="J8" s="107"/>
      <c r="K8" s="108"/>
      <c r="L8" s="109"/>
      <c r="M8" s="110"/>
      <c r="N8" s="110"/>
      <c r="O8" s="111"/>
      <c r="P8" s="112"/>
      <c r="Q8" s="113"/>
      <c r="R8" s="114"/>
      <c r="S8" s="114"/>
      <c r="T8" s="111"/>
      <c r="U8" s="114"/>
      <c r="V8" s="113"/>
      <c r="W8" s="115"/>
      <c r="X8" s="114"/>
      <c r="Y8" s="111"/>
      <c r="Z8" s="114"/>
      <c r="AA8" s="116"/>
      <c r="AB8" s="113"/>
      <c r="AC8" s="114"/>
      <c r="AD8" s="114"/>
      <c r="AE8" s="113"/>
      <c r="AF8" s="114"/>
      <c r="AG8" s="112"/>
      <c r="AH8" s="111"/>
      <c r="AI8" s="114"/>
      <c r="AJ8" s="117">
        <v>0</v>
      </c>
      <c r="AK8" s="118">
        <v>0</v>
      </c>
      <c r="AL8" s="117"/>
      <c r="AM8" s="118"/>
      <c r="AN8" s="118"/>
      <c r="AO8" s="117"/>
      <c r="AP8" s="119"/>
      <c r="AQ8" s="120">
        <f t="shared" si="0"/>
        <v>0</v>
      </c>
      <c r="AR8" s="90"/>
      <c r="AS8" s="921"/>
      <c r="AT8" s="928"/>
    </row>
    <row r="9" spans="2:99" ht="80.25" customHeight="1" thickTop="1" x14ac:dyDescent="0.45">
      <c r="B9" s="905"/>
      <c r="C9" s="883" t="s">
        <v>453</v>
      </c>
      <c r="D9" s="887" t="s">
        <v>134</v>
      </c>
      <c r="E9" s="911" t="s">
        <v>135</v>
      </c>
      <c r="F9" s="933" t="s">
        <v>141</v>
      </c>
      <c r="G9" s="917"/>
      <c r="H9" s="121" t="s">
        <v>137</v>
      </c>
      <c r="I9" s="122"/>
      <c r="J9" s="93"/>
      <c r="K9" s="94"/>
      <c r="L9" s="95"/>
      <c r="M9" s="96"/>
      <c r="N9" s="96"/>
      <c r="O9" s="97"/>
      <c r="P9" s="94"/>
      <c r="Q9" s="93"/>
      <c r="R9" s="96"/>
      <c r="S9" s="96"/>
      <c r="T9" s="97"/>
      <c r="U9" s="96"/>
      <c r="V9" s="93"/>
      <c r="W9" s="98"/>
      <c r="X9" s="96"/>
      <c r="Y9" s="97"/>
      <c r="Z9" s="96"/>
      <c r="AA9" s="99"/>
      <c r="AB9" s="93"/>
      <c r="AC9" s="96"/>
      <c r="AD9" s="96"/>
      <c r="AE9" s="93"/>
      <c r="AF9" s="96"/>
      <c r="AG9" s="94"/>
      <c r="AH9" s="97"/>
      <c r="AI9" s="96"/>
      <c r="AJ9" s="123"/>
      <c r="AK9" s="124"/>
      <c r="AL9" s="123"/>
      <c r="AM9" s="124"/>
      <c r="AN9" s="124"/>
      <c r="AO9" s="125"/>
      <c r="AP9" s="122"/>
      <c r="AQ9" s="126">
        <f t="shared" si="0"/>
        <v>0</v>
      </c>
      <c r="AR9" s="90"/>
      <c r="AS9" s="921"/>
      <c r="AT9" s="928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</row>
    <row r="10" spans="2:99" ht="80.25" customHeight="1" x14ac:dyDescent="0.45">
      <c r="B10" s="905"/>
      <c r="C10" s="884"/>
      <c r="D10" s="929"/>
      <c r="E10" s="931"/>
      <c r="F10" s="914"/>
      <c r="G10" s="918"/>
      <c r="H10" s="127" t="s">
        <v>139</v>
      </c>
      <c r="I10" s="128"/>
      <c r="J10" s="129"/>
      <c r="K10" s="130"/>
      <c r="L10" s="131"/>
      <c r="M10" s="132"/>
      <c r="N10" s="132"/>
      <c r="O10" s="133"/>
      <c r="P10" s="134"/>
      <c r="Q10" s="135"/>
      <c r="R10" s="132"/>
      <c r="S10" s="136"/>
      <c r="T10" s="133"/>
      <c r="U10" s="132"/>
      <c r="V10" s="135"/>
      <c r="W10" s="132"/>
      <c r="X10" s="132"/>
      <c r="Y10" s="133"/>
      <c r="Z10" s="132"/>
      <c r="AA10" s="137"/>
      <c r="AB10" s="135"/>
      <c r="AC10" s="132"/>
      <c r="AD10" s="132"/>
      <c r="AE10" s="135"/>
      <c r="AF10" s="132"/>
      <c r="AG10" s="134"/>
      <c r="AH10" s="133"/>
      <c r="AI10" s="132"/>
      <c r="AJ10" s="132"/>
      <c r="AK10" s="138"/>
      <c r="AL10" s="132"/>
      <c r="AM10" s="138"/>
      <c r="AN10" s="138"/>
      <c r="AO10" s="132"/>
      <c r="AP10" s="137"/>
      <c r="AQ10" s="139">
        <f t="shared" si="0"/>
        <v>0</v>
      </c>
      <c r="AR10" s="90"/>
      <c r="AS10" s="921"/>
      <c r="AT10" s="928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</row>
    <row r="11" spans="2:99" ht="80.400000000000006" customHeight="1" thickBot="1" x14ac:dyDescent="0.5">
      <c r="B11" s="906"/>
      <c r="C11" s="885"/>
      <c r="D11" s="930"/>
      <c r="E11" s="932"/>
      <c r="F11" s="934"/>
      <c r="G11" s="919"/>
      <c r="H11" s="140" t="s">
        <v>140</v>
      </c>
      <c r="I11" s="141"/>
      <c r="J11" s="142"/>
      <c r="K11" s="143"/>
      <c r="L11" s="144"/>
      <c r="M11" s="145"/>
      <c r="N11" s="145"/>
      <c r="O11" s="146"/>
      <c r="P11" s="147"/>
      <c r="Q11" s="148"/>
      <c r="R11" s="145"/>
      <c r="S11" s="145"/>
      <c r="T11" s="146"/>
      <c r="U11" s="145"/>
      <c r="V11" s="148"/>
      <c r="W11" s="145"/>
      <c r="X11" s="145"/>
      <c r="Y11" s="146"/>
      <c r="Z11" s="145"/>
      <c r="AA11" s="149"/>
      <c r="AB11" s="148"/>
      <c r="AC11" s="145"/>
      <c r="AD11" s="145"/>
      <c r="AE11" s="148"/>
      <c r="AF11" s="145"/>
      <c r="AG11" s="147"/>
      <c r="AH11" s="146"/>
      <c r="AI11" s="145"/>
      <c r="AJ11" s="145"/>
      <c r="AK11" s="150"/>
      <c r="AL11" s="145"/>
      <c r="AM11" s="150"/>
      <c r="AN11" s="150"/>
      <c r="AO11" s="145"/>
      <c r="AP11" s="149"/>
      <c r="AQ11" s="151">
        <f t="shared" si="0"/>
        <v>0</v>
      </c>
      <c r="AR11" s="90"/>
      <c r="AS11" s="921"/>
      <c r="AT11" s="928"/>
    </row>
    <row r="12" spans="2:99" s="163" customFormat="1" ht="80.25" customHeight="1" x14ac:dyDescent="0.45">
      <c r="B12" s="779"/>
      <c r="C12" s="886" t="s">
        <v>454</v>
      </c>
      <c r="D12" s="886" t="s">
        <v>142</v>
      </c>
      <c r="E12" s="935" t="s">
        <v>143</v>
      </c>
      <c r="F12" s="936" t="s">
        <v>144</v>
      </c>
      <c r="G12" s="937">
        <v>200</v>
      </c>
      <c r="H12" s="152" t="s">
        <v>137</v>
      </c>
      <c r="I12" s="153"/>
      <c r="J12" s="154"/>
      <c r="K12" s="155"/>
      <c r="L12" s="156"/>
      <c r="M12" s="157"/>
      <c r="N12" s="157"/>
      <c r="O12" s="158"/>
      <c r="P12" s="155"/>
      <c r="Q12" s="154"/>
      <c r="R12" s="157"/>
      <c r="S12" s="157"/>
      <c r="T12" s="158"/>
      <c r="U12" s="157"/>
      <c r="V12" s="154"/>
      <c r="W12" s="157"/>
      <c r="X12" s="157"/>
      <c r="Y12" s="158"/>
      <c r="Z12" s="157"/>
      <c r="AA12" s="153"/>
      <c r="AB12" s="154"/>
      <c r="AC12" s="157"/>
      <c r="AD12" s="157"/>
      <c r="AE12" s="154"/>
      <c r="AF12" s="157"/>
      <c r="AG12" s="155"/>
      <c r="AH12" s="158"/>
      <c r="AI12" s="157"/>
      <c r="AJ12" s="157"/>
      <c r="AK12" s="159"/>
      <c r="AL12" s="157"/>
      <c r="AM12" s="159"/>
      <c r="AN12" s="159"/>
      <c r="AO12" s="157"/>
      <c r="AP12" s="153"/>
      <c r="AQ12" s="160">
        <f t="shared" si="0"/>
        <v>0</v>
      </c>
      <c r="AR12" s="161"/>
      <c r="AS12" s="921"/>
      <c r="AT12" s="939"/>
      <c r="AU12" s="162"/>
      <c r="AV12" s="162"/>
      <c r="AW12" s="162"/>
    </row>
    <row r="13" spans="2:99" ht="80.400000000000006" customHeight="1" x14ac:dyDescent="0.45">
      <c r="B13" s="779"/>
      <c r="C13" s="887"/>
      <c r="D13" s="887"/>
      <c r="E13" s="924"/>
      <c r="F13" s="925"/>
      <c r="G13" s="937"/>
      <c r="H13" s="91" t="s">
        <v>139</v>
      </c>
      <c r="I13" s="92"/>
      <c r="J13" s="164"/>
      <c r="K13" s="165"/>
      <c r="L13" s="166"/>
      <c r="M13" s="101"/>
      <c r="N13" s="101"/>
      <c r="O13" s="167"/>
      <c r="P13" s="168"/>
      <c r="Q13" s="169"/>
      <c r="R13" s="101"/>
      <c r="S13" s="101"/>
      <c r="T13" s="167"/>
      <c r="U13" s="101"/>
      <c r="V13" s="169"/>
      <c r="W13" s="101"/>
      <c r="X13" s="101"/>
      <c r="Y13" s="167"/>
      <c r="Z13" s="101"/>
      <c r="AA13" s="103"/>
      <c r="AB13" s="169"/>
      <c r="AC13" s="101"/>
      <c r="AD13" s="101"/>
      <c r="AE13" s="170"/>
      <c r="AF13" s="101"/>
      <c r="AG13" s="171"/>
      <c r="AH13" s="167"/>
      <c r="AI13" s="101"/>
      <c r="AJ13" s="101"/>
      <c r="AK13" s="102"/>
      <c r="AL13" s="101"/>
      <c r="AM13" s="102"/>
      <c r="AN13" s="102"/>
      <c r="AO13" s="101"/>
      <c r="AP13" s="103"/>
      <c r="AQ13" s="172">
        <f t="shared" si="0"/>
        <v>0</v>
      </c>
      <c r="AR13" s="161"/>
      <c r="AS13" s="921"/>
      <c r="AT13" s="939"/>
      <c r="AU13" s="173"/>
      <c r="AV13" s="174"/>
      <c r="AW13" s="174"/>
    </row>
    <row r="14" spans="2:99" s="163" customFormat="1" ht="80.400000000000006" customHeight="1" x14ac:dyDescent="0.45">
      <c r="B14" s="779"/>
      <c r="C14" s="887" t="s">
        <v>454</v>
      </c>
      <c r="D14" s="887" t="s">
        <v>142</v>
      </c>
      <c r="E14" s="923" t="s">
        <v>145</v>
      </c>
      <c r="F14" s="925" t="s">
        <v>141</v>
      </c>
      <c r="G14" s="937"/>
      <c r="H14" s="175">
        <v>2.1458333333333335</v>
      </c>
      <c r="I14" s="176"/>
      <c r="J14" s="177"/>
      <c r="K14" s="178"/>
      <c r="L14" s="179"/>
      <c r="M14" s="125"/>
      <c r="N14" s="125"/>
      <c r="O14" s="180"/>
      <c r="P14" s="181"/>
      <c r="Q14" s="182"/>
      <c r="R14" s="125"/>
      <c r="S14" s="125"/>
      <c r="T14" s="180"/>
      <c r="U14" s="125"/>
      <c r="V14" s="182"/>
      <c r="W14" s="125"/>
      <c r="X14" s="125"/>
      <c r="Y14" s="180"/>
      <c r="Z14" s="125"/>
      <c r="AA14" s="122"/>
      <c r="AB14" s="182"/>
      <c r="AC14" s="125"/>
      <c r="AD14" s="125"/>
      <c r="AE14" s="182"/>
      <c r="AF14" s="125"/>
      <c r="AG14" s="181"/>
      <c r="AH14" s="180"/>
      <c r="AI14" s="125"/>
      <c r="AJ14" s="125"/>
      <c r="AK14" s="183"/>
      <c r="AL14" s="125"/>
      <c r="AM14" s="183"/>
      <c r="AN14" s="183"/>
      <c r="AO14" s="125"/>
      <c r="AP14" s="122"/>
      <c r="AQ14" s="184">
        <f t="shared" si="0"/>
        <v>0</v>
      </c>
      <c r="AR14" s="161"/>
      <c r="AS14" s="921"/>
      <c r="AT14" s="939"/>
      <c r="AU14" s="162"/>
      <c r="AV14" s="162"/>
      <c r="AW14" s="162"/>
    </row>
    <row r="15" spans="2:99" ht="80.400000000000006" customHeight="1" x14ac:dyDescent="0.45">
      <c r="B15" s="779"/>
      <c r="C15" s="887"/>
      <c r="D15" s="887"/>
      <c r="E15" s="924"/>
      <c r="F15" s="925"/>
      <c r="G15" s="937"/>
      <c r="H15" s="91" t="s">
        <v>139</v>
      </c>
      <c r="I15" s="92"/>
      <c r="J15" s="164"/>
      <c r="K15" s="165"/>
      <c r="L15" s="166"/>
      <c r="M15" s="101"/>
      <c r="N15" s="101"/>
      <c r="O15" s="167"/>
      <c r="P15" s="168"/>
      <c r="Q15" s="169"/>
      <c r="R15" s="101"/>
      <c r="S15" s="101"/>
      <c r="T15" s="167"/>
      <c r="U15" s="101"/>
      <c r="V15" s="169"/>
      <c r="W15" s="101"/>
      <c r="X15" s="101"/>
      <c r="Y15" s="167"/>
      <c r="Z15" s="101"/>
      <c r="AA15" s="103"/>
      <c r="AB15" s="169"/>
      <c r="AC15" s="101"/>
      <c r="AD15" s="101"/>
      <c r="AE15" s="169"/>
      <c r="AF15" s="101"/>
      <c r="AG15" s="168"/>
      <c r="AH15" s="167"/>
      <c r="AI15" s="101"/>
      <c r="AJ15" s="101"/>
      <c r="AK15" s="102"/>
      <c r="AL15" s="101"/>
      <c r="AM15" s="102"/>
      <c r="AN15" s="102"/>
      <c r="AO15" s="101"/>
      <c r="AP15" s="103"/>
      <c r="AQ15" s="172">
        <f t="shared" si="0"/>
        <v>0</v>
      </c>
      <c r="AR15" s="161"/>
      <c r="AS15" s="921"/>
      <c r="AT15" s="939"/>
      <c r="AU15" s="173"/>
      <c r="AV15" s="174"/>
      <c r="AW15" s="174"/>
    </row>
    <row r="16" spans="2:99" s="163" customFormat="1" ht="80.400000000000006" customHeight="1" x14ac:dyDescent="0.45">
      <c r="B16" s="779"/>
      <c r="C16" s="887" t="s">
        <v>455</v>
      </c>
      <c r="D16" s="887" t="s">
        <v>146</v>
      </c>
      <c r="E16" s="923" t="s">
        <v>147</v>
      </c>
      <c r="F16" s="943" t="s">
        <v>148</v>
      </c>
      <c r="G16" s="937"/>
      <c r="H16" s="121" t="s">
        <v>137</v>
      </c>
      <c r="I16" s="122"/>
      <c r="J16" s="182"/>
      <c r="K16" s="181"/>
      <c r="L16" s="185"/>
      <c r="M16" s="125"/>
      <c r="N16" s="125"/>
      <c r="O16" s="180"/>
      <c r="P16" s="181"/>
      <c r="Q16" s="182"/>
      <c r="R16" s="125"/>
      <c r="S16" s="125"/>
      <c r="T16" s="180"/>
      <c r="U16" s="125"/>
      <c r="V16" s="182"/>
      <c r="W16" s="125"/>
      <c r="X16" s="125"/>
      <c r="Y16" s="180"/>
      <c r="Z16" s="125"/>
      <c r="AA16" s="122"/>
      <c r="AB16" s="182"/>
      <c r="AC16" s="125"/>
      <c r="AD16" s="125"/>
      <c r="AE16" s="182"/>
      <c r="AF16" s="125"/>
      <c r="AG16" s="181"/>
      <c r="AH16" s="180"/>
      <c r="AI16" s="125"/>
      <c r="AJ16" s="125"/>
      <c r="AK16" s="183"/>
      <c r="AL16" s="125"/>
      <c r="AM16" s="183"/>
      <c r="AN16" s="183"/>
      <c r="AO16" s="125"/>
      <c r="AP16" s="122"/>
      <c r="AQ16" s="126">
        <f t="shared" si="0"/>
        <v>0</v>
      </c>
      <c r="AR16" s="161"/>
      <c r="AS16" s="921"/>
      <c r="AT16" s="939"/>
      <c r="AU16" s="162"/>
      <c r="AV16" s="162"/>
      <c r="AW16" s="162"/>
    </row>
    <row r="17" spans="2:49" ht="80.400000000000006" customHeight="1" thickBot="1" x14ac:dyDescent="0.5">
      <c r="B17" s="779"/>
      <c r="C17" s="887"/>
      <c r="D17" s="887"/>
      <c r="E17" s="923"/>
      <c r="F17" s="943"/>
      <c r="G17" s="937"/>
      <c r="H17" s="91" t="s">
        <v>139</v>
      </c>
      <c r="I17" s="92"/>
      <c r="J17" s="164"/>
      <c r="K17" s="165"/>
      <c r="L17" s="166"/>
      <c r="M17" s="101"/>
      <c r="N17" s="101"/>
      <c r="O17" s="167"/>
      <c r="P17" s="168"/>
      <c r="Q17" s="169"/>
      <c r="R17" s="101"/>
      <c r="S17" s="101"/>
      <c r="T17" s="167"/>
      <c r="U17" s="101"/>
      <c r="V17" s="169"/>
      <c r="W17" s="101"/>
      <c r="X17" s="101"/>
      <c r="Y17" s="167"/>
      <c r="Z17" s="101"/>
      <c r="AA17" s="103"/>
      <c r="AB17" s="169"/>
      <c r="AC17" s="101"/>
      <c r="AD17" s="101"/>
      <c r="AE17" s="169"/>
      <c r="AF17" s="101"/>
      <c r="AG17" s="168"/>
      <c r="AH17" s="167"/>
      <c r="AI17" s="101"/>
      <c r="AJ17" s="101"/>
      <c r="AK17" s="102"/>
      <c r="AL17" s="101"/>
      <c r="AM17" s="102"/>
      <c r="AN17" s="102"/>
      <c r="AO17" s="101"/>
      <c r="AP17" s="103"/>
      <c r="AQ17" s="172">
        <f t="shared" si="0"/>
        <v>0</v>
      </c>
      <c r="AR17" s="161"/>
      <c r="AS17" s="921"/>
      <c r="AT17" s="939"/>
      <c r="AU17" s="173"/>
      <c r="AV17" s="174"/>
      <c r="AW17" s="174"/>
    </row>
    <row r="18" spans="2:49" s="163" customFormat="1" ht="80.400000000000006" customHeight="1" x14ac:dyDescent="0.45">
      <c r="B18" s="954" t="s">
        <v>281</v>
      </c>
      <c r="C18" s="887" t="s">
        <v>455</v>
      </c>
      <c r="D18" s="887" t="s">
        <v>149</v>
      </c>
      <c r="E18" s="923" t="s">
        <v>150</v>
      </c>
      <c r="F18" s="940" t="s">
        <v>141</v>
      </c>
      <c r="G18" s="937"/>
      <c r="H18" s="121" t="s">
        <v>137</v>
      </c>
      <c r="I18" s="122"/>
      <c r="J18" s="182"/>
      <c r="K18" s="181"/>
      <c r="L18" s="186">
        <v>0</v>
      </c>
      <c r="M18" s="187">
        <v>0</v>
      </c>
      <c r="N18" s="187">
        <v>14</v>
      </c>
      <c r="O18" s="188">
        <v>0</v>
      </c>
      <c r="P18" s="189">
        <v>14</v>
      </c>
      <c r="Q18" s="190">
        <v>0</v>
      </c>
      <c r="R18" s="187">
        <v>0</v>
      </c>
      <c r="S18" s="187">
        <v>14</v>
      </c>
      <c r="T18" s="188">
        <v>0</v>
      </c>
      <c r="U18" s="187">
        <v>14</v>
      </c>
      <c r="V18" s="190">
        <v>0</v>
      </c>
      <c r="W18" s="187">
        <v>12</v>
      </c>
      <c r="X18" s="187">
        <v>0</v>
      </c>
      <c r="Y18" s="188">
        <v>14</v>
      </c>
      <c r="Z18" s="191">
        <v>0</v>
      </c>
      <c r="AA18" s="192">
        <v>14</v>
      </c>
      <c r="AB18" s="190">
        <v>0</v>
      </c>
      <c r="AC18" s="191">
        <v>0</v>
      </c>
      <c r="AD18" s="123">
        <v>0</v>
      </c>
      <c r="AE18" s="193"/>
      <c r="AF18" s="123"/>
      <c r="AG18" s="194"/>
      <c r="AH18" s="195"/>
      <c r="AI18" s="123"/>
      <c r="AJ18" s="123"/>
      <c r="AK18" s="124"/>
      <c r="AL18" s="123"/>
      <c r="AM18" s="124"/>
      <c r="AN18" s="124"/>
      <c r="AO18" s="125"/>
      <c r="AP18" s="122"/>
      <c r="AQ18" s="126">
        <f t="shared" ref="AQ18:AQ81" si="1">SUM(I18:AN18)</f>
        <v>96</v>
      </c>
      <c r="AR18" s="161"/>
      <c r="AS18" s="921"/>
      <c r="AT18" s="196"/>
    </row>
    <row r="19" spans="2:49" s="163" customFormat="1" ht="80.400000000000006" customHeight="1" x14ac:dyDescent="0.45">
      <c r="B19" s="955"/>
      <c r="C19" s="887"/>
      <c r="D19" s="887"/>
      <c r="E19" s="923"/>
      <c r="F19" s="940"/>
      <c r="G19" s="937"/>
      <c r="H19" s="91" t="s">
        <v>139</v>
      </c>
      <c r="I19" s="92">
        <v>0</v>
      </c>
      <c r="J19" s="197">
        <v>0</v>
      </c>
      <c r="K19" s="198">
        <v>14</v>
      </c>
      <c r="L19" s="199">
        <v>0</v>
      </c>
      <c r="M19" s="132">
        <v>14</v>
      </c>
      <c r="N19" s="132">
        <v>0</v>
      </c>
      <c r="O19" s="133">
        <v>0</v>
      </c>
      <c r="P19" s="134">
        <v>14</v>
      </c>
      <c r="Q19" s="135">
        <v>0</v>
      </c>
      <c r="R19" s="132">
        <v>14</v>
      </c>
      <c r="S19" s="132">
        <v>0</v>
      </c>
      <c r="T19" s="167">
        <v>12</v>
      </c>
      <c r="U19" s="132">
        <v>0</v>
      </c>
      <c r="V19" s="135">
        <v>14</v>
      </c>
      <c r="W19" s="132">
        <v>0</v>
      </c>
      <c r="X19" s="132">
        <v>14</v>
      </c>
      <c r="Y19" s="133">
        <v>0</v>
      </c>
      <c r="Z19" s="132">
        <v>0</v>
      </c>
      <c r="AA19" s="137">
        <v>0</v>
      </c>
      <c r="AB19" s="135"/>
      <c r="AC19" s="132"/>
      <c r="AD19" s="200"/>
      <c r="AE19" s="201"/>
      <c r="AF19" s="200"/>
      <c r="AG19" s="202"/>
      <c r="AH19" s="167"/>
      <c r="AI19" s="101"/>
      <c r="AJ19" s="101"/>
      <c r="AK19" s="102"/>
      <c r="AL19" s="101"/>
      <c r="AM19" s="102"/>
      <c r="AN19" s="102"/>
      <c r="AO19" s="101"/>
      <c r="AP19" s="103"/>
      <c r="AQ19" s="172">
        <f t="shared" si="1"/>
        <v>96</v>
      </c>
      <c r="AR19" s="161"/>
      <c r="AS19" s="921"/>
      <c r="AT19" s="196"/>
    </row>
    <row r="20" spans="2:49" ht="80.25" customHeight="1" thickBot="1" x14ac:dyDescent="0.5">
      <c r="B20" s="955"/>
      <c r="C20" s="887"/>
      <c r="D20" s="887"/>
      <c r="E20" s="924"/>
      <c r="F20" s="940"/>
      <c r="G20" s="937"/>
      <c r="H20" s="105" t="s">
        <v>140</v>
      </c>
      <c r="I20" s="203"/>
      <c r="J20" s="204">
        <v>14</v>
      </c>
      <c r="K20" s="205">
        <v>0</v>
      </c>
      <c r="L20" s="206">
        <v>14</v>
      </c>
      <c r="M20" s="207">
        <v>0</v>
      </c>
      <c r="N20" s="207">
        <v>0</v>
      </c>
      <c r="O20" s="208">
        <v>14</v>
      </c>
      <c r="P20" s="209">
        <v>0</v>
      </c>
      <c r="Q20" s="210">
        <v>14</v>
      </c>
      <c r="R20" s="207">
        <v>0</v>
      </c>
      <c r="S20" s="207">
        <v>12</v>
      </c>
      <c r="T20" s="208">
        <v>0</v>
      </c>
      <c r="U20" s="207">
        <v>14</v>
      </c>
      <c r="V20" s="210">
        <v>0</v>
      </c>
      <c r="W20" s="207">
        <v>14</v>
      </c>
      <c r="X20" s="207"/>
      <c r="Y20" s="208"/>
      <c r="Z20" s="207"/>
      <c r="AA20" s="211"/>
      <c r="AB20" s="210"/>
      <c r="AC20" s="207"/>
      <c r="AD20" s="212"/>
      <c r="AE20" s="213"/>
      <c r="AF20" s="212"/>
      <c r="AG20" s="214"/>
      <c r="AH20" s="215"/>
      <c r="AI20" s="212"/>
      <c r="AJ20" s="212"/>
      <c r="AK20" s="216"/>
      <c r="AL20" s="212"/>
      <c r="AM20" s="216"/>
      <c r="AN20" s="216"/>
      <c r="AO20" s="212"/>
      <c r="AP20" s="217"/>
      <c r="AQ20" s="218">
        <f t="shared" si="1"/>
        <v>96</v>
      </c>
      <c r="AR20" s="219"/>
      <c r="AS20" s="921"/>
      <c r="AT20" s="220"/>
    </row>
    <row r="21" spans="2:49" s="163" customFormat="1" ht="80.25" customHeight="1" thickTop="1" x14ac:dyDescent="0.45">
      <c r="B21" s="955"/>
      <c r="C21" s="887" t="s">
        <v>455</v>
      </c>
      <c r="D21" s="887" t="s">
        <v>149</v>
      </c>
      <c r="E21" s="923" t="s">
        <v>151</v>
      </c>
      <c r="F21" s="940" t="s">
        <v>141</v>
      </c>
      <c r="G21" s="937"/>
      <c r="H21" s="152" t="s">
        <v>137</v>
      </c>
      <c r="I21" s="122"/>
      <c r="J21" s="182"/>
      <c r="K21" s="181"/>
      <c r="L21" s="221">
        <v>10</v>
      </c>
      <c r="M21" s="123">
        <v>15</v>
      </c>
      <c r="N21" s="123">
        <v>0</v>
      </c>
      <c r="O21" s="195">
        <v>16</v>
      </c>
      <c r="P21" s="194">
        <v>0</v>
      </c>
      <c r="Q21" s="193">
        <v>16</v>
      </c>
      <c r="R21" s="123">
        <v>16</v>
      </c>
      <c r="S21" s="123">
        <v>0</v>
      </c>
      <c r="T21" s="195">
        <v>16</v>
      </c>
      <c r="U21" s="123">
        <v>0</v>
      </c>
      <c r="V21" s="193">
        <v>12</v>
      </c>
      <c r="W21" s="123">
        <v>0</v>
      </c>
      <c r="X21" s="123">
        <v>16</v>
      </c>
      <c r="Y21" s="195">
        <v>0</v>
      </c>
      <c r="Z21" s="123">
        <v>17</v>
      </c>
      <c r="AA21" s="222">
        <v>0</v>
      </c>
      <c r="AB21" s="193">
        <v>16</v>
      </c>
      <c r="AC21" s="123">
        <v>0</v>
      </c>
      <c r="AD21" s="123">
        <v>0</v>
      </c>
      <c r="AE21" s="193"/>
      <c r="AF21" s="123"/>
      <c r="AG21" s="194"/>
      <c r="AH21" s="195"/>
      <c r="AI21" s="123"/>
      <c r="AJ21" s="123"/>
      <c r="AK21" s="124"/>
      <c r="AL21" s="123"/>
      <c r="AM21" s="124"/>
      <c r="AN21" s="124"/>
      <c r="AO21" s="125"/>
      <c r="AP21" s="122"/>
      <c r="AQ21" s="126">
        <f t="shared" si="1"/>
        <v>150</v>
      </c>
      <c r="AR21" s="223"/>
      <c r="AS21" s="921"/>
      <c r="AT21" s="196"/>
    </row>
    <row r="22" spans="2:49" s="163" customFormat="1" ht="79.95" customHeight="1" x14ac:dyDescent="0.45">
      <c r="B22" s="955"/>
      <c r="C22" s="887"/>
      <c r="D22" s="929"/>
      <c r="E22" s="926"/>
      <c r="F22" s="941"/>
      <c r="G22" s="937"/>
      <c r="H22" s="127" t="s">
        <v>139</v>
      </c>
      <c r="I22" s="128">
        <v>10</v>
      </c>
      <c r="J22" s="129">
        <v>15</v>
      </c>
      <c r="K22" s="130">
        <v>0</v>
      </c>
      <c r="L22" s="224">
        <v>16</v>
      </c>
      <c r="M22" s="136">
        <v>0</v>
      </c>
      <c r="N22" s="136">
        <v>16</v>
      </c>
      <c r="O22" s="225">
        <v>16</v>
      </c>
      <c r="P22" s="226">
        <v>0</v>
      </c>
      <c r="Q22" s="227">
        <v>16</v>
      </c>
      <c r="R22" s="136">
        <v>0</v>
      </c>
      <c r="S22" s="136">
        <v>12</v>
      </c>
      <c r="T22" s="225">
        <v>0</v>
      </c>
      <c r="U22" s="136">
        <v>16</v>
      </c>
      <c r="V22" s="227">
        <v>0</v>
      </c>
      <c r="W22" s="136">
        <v>17</v>
      </c>
      <c r="X22" s="136">
        <v>0</v>
      </c>
      <c r="Y22" s="225">
        <v>16</v>
      </c>
      <c r="Z22" s="136">
        <v>0</v>
      </c>
      <c r="AA22" s="137">
        <v>0</v>
      </c>
      <c r="AB22" s="135"/>
      <c r="AC22" s="136"/>
      <c r="AD22" s="132"/>
      <c r="AE22" s="135"/>
      <c r="AF22" s="132"/>
      <c r="AG22" s="134"/>
      <c r="AH22" s="133"/>
      <c r="AI22" s="132"/>
      <c r="AJ22" s="132"/>
      <c r="AK22" s="138"/>
      <c r="AL22" s="132"/>
      <c r="AM22" s="138"/>
      <c r="AN22" s="138"/>
      <c r="AO22" s="132"/>
      <c r="AP22" s="137"/>
      <c r="AQ22" s="139">
        <f t="shared" si="1"/>
        <v>150</v>
      </c>
      <c r="AR22" s="223"/>
      <c r="AS22" s="921"/>
      <c r="AT22" s="196"/>
    </row>
    <row r="23" spans="2:49" ht="79.95" customHeight="1" thickBot="1" x14ac:dyDescent="0.5">
      <c r="B23" s="955"/>
      <c r="C23" s="887"/>
      <c r="D23" s="930"/>
      <c r="E23" s="927"/>
      <c r="F23" s="941"/>
      <c r="G23" s="937"/>
      <c r="H23" s="105" t="s">
        <v>140</v>
      </c>
      <c r="I23" s="228">
        <v>15</v>
      </c>
      <c r="J23" s="229">
        <v>0</v>
      </c>
      <c r="K23" s="230">
        <v>16</v>
      </c>
      <c r="L23" s="206">
        <v>0</v>
      </c>
      <c r="M23" s="207">
        <v>16</v>
      </c>
      <c r="N23" s="207">
        <v>16</v>
      </c>
      <c r="O23" s="208">
        <v>0</v>
      </c>
      <c r="P23" s="209">
        <v>16</v>
      </c>
      <c r="Q23" s="210">
        <v>0</v>
      </c>
      <c r="R23" s="207">
        <v>12</v>
      </c>
      <c r="S23" s="207">
        <v>0</v>
      </c>
      <c r="T23" s="208">
        <v>16</v>
      </c>
      <c r="U23" s="207">
        <v>0</v>
      </c>
      <c r="V23" s="210">
        <v>17</v>
      </c>
      <c r="W23" s="207">
        <v>0</v>
      </c>
      <c r="X23" s="207">
        <v>16</v>
      </c>
      <c r="Y23" s="208">
        <v>0</v>
      </c>
      <c r="Z23" s="207"/>
      <c r="AA23" s="211"/>
      <c r="AB23" s="210"/>
      <c r="AC23" s="207"/>
      <c r="AD23" s="207"/>
      <c r="AE23" s="210"/>
      <c r="AF23" s="207"/>
      <c r="AG23" s="209"/>
      <c r="AH23" s="208"/>
      <c r="AI23" s="207"/>
      <c r="AJ23" s="207"/>
      <c r="AK23" s="231"/>
      <c r="AL23" s="207"/>
      <c r="AM23" s="231"/>
      <c r="AN23" s="231"/>
      <c r="AO23" s="207"/>
      <c r="AP23" s="211"/>
      <c r="AQ23" s="232">
        <f t="shared" si="1"/>
        <v>140</v>
      </c>
      <c r="AR23" s="223"/>
      <c r="AS23" s="921"/>
      <c r="AT23" s="220"/>
    </row>
    <row r="24" spans="2:49" s="163" customFormat="1" ht="80.400000000000006" customHeight="1" x14ac:dyDescent="0.45">
      <c r="B24" s="955"/>
      <c r="C24" s="887" t="s">
        <v>455</v>
      </c>
      <c r="D24" s="886" t="s">
        <v>149</v>
      </c>
      <c r="E24" s="923" t="s">
        <v>152</v>
      </c>
      <c r="F24" s="943" t="s">
        <v>141</v>
      </c>
      <c r="G24" s="937"/>
      <c r="H24" s="152" t="s">
        <v>137</v>
      </c>
      <c r="I24" s="122"/>
      <c r="J24" s="182"/>
      <c r="K24" s="181"/>
      <c r="L24" s="185"/>
      <c r="M24" s="125"/>
      <c r="N24" s="125"/>
      <c r="O24" s="180"/>
      <c r="P24" s="181"/>
      <c r="Q24" s="182"/>
      <c r="R24" s="125"/>
      <c r="S24" s="125"/>
      <c r="T24" s="180"/>
      <c r="U24" s="125"/>
      <c r="V24" s="182"/>
      <c r="W24" s="125"/>
      <c r="X24" s="125"/>
      <c r="Y24" s="180"/>
      <c r="Z24" s="125"/>
      <c r="AA24" s="122"/>
      <c r="AB24" s="182"/>
      <c r="AC24" s="125"/>
      <c r="AD24" s="125"/>
      <c r="AE24" s="182"/>
      <c r="AF24" s="125"/>
      <c r="AG24" s="181"/>
      <c r="AH24" s="180"/>
      <c r="AI24" s="125"/>
      <c r="AJ24" s="125"/>
      <c r="AK24" s="183"/>
      <c r="AL24" s="125"/>
      <c r="AM24" s="183"/>
      <c r="AN24" s="183"/>
      <c r="AO24" s="125"/>
      <c r="AP24" s="122"/>
      <c r="AQ24" s="126">
        <f t="shared" si="1"/>
        <v>0</v>
      </c>
      <c r="AR24" s="223"/>
      <c r="AS24" s="921"/>
      <c r="AT24" s="196"/>
    </row>
    <row r="25" spans="2:49" s="163" customFormat="1" ht="80.400000000000006" customHeight="1" x14ac:dyDescent="0.45">
      <c r="B25" s="955"/>
      <c r="C25" s="887"/>
      <c r="D25" s="908"/>
      <c r="E25" s="926"/>
      <c r="F25" s="944"/>
      <c r="G25" s="937"/>
      <c r="H25" s="127" t="s">
        <v>139</v>
      </c>
      <c r="I25" s="128"/>
      <c r="J25" s="129"/>
      <c r="K25" s="130"/>
      <c r="L25" s="131"/>
      <c r="M25" s="132"/>
      <c r="N25" s="132"/>
      <c r="O25" s="133"/>
      <c r="P25" s="134"/>
      <c r="Q25" s="135"/>
      <c r="R25" s="132"/>
      <c r="S25" s="132"/>
      <c r="T25" s="133"/>
      <c r="U25" s="132"/>
      <c r="V25" s="135"/>
      <c r="W25" s="132"/>
      <c r="X25" s="132"/>
      <c r="Y25" s="133"/>
      <c r="Z25" s="132"/>
      <c r="AA25" s="233"/>
      <c r="AB25" s="234"/>
      <c r="AC25" s="132"/>
      <c r="AD25" s="132"/>
      <c r="AE25" s="135"/>
      <c r="AF25" s="132"/>
      <c r="AG25" s="134"/>
      <c r="AH25" s="133"/>
      <c r="AI25" s="132"/>
      <c r="AJ25" s="132"/>
      <c r="AK25" s="138"/>
      <c r="AL25" s="132"/>
      <c r="AM25" s="138"/>
      <c r="AN25" s="138"/>
      <c r="AO25" s="132"/>
      <c r="AP25" s="137"/>
      <c r="AQ25" s="139">
        <f t="shared" si="1"/>
        <v>0</v>
      </c>
      <c r="AR25" s="223"/>
      <c r="AS25" s="921"/>
      <c r="AT25" s="196"/>
    </row>
    <row r="26" spans="2:49" ht="80.400000000000006" customHeight="1" thickBot="1" x14ac:dyDescent="0.5">
      <c r="B26" s="956"/>
      <c r="C26" s="887"/>
      <c r="D26" s="930"/>
      <c r="E26" s="942"/>
      <c r="F26" s="945"/>
      <c r="G26" s="938"/>
      <c r="H26" s="140" t="s">
        <v>140</v>
      </c>
      <c r="I26" s="141"/>
      <c r="J26" s="142"/>
      <c r="K26" s="143"/>
      <c r="L26" s="235"/>
      <c r="M26" s="145"/>
      <c r="N26" s="145"/>
      <c r="O26" s="146"/>
      <c r="P26" s="147"/>
      <c r="Q26" s="148"/>
      <c r="R26" s="145"/>
      <c r="S26" s="145"/>
      <c r="T26" s="146"/>
      <c r="U26" s="145"/>
      <c r="V26" s="148"/>
      <c r="W26" s="145"/>
      <c r="X26" s="145"/>
      <c r="Y26" s="146"/>
      <c r="Z26" s="145"/>
      <c r="AA26" s="149"/>
      <c r="AB26" s="148"/>
      <c r="AC26" s="145"/>
      <c r="AD26" s="145"/>
      <c r="AE26" s="148"/>
      <c r="AF26" s="145"/>
      <c r="AG26" s="147"/>
      <c r="AH26" s="146"/>
      <c r="AI26" s="145"/>
      <c r="AJ26" s="145"/>
      <c r="AK26" s="150"/>
      <c r="AL26" s="145"/>
      <c r="AM26" s="150"/>
      <c r="AN26" s="150"/>
      <c r="AO26" s="145"/>
      <c r="AP26" s="149"/>
      <c r="AQ26" s="151">
        <f t="shared" si="1"/>
        <v>0</v>
      </c>
      <c r="AR26" s="223"/>
      <c r="AS26" s="921"/>
      <c r="AT26" s="220"/>
    </row>
    <row r="27" spans="2:49" s="163" customFormat="1" ht="80.400000000000006" customHeight="1" thickTop="1" x14ac:dyDescent="0.45">
      <c r="B27" s="946">
        <v>3</v>
      </c>
      <c r="C27" s="887" t="s">
        <v>476</v>
      </c>
      <c r="D27" s="949" t="s">
        <v>153</v>
      </c>
      <c r="E27" s="950" t="s">
        <v>154</v>
      </c>
      <c r="F27" s="952"/>
      <c r="G27" s="957">
        <v>150</v>
      </c>
      <c r="H27" s="236" t="s">
        <v>137</v>
      </c>
      <c r="I27" s="237"/>
      <c r="J27" s="238"/>
      <c r="K27" s="239"/>
      <c r="L27" s="186"/>
      <c r="M27" s="187"/>
      <c r="N27" s="187"/>
      <c r="O27" s="188"/>
      <c r="P27" s="189"/>
      <c r="Q27" s="190"/>
      <c r="R27" s="187"/>
      <c r="S27" s="187"/>
      <c r="T27" s="188"/>
      <c r="U27" s="187"/>
      <c r="V27" s="190"/>
      <c r="W27" s="187"/>
      <c r="X27" s="187"/>
      <c r="Y27" s="188"/>
      <c r="Z27" s="187"/>
      <c r="AA27" s="192"/>
      <c r="AB27" s="190"/>
      <c r="AC27" s="187"/>
      <c r="AD27" s="187"/>
      <c r="AE27" s="190"/>
      <c r="AF27" s="187"/>
      <c r="AG27" s="189"/>
      <c r="AH27" s="188"/>
      <c r="AI27" s="187"/>
      <c r="AJ27" s="187"/>
      <c r="AK27" s="240"/>
      <c r="AL27" s="187"/>
      <c r="AM27" s="240"/>
      <c r="AN27" s="240"/>
      <c r="AO27" s="241"/>
      <c r="AP27" s="237"/>
      <c r="AQ27" s="242">
        <f t="shared" si="1"/>
        <v>0</v>
      </c>
      <c r="AR27" s="243" t="s">
        <v>155</v>
      </c>
      <c r="AS27" s="921"/>
      <c r="AT27" s="196"/>
    </row>
    <row r="28" spans="2:49" s="163" customFormat="1" ht="80.400000000000006" customHeight="1" x14ac:dyDescent="0.45">
      <c r="B28" s="947"/>
      <c r="C28" s="887"/>
      <c r="D28" s="908"/>
      <c r="E28" s="951"/>
      <c r="F28" s="953"/>
      <c r="G28" s="937"/>
      <c r="H28" s="127" t="s">
        <v>139</v>
      </c>
      <c r="I28" s="128"/>
      <c r="J28" s="129"/>
      <c r="K28" s="130"/>
      <c r="L28" s="199"/>
      <c r="M28" s="132"/>
      <c r="N28" s="132"/>
      <c r="O28" s="133"/>
      <c r="P28" s="134"/>
      <c r="Q28" s="135"/>
      <c r="R28" s="132"/>
      <c r="S28" s="132"/>
      <c r="T28" s="133"/>
      <c r="U28" s="132"/>
      <c r="V28" s="135"/>
      <c r="W28" s="132"/>
      <c r="X28" s="132"/>
      <c r="Y28" s="133"/>
      <c r="Z28" s="132"/>
      <c r="AA28" s="137"/>
      <c r="AB28" s="135"/>
      <c r="AC28" s="132"/>
      <c r="AD28" s="132"/>
      <c r="AE28" s="135"/>
      <c r="AF28" s="132"/>
      <c r="AG28" s="134"/>
      <c r="AH28" s="133"/>
      <c r="AI28" s="132"/>
      <c r="AJ28" s="132"/>
      <c r="AK28" s="138"/>
      <c r="AL28" s="132"/>
      <c r="AM28" s="138"/>
      <c r="AN28" s="138"/>
      <c r="AO28" s="132"/>
      <c r="AP28" s="137"/>
      <c r="AQ28" s="139">
        <f t="shared" si="1"/>
        <v>0</v>
      </c>
      <c r="AR28" s="161"/>
      <c r="AS28" s="921"/>
      <c r="AT28" s="196"/>
    </row>
    <row r="29" spans="2:49" ht="80.400000000000006" customHeight="1" thickBot="1" x14ac:dyDescent="0.5">
      <c r="B29" s="948"/>
      <c r="C29" s="887"/>
      <c r="D29" s="929"/>
      <c r="E29" s="927"/>
      <c r="F29" s="944"/>
      <c r="G29" s="938"/>
      <c r="H29" s="140" t="s">
        <v>140</v>
      </c>
      <c r="I29" s="228"/>
      <c r="J29" s="229"/>
      <c r="K29" s="230"/>
      <c r="L29" s="206"/>
      <c r="M29" s="207"/>
      <c r="N29" s="207"/>
      <c r="O29" s="208"/>
      <c r="P29" s="209"/>
      <c r="Q29" s="210"/>
      <c r="R29" s="207"/>
      <c r="S29" s="207"/>
      <c r="T29" s="208"/>
      <c r="U29" s="207"/>
      <c r="V29" s="210"/>
      <c r="W29" s="207"/>
      <c r="X29" s="207"/>
      <c r="Y29" s="208"/>
      <c r="Z29" s="207"/>
      <c r="AA29" s="211"/>
      <c r="AB29" s="210"/>
      <c r="AC29" s="207"/>
      <c r="AD29" s="207"/>
      <c r="AE29" s="210"/>
      <c r="AF29" s="207"/>
      <c r="AG29" s="209"/>
      <c r="AH29" s="208"/>
      <c r="AI29" s="207"/>
      <c r="AJ29" s="207"/>
      <c r="AK29" s="231"/>
      <c r="AL29" s="207"/>
      <c r="AM29" s="231"/>
      <c r="AN29" s="231"/>
      <c r="AO29" s="207"/>
      <c r="AP29" s="211"/>
      <c r="AQ29" s="232">
        <f t="shared" si="1"/>
        <v>0</v>
      </c>
      <c r="AR29" s="161"/>
      <c r="AS29" s="921"/>
      <c r="AT29" s="220"/>
    </row>
    <row r="30" spans="2:49" s="163" customFormat="1" ht="80.400000000000006" customHeight="1" x14ac:dyDescent="0.45">
      <c r="B30" s="946">
        <v>2</v>
      </c>
      <c r="C30" s="969" t="s">
        <v>476</v>
      </c>
      <c r="D30" s="949" t="s">
        <v>153</v>
      </c>
      <c r="E30" s="950" t="s">
        <v>156</v>
      </c>
      <c r="F30" s="968" t="s">
        <v>157</v>
      </c>
      <c r="G30" s="957"/>
      <c r="H30" s="236" t="s">
        <v>137</v>
      </c>
      <c r="I30" s="237"/>
      <c r="J30" s="238"/>
      <c r="K30" s="239"/>
      <c r="L30" s="244"/>
      <c r="M30" s="187"/>
      <c r="N30" s="187"/>
      <c r="O30" s="188"/>
      <c r="P30" s="189"/>
      <c r="Q30" s="190"/>
      <c r="R30" s="187"/>
      <c r="S30" s="187"/>
      <c r="T30" s="188"/>
      <c r="U30" s="187"/>
      <c r="V30" s="190"/>
      <c r="W30" s="187"/>
      <c r="X30" s="187"/>
      <c r="Y30" s="188"/>
      <c r="Z30" s="187"/>
      <c r="AA30" s="192"/>
      <c r="AB30" s="190"/>
      <c r="AC30" s="187"/>
      <c r="AD30" s="187"/>
      <c r="AE30" s="190"/>
      <c r="AF30" s="187"/>
      <c r="AG30" s="189"/>
      <c r="AH30" s="188"/>
      <c r="AI30" s="187"/>
      <c r="AJ30" s="187"/>
      <c r="AK30" s="240"/>
      <c r="AL30" s="187"/>
      <c r="AM30" s="240"/>
      <c r="AN30" s="240"/>
      <c r="AO30" s="241"/>
      <c r="AP30" s="237"/>
      <c r="AQ30" s="242">
        <f t="shared" si="1"/>
        <v>0</v>
      </c>
      <c r="AR30" s="161"/>
      <c r="AS30" s="921"/>
      <c r="AT30" s="196"/>
    </row>
    <row r="31" spans="2:49" ht="80.400000000000006" customHeight="1" thickBot="1" x14ac:dyDescent="0.5">
      <c r="B31" s="948"/>
      <c r="C31" s="970"/>
      <c r="D31" s="930"/>
      <c r="E31" s="967"/>
      <c r="F31" s="919"/>
      <c r="G31" s="938"/>
      <c r="H31" s="245" t="s">
        <v>139</v>
      </c>
      <c r="I31" s="246"/>
      <c r="J31" s="247"/>
      <c r="K31" s="248"/>
      <c r="L31" s="249"/>
      <c r="M31" s="250"/>
      <c r="N31" s="251"/>
      <c r="O31" s="252"/>
      <c r="P31" s="253"/>
      <c r="Q31" s="254"/>
      <c r="R31" s="251"/>
      <c r="S31" s="251"/>
      <c r="T31" s="252"/>
      <c r="U31" s="251"/>
      <c r="V31" s="255"/>
      <c r="W31" s="251"/>
      <c r="X31" s="251"/>
      <c r="Y31" s="256"/>
      <c r="Z31" s="251"/>
      <c r="AA31" s="257"/>
      <c r="AB31" s="255"/>
      <c r="AC31" s="251"/>
      <c r="AD31" s="251"/>
      <c r="AE31" s="255"/>
      <c r="AF31" s="251"/>
      <c r="AG31" s="248"/>
      <c r="AH31" s="252"/>
      <c r="AI31" s="251"/>
      <c r="AJ31" s="251"/>
      <c r="AK31" s="258"/>
      <c r="AL31" s="251"/>
      <c r="AM31" s="258"/>
      <c r="AN31" s="258"/>
      <c r="AO31" s="251"/>
      <c r="AP31" s="257"/>
      <c r="AQ31" s="259">
        <f t="shared" si="1"/>
        <v>0</v>
      </c>
      <c r="AR31" s="161"/>
      <c r="AS31" s="921"/>
      <c r="AT31" s="220"/>
    </row>
    <row r="32" spans="2:49" s="163" customFormat="1" ht="80.400000000000006" customHeight="1" x14ac:dyDescent="0.45">
      <c r="B32" s="958">
        <v>4</v>
      </c>
      <c r="C32" s="969" t="s">
        <v>477</v>
      </c>
      <c r="D32" s="973" t="s">
        <v>158</v>
      </c>
      <c r="E32" s="975" t="s">
        <v>159</v>
      </c>
      <c r="F32" s="957" t="s">
        <v>160</v>
      </c>
      <c r="G32" s="957">
        <v>120</v>
      </c>
      <c r="H32" s="236" t="s">
        <v>137</v>
      </c>
      <c r="I32" s="260"/>
      <c r="J32" s="261"/>
      <c r="K32" s="262"/>
      <c r="L32" s="263"/>
      <c r="M32" s="264"/>
      <c r="N32" s="264"/>
      <c r="O32" s="265"/>
      <c r="P32" s="266"/>
      <c r="Q32" s="267"/>
      <c r="R32" s="264"/>
      <c r="S32" s="264"/>
      <c r="T32" s="265"/>
      <c r="U32" s="264"/>
      <c r="V32" s="267"/>
      <c r="W32" s="264"/>
      <c r="X32" s="264"/>
      <c r="Y32" s="265"/>
      <c r="Z32" s="264"/>
      <c r="AA32" s="268"/>
      <c r="AB32" s="269"/>
      <c r="AC32" s="264"/>
      <c r="AD32" s="264"/>
      <c r="AE32" s="267"/>
      <c r="AF32" s="264"/>
      <c r="AG32" s="266"/>
      <c r="AH32" s="265"/>
      <c r="AI32" s="264"/>
      <c r="AJ32" s="264"/>
      <c r="AK32" s="270"/>
      <c r="AL32" s="264"/>
      <c r="AM32" s="270"/>
      <c r="AN32" s="270"/>
      <c r="AO32" s="264"/>
      <c r="AP32" s="271"/>
      <c r="AQ32" s="242">
        <f t="shared" si="1"/>
        <v>0</v>
      </c>
      <c r="AR32" s="161"/>
      <c r="AS32" s="921"/>
    </row>
    <row r="33" spans="2:45" ht="80.400000000000006" customHeight="1" thickBot="1" x14ac:dyDescent="0.5">
      <c r="B33" s="956"/>
      <c r="C33" s="970"/>
      <c r="D33" s="974"/>
      <c r="E33" s="976"/>
      <c r="F33" s="938"/>
      <c r="G33" s="937"/>
      <c r="H33" s="91" t="s">
        <v>139</v>
      </c>
      <c r="I33" s="92"/>
      <c r="J33" s="164"/>
      <c r="K33" s="165"/>
      <c r="L33" s="166"/>
      <c r="M33" s="272"/>
      <c r="N33" s="272"/>
      <c r="O33" s="273"/>
      <c r="P33" s="165"/>
      <c r="Q33" s="129"/>
      <c r="R33" s="274"/>
      <c r="S33" s="272"/>
      <c r="T33" s="275"/>
      <c r="U33" s="272"/>
      <c r="V33" s="129"/>
      <c r="W33" s="274"/>
      <c r="X33" s="272"/>
      <c r="Y33" s="275"/>
      <c r="Z33" s="272"/>
      <c r="AA33" s="92"/>
      <c r="AB33" s="164"/>
      <c r="AC33" s="272"/>
      <c r="AD33" s="272"/>
      <c r="AE33" s="164"/>
      <c r="AF33" s="272"/>
      <c r="AG33" s="165"/>
      <c r="AH33" s="273"/>
      <c r="AI33" s="272"/>
      <c r="AJ33" s="272"/>
      <c r="AK33" s="276"/>
      <c r="AL33" s="274"/>
      <c r="AM33" s="277"/>
      <c r="AN33" s="276"/>
      <c r="AO33" s="272"/>
      <c r="AP33" s="92"/>
      <c r="AQ33" s="172">
        <f t="shared" si="1"/>
        <v>0</v>
      </c>
      <c r="AR33" s="161"/>
      <c r="AS33" s="921"/>
    </row>
    <row r="34" spans="2:45" s="163" customFormat="1" ht="80.400000000000006" customHeight="1" x14ac:dyDescent="0.45">
      <c r="B34" s="958">
        <v>2</v>
      </c>
      <c r="C34" s="887" t="s">
        <v>478</v>
      </c>
      <c r="D34" s="949" t="s">
        <v>161</v>
      </c>
      <c r="E34" s="950" t="s">
        <v>162</v>
      </c>
      <c r="F34" s="952" t="s">
        <v>163</v>
      </c>
      <c r="G34" s="964">
        <v>140</v>
      </c>
      <c r="H34" s="236" t="s">
        <v>137</v>
      </c>
      <c r="I34" s="237"/>
      <c r="J34" s="238"/>
      <c r="K34" s="239"/>
      <c r="L34" s="244"/>
      <c r="M34" s="187"/>
      <c r="N34" s="187"/>
      <c r="O34" s="188"/>
      <c r="P34" s="189"/>
      <c r="Q34" s="190"/>
      <c r="R34" s="187"/>
      <c r="S34" s="187"/>
      <c r="T34" s="188"/>
      <c r="U34" s="187"/>
      <c r="V34" s="190"/>
      <c r="W34" s="187"/>
      <c r="X34" s="187"/>
      <c r="Y34" s="188"/>
      <c r="Z34" s="187"/>
      <c r="AA34" s="192"/>
      <c r="AB34" s="190"/>
      <c r="AC34" s="187"/>
      <c r="AD34" s="187"/>
      <c r="AE34" s="190"/>
      <c r="AF34" s="187"/>
      <c r="AG34" s="189"/>
      <c r="AH34" s="188"/>
      <c r="AI34" s="187"/>
      <c r="AJ34" s="187"/>
      <c r="AK34" s="240"/>
      <c r="AL34" s="187"/>
      <c r="AM34" s="240"/>
      <c r="AN34" s="240"/>
      <c r="AO34" s="241"/>
      <c r="AP34" s="237"/>
      <c r="AQ34" s="242">
        <f t="shared" si="1"/>
        <v>0</v>
      </c>
      <c r="AR34" s="161"/>
      <c r="AS34" s="921"/>
    </row>
    <row r="35" spans="2:45" s="163" customFormat="1" ht="80.400000000000006" customHeight="1" x14ac:dyDescent="0.45">
      <c r="B35" s="955"/>
      <c r="C35" s="887"/>
      <c r="D35" s="886"/>
      <c r="E35" s="935"/>
      <c r="F35" s="962"/>
      <c r="G35" s="965"/>
      <c r="H35" s="91" t="s">
        <v>139</v>
      </c>
      <c r="I35" s="92"/>
      <c r="J35" s="164"/>
      <c r="K35" s="198"/>
      <c r="L35" s="278"/>
      <c r="M35" s="200"/>
      <c r="N35" s="200"/>
      <c r="O35" s="279"/>
      <c r="P35" s="202"/>
      <c r="Q35" s="201"/>
      <c r="R35" s="200"/>
      <c r="S35" s="200"/>
      <c r="T35" s="279"/>
      <c r="U35" s="200"/>
      <c r="V35" s="201"/>
      <c r="W35" s="200"/>
      <c r="X35" s="200"/>
      <c r="Y35" s="279"/>
      <c r="Z35" s="200"/>
      <c r="AA35" s="280"/>
      <c r="AB35" s="201"/>
      <c r="AC35" s="200"/>
      <c r="AD35" s="200"/>
      <c r="AE35" s="201"/>
      <c r="AF35" s="200"/>
      <c r="AG35" s="202"/>
      <c r="AH35" s="279"/>
      <c r="AI35" s="101"/>
      <c r="AJ35" s="101"/>
      <c r="AK35" s="102"/>
      <c r="AL35" s="101"/>
      <c r="AM35" s="102"/>
      <c r="AN35" s="102"/>
      <c r="AO35" s="101"/>
      <c r="AP35" s="103"/>
      <c r="AQ35" s="172">
        <f t="shared" si="1"/>
        <v>0</v>
      </c>
      <c r="AR35" s="161"/>
      <c r="AS35" s="921"/>
    </row>
    <row r="36" spans="2:45" ht="80.25" customHeight="1" thickBot="1" x14ac:dyDescent="0.5">
      <c r="B36" s="959"/>
      <c r="C36" s="887"/>
      <c r="D36" s="960"/>
      <c r="E36" s="961"/>
      <c r="F36" s="963"/>
      <c r="G36" s="966"/>
      <c r="H36" s="281" t="s">
        <v>140</v>
      </c>
      <c r="I36" s="282"/>
      <c r="J36" s="283"/>
      <c r="K36" s="284"/>
      <c r="L36" s="285"/>
      <c r="M36" s="286"/>
      <c r="N36" s="286"/>
      <c r="O36" s="287"/>
      <c r="P36" s="288"/>
      <c r="Q36" s="289"/>
      <c r="R36" s="286"/>
      <c r="S36" s="286"/>
      <c r="T36" s="287"/>
      <c r="U36" s="286"/>
      <c r="V36" s="289"/>
      <c r="W36" s="286"/>
      <c r="X36" s="286"/>
      <c r="Y36" s="287"/>
      <c r="Z36" s="286"/>
      <c r="AA36" s="290"/>
      <c r="AB36" s="289"/>
      <c r="AC36" s="286"/>
      <c r="AD36" s="286"/>
      <c r="AE36" s="289"/>
      <c r="AF36" s="286"/>
      <c r="AG36" s="288"/>
      <c r="AH36" s="287"/>
      <c r="AI36" s="286"/>
      <c r="AJ36" s="286"/>
      <c r="AK36" s="291"/>
      <c r="AL36" s="286"/>
      <c r="AM36" s="291"/>
      <c r="AN36" s="291"/>
      <c r="AO36" s="286"/>
      <c r="AP36" s="290"/>
      <c r="AQ36" s="292">
        <f t="shared" si="1"/>
        <v>0</v>
      </c>
      <c r="AR36" s="161"/>
      <c r="AS36" s="921"/>
    </row>
    <row r="37" spans="2:45" s="163" customFormat="1" ht="80.25" customHeight="1" thickTop="1" x14ac:dyDescent="0.45">
      <c r="B37" s="779"/>
      <c r="C37" s="977"/>
      <c r="D37" s="886" t="s">
        <v>161</v>
      </c>
      <c r="E37" s="935" t="s">
        <v>162</v>
      </c>
      <c r="F37" s="962" t="s">
        <v>157</v>
      </c>
      <c r="G37" s="293"/>
      <c r="H37" s="152" t="s">
        <v>137</v>
      </c>
      <c r="I37" s="153"/>
      <c r="J37" s="154"/>
      <c r="K37" s="155"/>
      <c r="L37" s="156"/>
      <c r="M37" s="157"/>
      <c r="N37" s="157"/>
      <c r="O37" s="158"/>
      <c r="P37" s="155"/>
      <c r="Q37" s="154"/>
      <c r="R37" s="157"/>
      <c r="S37" s="157"/>
      <c r="T37" s="158"/>
      <c r="U37" s="157"/>
      <c r="V37" s="154"/>
      <c r="W37" s="157"/>
      <c r="X37" s="157"/>
      <c r="Y37" s="158"/>
      <c r="Z37" s="157"/>
      <c r="AA37" s="153"/>
      <c r="AB37" s="154"/>
      <c r="AC37" s="157"/>
      <c r="AD37" s="157"/>
      <c r="AE37" s="154"/>
      <c r="AF37" s="157"/>
      <c r="AG37" s="155"/>
      <c r="AH37" s="158"/>
      <c r="AI37" s="157"/>
      <c r="AJ37" s="157"/>
      <c r="AK37" s="159"/>
      <c r="AL37" s="157"/>
      <c r="AM37" s="159"/>
      <c r="AN37" s="159"/>
      <c r="AO37" s="157"/>
      <c r="AP37" s="153"/>
      <c r="AQ37" s="160">
        <f t="shared" si="1"/>
        <v>0</v>
      </c>
      <c r="AR37" s="161"/>
      <c r="AS37" s="921"/>
    </row>
    <row r="38" spans="2:45" ht="80.400000000000006" customHeight="1" thickBot="1" x14ac:dyDescent="0.5">
      <c r="B38" s="780"/>
      <c r="C38" s="978"/>
      <c r="D38" s="887"/>
      <c r="E38" s="923"/>
      <c r="F38" s="943"/>
      <c r="G38" s="294"/>
      <c r="H38" s="91" t="s">
        <v>139</v>
      </c>
      <c r="I38" s="92"/>
      <c r="J38" s="164"/>
      <c r="K38" s="165"/>
      <c r="L38" s="166"/>
      <c r="M38" s="101"/>
      <c r="N38" s="101"/>
      <c r="O38" s="167"/>
      <c r="P38" s="168"/>
      <c r="Q38" s="169"/>
      <c r="R38" s="101"/>
      <c r="S38" s="101"/>
      <c r="T38" s="167"/>
      <c r="U38" s="101"/>
      <c r="V38" s="169"/>
      <c r="W38" s="101"/>
      <c r="X38" s="101"/>
      <c r="Y38" s="167"/>
      <c r="Z38" s="101"/>
      <c r="AA38" s="103"/>
      <c r="AB38" s="169"/>
      <c r="AC38" s="101"/>
      <c r="AD38" s="101"/>
      <c r="AE38" s="169"/>
      <c r="AF38" s="101"/>
      <c r="AG38" s="168"/>
      <c r="AH38" s="167"/>
      <c r="AI38" s="101"/>
      <c r="AJ38" s="101"/>
      <c r="AK38" s="102"/>
      <c r="AL38" s="101"/>
      <c r="AM38" s="102"/>
      <c r="AN38" s="102"/>
      <c r="AO38" s="101"/>
      <c r="AP38" s="103"/>
      <c r="AQ38" s="172">
        <f t="shared" si="1"/>
        <v>0</v>
      </c>
      <c r="AR38" s="161"/>
      <c r="AS38" s="921"/>
    </row>
    <row r="39" spans="2:45" s="163" customFormat="1" ht="80.400000000000006" customHeight="1" thickTop="1" thickBot="1" x14ac:dyDescent="0.5">
      <c r="B39" s="781"/>
      <c r="C39" s="978"/>
      <c r="D39" s="887" t="s">
        <v>161</v>
      </c>
      <c r="E39" s="923" t="s">
        <v>164</v>
      </c>
      <c r="F39" s="971" t="s">
        <v>165</v>
      </c>
      <c r="G39" s="294"/>
      <c r="H39" s="121" t="s">
        <v>137</v>
      </c>
      <c r="I39" s="122"/>
      <c r="J39" s="182"/>
      <c r="K39" s="181"/>
      <c r="L39" s="185"/>
      <c r="M39" s="295"/>
      <c r="N39" s="296"/>
      <c r="O39" s="297"/>
      <c r="P39" s="298"/>
      <c r="Q39" s="299"/>
      <c r="R39" s="295"/>
      <c r="S39" s="296"/>
      <c r="T39" s="300"/>
      <c r="U39" s="296"/>
      <c r="V39" s="299"/>
      <c r="W39" s="296"/>
      <c r="X39" s="296"/>
      <c r="Y39" s="300"/>
      <c r="Z39" s="295"/>
      <c r="AA39" s="301"/>
      <c r="AB39" s="299"/>
      <c r="AC39" s="295"/>
      <c r="AD39" s="296"/>
      <c r="AE39" s="299"/>
      <c r="AF39" s="296"/>
      <c r="AG39" s="298"/>
      <c r="AH39" s="300"/>
      <c r="AI39" s="295"/>
      <c r="AJ39" s="296"/>
      <c r="AK39" s="302"/>
      <c r="AL39" s="296"/>
      <c r="AM39" s="302"/>
      <c r="AN39" s="302"/>
      <c r="AO39" s="296"/>
      <c r="AP39" s="301"/>
      <c r="AQ39" s="126">
        <f t="shared" si="1"/>
        <v>0</v>
      </c>
      <c r="AR39" s="161"/>
      <c r="AS39" s="921"/>
    </row>
    <row r="40" spans="2:45" ht="56.25" customHeight="1" thickTop="1" thickBot="1" x14ac:dyDescent="0.5">
      <c r="B40" s="782"/>
      <c r="C40" s="970"/>
      <c r="D40" s="930"/>
      <c r="E40" s="942"/>
      <c r="F40" s="972"/>
      <c r="G40" s="303"/>
      <c r="H40" s="245" t="s">
        <v>139</v>
      </c>
      <c r="I40" s="246"/>
      <c r="J40" s="247"/>
      <c r="K40" s="304"/>
      <c r="L40" s="249"/>
      <c r="M40" s="251"/>
      <c r="N40" s="251"/>
      <c r="O40" s="252"/>
      <c r="P40" s="248"/>
      <c r="Q40" s="255"/>
      <c r="R40" s="251"/>
      <c r="S40" s="251"/>
      <c r="T40" s="252"/>
      <c r="U40" s="251"/>
      <c r="V40" s="255"/>
      <c r="W40" s="251"/>
      <c r="X40" s="251"/>
      <c r="Y40" s="252"/>
      <c r="Z40" s="251"/>
      <c r="AA40" s="257"/>
      <c r="AB40" s="255"/>
      <c r="AC40" s="251"/>
      <c r="AD40" s="251"/>
      <c r="AE40" s="255"/>
      <c r="AF40" s="251"/>
      <c r="AG40" s="248"/>
      <c r="AH40" s="252"/>
      <c r="AI40" s="251"/>
      <c r="AJ40" s="251"/>
      <c r="AK40" s="258"/>
      <c r="AL40" s="251"/>
      <c r="AM40" s="258"/>
      <c r="AN40" s="258"/>
      <c r="AO40" s="251"/>
      <c r="AP40" s="257"/>
      <c r="AQ40" s="259">
        <f t="shared" si="1"/>
        <v>0</v>
      </c>
      <c r="AR40" s="219"/>
      <c r="AS40" s="921"/>
    </row>
    <row r="41" spans="2:45" s="163" customFormat="1" ht="80.400000000000006" customHeight="1" x14ac:dyDescent="0.45">
      <c r="B41" s="958">
        <v>3</v>
      </c>
      <c r="C41" s="789"/>
      <c r="D41" s="949" t="s">
        <v>166</v>
      </c>
      <c r="E41" s="950" t="s">
        <v>167</v>
      </c>
      <c r="F41" s="979" t="s">
        <v>141</v>
      </c>
      <c r="G41" s="982">
        <v>200</v>
      </c>
      <c r="H41" s="236" t="s">
        <v>137</v>
      </c>
      <c r="I41" s="237"/>
      <c r="J41" s="238"/>
      <c r="K41" s="239"/>
      <c r="L41" s="186"/>
      <c r="M41" s="187"/>
      <c r="N41" s="187"/>
      <c r="O41" s="188"/>
      <c r="P41" s="189"/>
      <c r="Q41" s="190"/>
      <c r="R41" s="187"/>
      <c r="S41" s="187"/>
      <c r="T41" s="188"/>
      <c r="U41" s="187"/>
      <c r="V41" s="190"/>
      <c r="W41" s="187"/>
      <c r="X41" s="187"/>
      <c r="Y41" s="188"/>
      <c r="Z41" s="187"/>
      <c r="AA41" s="192"/>
      <c r="AB41" s="190"/>
      <c r="AC41" s="187"/>
      <c r="AD41" s="187"/>
      <c r="AE41" s="190"/>
      <c r="AF41" s="187"/>
      <c r="AG41" s="189"/>
      <c r="AH41" s="188"/>
      <c r="AI41" s="187"/>
      <c r="AJ41" s="187"/>
      <c r="AK41" s="240"/>
      <c r="AL41" s="187"/>
      <c r="AM41" s="240"/>
      <c r="AN41" s="240"/>
      <c r="AO41" s="241"/>
      <c r="AP41" s="237"/>
      <c r="AQ41" s="242">
        <f t="shared" si="1"/>
        <v>0</v>
      </c>
      <c r="AR41" s="305"/>
      <c r="AS41" s="921"/>
    </row>
    <row r="42" spans="2:45" s="163" customFormat="1" ht="80.400000000000006" customHeight="1" x14ac:dyDescent="0.45">
      <c r="B42" s="955"/>
      <c r="C42" s="786"/>
      <c r="D42" s="886"/>
      <c r="E42" s="935"/>
      <c r="F42" s="980"/>
      <c r="G42" s="983"/>
      <c r="H42" s="91" t="s">
        <v>139</v>
      </c>
      <c r="I42" s="92"/>
      <c r="J42" s="164"/>
      <c r="K42" s="165"/>
      <c r="L42" s="166"/>
      <c r="M42" s="101"/>
      <c r="N42" s="101"/>
      <c r="O42" s="167"/>
      <c r="P42" s="168"/>
      <c r="Q42" s="169"/>
      <c r="R42" s="101"/>
      <c r="S42" s="101"/>
      <c r="T42" s="167"/>
      <c r="U42" s="101"/>
      <c r="V42" s="169"/>
      <c r="W42" s="200"/>
      <c r="X42" s="101"/>
      <c r="Y42" s="167"/>
      <c r="Z42" s="101"/>
      <c r="AA42" s="103"/>
      <c r="AB42" s="169"/>
      <c r="AC42" s="101"/>
      <c r="AD42" s="101"/>
      <c r="AE42" s="306"/>
      <c r="AF42" s="307"/>
      <c r="AG42" s="308"/>
      <c r="AH42" s="167"/>
      <c r="AI42" s="101"/>
      <c r="AJ42" s="101"/>
      <c r="AK42" s="102"/>
      <c r="AL42" s="101"/>
      <c r="AM42" s="102"/>
      <c r="AN42" s="102"/>
      <c r="AO42" s="101"/>
      <c r="AP42" s="103"/>
      <c r="AQ42" s="172">
        <f t="shared" si="1"/>
        <v>0</v>
      </c>
      <c r="AR42" s="305"/>
      <c r="AS42" s="921"/>
    </row>
    <row r="43" spans="2:45" ht="80.25" customHeight="1" thickBot="1" x14ac:dyDescent="0.5">
      <c r="B43" s="955"/>
      <c r="C43" s="786"/>
      <c r="D43" s="887"/>
      <c r="E43" s="924"/>
      <c r="F43" s="981"/>
      <c r="G43" s="983"/>
      <c r="H43" s="105" t="s">
        <v>140</v>
      </c>
      <c r="I43" s="203"/>
      <c r="J43" s="204"/>
      <c r="K43" s="205"/>
      <c r="L43" s="309"/>
      <c r="M43" s="212"/>
      <c r="N43" s="212"/>
      <c r="O43" s="215"/>
      <c r="P43" s="214"/>
      <c r="Q43" s="213"/>
      <c r="R43" s="212"/>
      <c r="S43" s="212"/>
      <c r="T43" s="215"/>
      <c r="U43" s="212"/>
      <c r="V43" s="213"/>
      <c r="W43" s="212"/>
      <c r="X43" s="212"/>
      <c r="Y43" s="215"/>
      <c r="Z43" s="212"/>
      <c r="AA43" s="217"/>
      <c r="AB43" s="213"/>
      <c r="AC43" s="212"/>
      <c r="AD43" s="212"/>
      <c r="AE43" s="213"/>
      <c r="AF43" s="212"/>
      <c r="AG43" s="214"/>
      <c r="AH43" s="215"/>
      <c r="AI43" s="212"/>
      <c r="AJ43" s="212"/>
      <c r="AK43" s="216"/>
      <c r="AL43" s="212"/>
      <c r="AM43" s="216"/>
      <c r="AN43" s="216"/>
      <c r="AO43" s="212"/>
      <c r="AP43" s="217"/>
      <c r="AQ43" s="218">
        <f t="shared" si="1"/>
        <v>0</v>
      </c>
      <c r="AR43" s="305"/>
      <c r="AS43" s="921"/>
    </row>
    <row r="44" spans="2:45" s="163" customFormat="1" ht="80.400000000000006" customHeight="1" x14ac:dyDescent="0.45">
      <c r="B44" s="955"/>
      <c r="C44" s="786"/>
      <c r="D44" s="949" t="s">
        <v>166</v>
      </c>
      <c r="E44" s="923" t="s">
        <v>168</v>
      </c>
      <c r="F44" s="980" t="s">
        <v>141</v>
      </c>
      <c r="G44" s="983"/>
      <c r="H44" s="236" t="s">
        <v>137</v>
      </c>
      <c r="I44" s="237"/>
      <c r="J44" s="238"/>
      <c r="K44" s="239"/>
      <c r="L44" s="186">
        <v>0</v>
      </c>
      <c r="M44" s="187">
        <v>0</v>
      </c>
      <c r="N44" s="187">
        <v>0</v>
      </c>
      <c r="O44" s="188">
        <v>0</v>
      </c>
      <c r="P44" s="189">
        <v>40</v>
      </c>
      <c r="Q44" s="190">
        <v>0</v>
      </c>
      <c r="R44" s="187">
        <v>0</v>
      </c>
      <c r="S44" s="187">
        <v>0</v>
      </c>
      <c r="T44" s="188">
        <v>0</v>
      </c>
      <c r="U44" s="187">
        <v>0</v>
      </c>
      <c r="V44" s="190">
        <v>0</v>
      </c>
      <c r="W44" s="187">
        <v>0</v>
      </c>
      <c r="X44" s="187">
        <v>0</v>
      </c>
      <c r="Y44" s="188">
        <v>0</v>
      </c>
      <c r="Z44" s="187">
        <v>0</v>
      </c>
      <c r="AA44" s="192">
        <v>0</v>
      </c>
      <c r="AB44" s="190">
        <v>0</v>
      </c>
      <c r="AC44" s="187">
        <v>0</v>
      </c>
      <c r="AD44" s="187">
        <v>0</v>
      </c>
      <c r="AE44" s="190"/>
      <c r="AF44" s="187"/>
      <c r="AG44" s="189"/>
      <c r="AH44" s="188"/>
      <c r="AI44" s="187"/>
      <c r="AJ44" s="187"/>
      <c r="AK44" s="240"/>
      <c r="AL44" s="187"/>
      <c r="AM44" s="240"/>
      <c r="AN44" s="240"/>
      <c r="AO44" s="241"/>
      <c r="AP44" s="237"/>
      <c r="AQ44" s="242">
        <f t="shared" si="1"/>
        <v>40</v>
      </c>
      <c r="AR44" s="305"/>
      <c r="AS44" s="921"/>
    </row>
    <row r="45" spans="2:45" s="163" customFormat="1" ht="80.400000000000006" customHeight="1" x14ac:dyDescent="0.45">
      <c r="B45" s="955"/>
      <c r="C45" s="786"/>
      <c r="D45" s="886"/>
      <c r="E45" s="935"/>
      <c r="F45" s="980"/>
      <c r="G45" s="983"/>
      <c r="H45" s="91" t="s">
        <v>139</v>
      </c>
      <c r="I45" s="92"/>
      <c r="J45" s="164">
        <v>0</v>
      </c>
      <c r="K45" s="165">
        <v>0</v>
      </c>
      <c r="L45" s="166">
        <v>0</v>
      </c>
      <c r="M45" s="101">
        <v>0</v>
      </c>
      <c r="N45" s="101">
        <v>40</v>
      </c>
      <c r="O45" s="167">
        <v>0</v>
      </c>
      <c r="P45" s="168">
        <v>0</v>
      </c>
      <c r="Q45" s="169">
        <v>0</v>
      </c>
      <c r="R45" s="101">
        <v>0</v>
      </c>
      <c r="S45" s="101">
        <v>0</v>
      </c>
      <c r="T45" s="167">
        <v>0</v>
      </c>
      <c r="U45" s="101">
        <v>0</v>
      </c>
      <c r="V45" s="169">
        <v>0</v>
      </c>
      <c r="W45" s="101">
        <v>0</v>
      </c>
      <c r="X45" s="101">
        <v>0</v>
      </c>
      <c r="Y45" s="167">
        <v>0</v>
      </c>
      <c r="Z45" s="101">
        <v>0</v>
      </c>
      <c r="AA45" s="103">
        <v>0</v>
      </c>
      <c r="AB45" s="169">
        <v>0</v>
      </c>
      <c r="AC45" s="101"/>
      <c r="AD45" s="101"/>
      <c r="AE45" s="169"/>
      <c r="AF45" s="101"/>
      <c r="AG45" s="168"/>
      <c r="AH45" s="167"/>
      <c r="AI45" s="101"/>
      <c r="AJ45" s="101"/>
      <c r="AK45" s="102"/>
      <c r="AL45" s="101"/>
      <c r="AM45" s="102"/>
      <c r="AN45" s="102"/>
      <c r="AO45" s="101"/>
      <c r="AP45" s="103"/>
      <c r="AQ45" s="172">
        <f t="shared" si="1"/>
        <v>40</v>
      </c>
      <c r="AR45" s="305"/>
      <c r="AS45" s="921"/>
    </row>
    <row r="46" spans="2:45" ht="80.25" customHeight="1" thickBot="1" x14ac:dyDescent="0.5">
      <c r="B46" s="955"/>
      <c r="C46" s="786"/>
      <c r="D46" s="887"/>
      <c r="E46" s="924"/>
      <c r="F46" s="981"/>
      <c r="G46" s="983"/>
      <c r="H46" s="105" t="s">
        <v>140</v>
      </c>
      <c r="I46" s="203"/>
      <c r="J46" s="204"/>
      <c r="K46" s="205"/>
      <c r="L46" s="309">
        <v>40</v>
      </c>
      <c r="M46" s="212"/>
      <c r="N46" s="212"/>
      <c r="O46" s="215"/>
      <c r="P46" s="214"/>
      <c r="Q46" s="213"/>
      <c r="R46" s="212"/>
      <c r="S46" s="212"/>
      <c r="T46" s="215"/>
      <c r="U46" s="212"/>
      <c r="V46" s="213"/>
      <c r="W46" s="212"/>
      <c r="X46" s="212"/>
      <c r="Y46" s="215"/>
      <c r="Z46" s="212"/>
      <c r="AA46" s="217"/>
      <c r="AB46" s="213"/>
      <c r="AC46" s="212"/>
      <c r="AD46" s="212"/>
      <c r="AE46" s="213"/>
      <c r="AF46" s="212"/>
      <c r="AG46" s="214"/>
      <c r="AH46" s="215"/>
      <c r="AI46" s="212"/>
      <c r="AJ46" s="212"/>
      <c r="AK46" s="216"/>
      <c r="AL46" s="212"/>
      <c r="AM46" s="216"/>
      <c r="AN46" s="216"/>
      <c r="AO46" s="212"/>
      <c r="AP46" s="217"/>
      <c r="AQ46" s="218">
        <f t="shared" si="1"/>
        <v>40</v>
      </c>
      <c r="AR46" s="305"/>
      <c r="AS46" s="921"/>
    </row>
    <row r="47" spans="2:45" ht="76.2" customHeight="1" x14ac:dyDescent="0.45">
      <c r="B47" s="955"/>
      <c r="C47" s="786"/>
      <c r="D47" s="802"/>
      <c r="E47" s="926" t="s">
        <v>169</v>
      </c>
      <c r="F47" s="987" t="s">
        <v>141</v>
      </c>
      <c r="G47" s="983"/>
      <c r="H47" s="236" t="s">
        <v>137</v>
      </c>
      <c r="I47" s="237"/>
      <c r="J47" s="238"/>
      <c r="K47" s="189"/>
      <c r="L47" s="186">
        <v>0</v>
      </c>
      <c r="M47" s="187">
        <v>0</v>
      </c>
      <c r="N47" s="187">
        <v>0</v>
      </c>
      <c r="O47" s="188">
        <v>0</v>
      </c>
      <c r="P47" s="189">
        <v>0</v>
      </c>
      <c r="Q47" s="190">
        <v>40</v>
      </c>
      <c r="R47" s="187">
        <v>0</v>
      </c>
      <c r="S47" s="187">
        <v>0</v>
      </c>
      <c r="T47" s="188">
        <v>0</v>
      </c>
      <c r="U47" s="187">
        <v>0</v>
      </c>
      <c r="V47" s="190">
        <v>0</v>
      </c>
      <c r="W47" s="187">
        <v>0</v>
      </c>
      <c r="X47" s="187">
        <v>0</v>
      </c>
      <c r="Y47" s="188">
        <v>0</v>
      </c>
      <c r="Z47" s="187">
        <v>0</v>
      </c>
      <c r="AA47" s="192">
        <v>0</v>
      </c>
      <c r="AB47" s="190">
        <v>0</v>
      </c>
      <c r="AC47" s="187">
        <v>0</v>
      </c>
      <c r="AD47" s="187">
        <v>0</v>
      </c>
      <c r="AE47" s="190"/>
      <c r="AF47" s="187"/>
      <c r="AG47" s="189"/>
      <c r="AH47" s="188"/>
      <c r="AI47" s="187"/>
      <c r="AJ47" s="187"/>
      <c r="AK47" s="240"/>
      <c r="AL47" s="187"/>
      <c r="AM47" s="240"/>
      <c r="AN47" s="240"/>
      <c r="AO47" s="241"/>
      <c r="AP47" s="237"/>
      <c r="AQ47" s="242">
        <f t="shared" si="1"/>
        <v>40</v>
      </c>
      <c r="AR47" s="305"/>
      <c r="AS47" s="921"/>
    </row>
    <row r="48" spans="2:45" ht="80.25" customHeight="1" x14ac:dyDescent="0.45">
      <c r="B48" s="955"/>
      <c r="C48" s="786"/>
      <c r="D48" s="802"/>
      <c r="E48" s="985"/>
      <c r="F48" s="983"/>
      <c r="G48" s="983"/>
      <c r="H48" s="91" t="s">
        <v>139</v>
      </c>
      <c r="I48" s="92"/>
      <c r="J48" s="164">
        <v>0</v>
      </c>
      <c r="K48" s="198">
        <v>0</v>
      </c>
      <c r="L48" s="310">
        <v>0</v>
      </c>
      <c r="M48" s="101">
        <v>0</v>
      </c>
      <c r="N48" s="101">
        <v>0</v>
      </c>
      <c r="O48" s="167">
        <v>40</v>
      </c>
      <c r="P48" s="168">
        <v>0</v>
      </c>
      <c r="Q48" s="169">
        <v>0</v>
      </c>
      <c r="R48" s="101">
        <v>0</v>
      </c>
      <c r="S48" s="101">
        <v>0</v>
      </c>
      <c r="T48" s="167">
        <v>0</v>
      </c>
      <c r="U48" s="101">
        <v>0</v>
      </c>
      <c r="V48" s="169">
        <v>0</v>
      </c>
      <c r="W48" s="101">
        <v>0</v>
      </c>
      <c r="X48" s="101">
        <v>0</v>
      </c>
      <c r="Y48" s="167">
        <v>0</v>
      </c>
      <c r="Z48" s="101">
        <v>0</v>
      </c>
      <c r="AA48" s="103">
        <v>0</v>
      </c>
      <c r="AB48" s="169">
        <v>0</v>
      </c>
      <c r="AC48" s="101"/>
      <c r="AD48" s="101"/>
      <c r="AE48" s="169"/>
      <c r="AF48" s="101"/>
      <c r="AG48" s="168"/>
      <c r="AH48" s="167"/>
      <c r="AI48" s="101"/>
      <c r="AJ48" s="101"/>
      <c r="AK48" s="102"/>
      <c r="AL48" s="101"/>
      <c r="AM48" s="102"/>
      <c r="AN48" s="102"/>
      <c r="AO48" s="101"/>
      <c r="AP48" s="103"/>
      <c r="AQ48" s="172">
        <f t="shared" si="1"/>
        <v>40</v>
      </c>
      <c r="AR48" s="305"/>
      <c r="AS48" s="921"/>
    </row>
    <row r="49" spans="2:49" ht="80.25" customHeight="1" thickBot="1" x14ac:dyDescent="0.5">
      <c r="B49" s="955"/>
      <c r="C49" s="786"/>
      <c r="D49" s="802"/>
      <c r="E49" s="986"/>
      <c r="F49" s="988"/>
      <c r="G49" s="983"/>
      <c r="H49" s="105" t="s">
        <v>140</v>
      </c>
      <c r="I49" s="203"/>
      <c r="J49" s="204"/>
      <c r="K49" s="205"/>
      <c r="L49" s="309">
        <v>40</v>
      </c>
      <c r="M49" s="212"/>
      <c r="N49" s="212"/>
      <c r="O49" s="215"/>
      <c r="P49" s="214"/>
      <c r="Q49" s="213"/>
      <c r="R49" s="212"/>
      <c r="S49" s="212"/>
      <c r="T49" s="215"/>
      <c r="U49" s="212"/>
      <c r="V49" s="213"/>
      <c r="W49" s="212"/>
      <c r="X49" s="212"/>
      <c r="Y49" s="215"/>
      <c r="Z49" s="212"/>
      <c r="AA49" s="217"/>
      <c r="AB49" s="213"/>
      <c r="AC49" s="212"/>
      <c r="AD49" s="212"/>
      <c r="AE49" s="213"/>
      <c r="AF49" s="212"/>
      <c r="AG49" s="214"/>
      <c r="AH49" s="215"/>
      <c r="AI49" s="212"/>
      <c r="AJ49" s="212"/>
      <c r="AK49" s="216"/>
      <c r="AL49" s="212"/>
      <c r="AM49" s="216"/>
      <c r="AN49" s="216"/>
      <c r="AO49" s="212"/>
      <c r="AP49" s="217"/>
      <c r="AQ49" s="218">
        <f t="shared" si="1"/>
        <v>40</v>
      </c>
      <c r="AR49" s="305"/>
      <c r="AS49" s="921"/>
    </row>
    <row r="50" spans="2:49" ht="80.25" customHeight="1" x14ac:dyDescent="0.45">
      <c r="B50" s="955"/>
      <c r="C50" s="786"/>
      <c r="D50" s="802"/>
      <c r="E50" s="926" t="s">
        <v>170</v>
      </c>
      <c r="F50" s="987" t="s">
        <v>141</v>
      </c>
      <c r="G50" s="983"/>
      <c r="H50" s="236" t="s">
        <v>137</v>
      </c>
      <c r="I50" s="237"/>
      <c r="J50" s="238"/>
      <c r="K50" s="239"/>
      <c r="L50" s="186"/>
      <c r="M50" s="187"/>
      <c r="N50" s="187"/>
      <c r="O50" s="188"/>
      <c r="P50" s="189"/>
      <c r="Q50" s="190"/>
      <c r="R50" s="187"/>
      <c r="S50" s="187"/>
      <c r="T50" s="188"/>
      <c r="U50" s="187"/>
      <c r="V50" s="190"/>
      <c r="W50" s="187"/>
      <c r="X50" s="187"/>
      <c r="Y50" s="188"/>
      <c r="Z50" s="187"/>
      <c r="AA50" s="192"/>
      <c r="AB50" s="190"/>
      <c r="AC50" s="187"/>
      <c r="AD50" s="187"/>
      <c r="AE50" s="190"/>
      <c r="AF50" s="187"/>
      <c r="AG50" s="189"/>
      <c r="AH50" s="188"/>
      <c r="AI50" s="187"/>
      <c r="AJ50" s="187"/>
      <c r="AK50" s="240"/>
      <c r="AL50" s="187"/>
      <c r="AM50" s="240"/>
      <c r="AN50" s="240"/>
      <c r="AO50" s="241"/>
      <c r="AP50" s="237"/>
      <c r="AQ50" s="242">
        <f t="shared" si="1"/>
        <v>0</v>
      </c>
      <c r="AR50" s="305"/>
      <c r="AS50" s="921"/>
    </row>
    <row r="51" spans="2:49" ht="80.25" customHeight="1" x14ac:dyDescent="0.45">
      <c r="B51" s="955"/>
      <c r="C51" s="786"/>
      <c r="D51" s="802"/>
      <c r="E51" s="985"/>
      <c r="F51" s="983"/>
      <c r="G51" s="983"/>
      <c r="H51" s="91" t="s">
        <v>139</v>
      </c>
      <c r="I51" s="92"/>
      <c r="J51" s="164"/>
      <c r="K51" s="165"/>
      <c r="L51" s="311"/>
      <c r="M51" s="101"/>
      <c r="N51" s="101"/>
      <c r="O51" s="167"/>
      <c r="P51" s="168"/>
      <c r="Q51" s="169"/>
      <c r="R51" s="101"/>
      <c r="S51" s="101"/>
      <c r="T51" s="167"/>
      <c r="U51" s="101"/>
      <c r="V51" s="169"/>
      <c r="W51" s="101"/>
      <c r="X51" s="101"/>
      <c r="Y51" s="167"/>
      <c r="Z51" s="101"/>
      <c r="AA51" s="103"/>
      <c r="AB51" s="169"/>
      <c r="AC51" s="101"/>
      <c r="AD51" s="101"/>
      <c r="AE51" s="169"/>
      <c r="AF51" s="101"/>
      <c r="AG51" s="168"/>
      <c r="AH51" s="167"/>
      <c r="AI51" s="101"/>
      <c r="AJ51" s="101"/>
      <c r="AK51" s="102"/>
      <c r="AL51" s="101"/>
      <c r="AM51" s="102"/>
      <c r="AN51" s="102"/>
      <c r="AO51" s="101"/>
      <c r="AP51" s="103"/>
      <c r="AQ51" s="172">
        <f t="shared" si="1"/>
        <v>0</v>
      </c>
      <c r="AR51" s="305"/>
      <c r="AS51" s="921"/>
    </row>
    <row r="52" spans="2:49" ht="80.25" customHeight="1" x14ac:dyDescent="0.45">
      <c r="B52" s="955"/>
      <c r="C52" s="786"/>
      <c r="D52" s="802"/>
      <c r="E52" s="986"/>
      <c r="F52" s="988"/>
      <c r="G52" s="983"/>
      <c r="H52" s="105" t="s">
        <v>140</v>
      </c>
      <c r="I52" s="203"/>
      <c r="J52" s="204"/>
      <c r="K52" s="205"/>
      <c r="L52" s="312"/>
      <c r="M52" s="212"/>
      <c r="N52" s="212"/>
      <c r="O52" s="215"/>
      <c r="P52" s="214"/>
      <c r="Q52" s="213"/>
      <c r="R52" s="212"/>
      <c r="S52" s="212"/>
      <c r="T52" s="215"/>
      <c r="U52" s="212"/>
      <c r="V52" s="213"/>
      <c r="W52" s="212"/>
      <c r="X52" s="212"/>
      <c r="Y52" s="215"/>
      <c r="Z52" s="212"/>
      <c r="AA52" s="217"/>
      <c r="AB52" s="213"/>
      <c r="AC52" s="212"/>
      <c r="AD52" s="212"/>
      <c r="AE52" s="213"/>
      <c r="AF52" s="212"/>
      <c r="AG52" s="214"/>
      <c r="AH52" s="215"/>
      <c r="AI52" s="212"/>
      <c r="AJ52" s="212"/>
      <c r="AK52" s="216"/>
      <c r="AL52" s="212"/>
      <c r="AM52" s="216"/>
      <c r="AN52" s="216"/>
      <c r="AO52" s="212"/>
      <c r="AP52" s="217"/>
      <c r="AQ52" s="218">
        <f t="shared" si="1"/>
        <v>0</v>
      </c>
      <c r="AR52" s="305"/>
      <c r="AS52" s="921"/>
    </row>
    <row r="53" spans="2:49" s="163" customFormat="1" ht="80.400000000000006" customHeight="1" x14ac:dyDescent="0.45">
      <c r="B53" s="955"/>
      <c r="C53" s="786"/>
      <c r="D53" s="887" t="s">
        <v>171</v>
      </c>
      <c r="E53" s="923" t="s">
        <v>172</v>
      </c>
      <c r="F53" s="993" t="s">
        <v>141</v>
      </c>
      <c r="G53" s="983"/>
      <c r="H53" s="152" t="s">
        <v>137</v>
      </c>
      <c r="I53" s="122"/>
      <c r="J53" s="182"/>
      <c r="K53" s="181"/>
      <c r="L53" s="221"/>
      <c r="M53" s="123"/>
      <c r="N53" s="123"/>
      <c r="O53" s="195"/>
      <c r="P53" s="194"/>
      <c r="Q53" s="193"/>
      <c r="R53" s="123"/>
      <c r="S53" s="123"/>
      <c r="T53" s="195"/>
      <c r="U53" s="123"/>
      <c r="V53" s="193"/>
      <c r="W53" s="123"/>
      <c r="X53" s="123"/>
      <c r="Y53" s="195"/>
      <c r="Z53" s="123"/>
      <c r="AA53" s="222"/>
      <c r="AB53" s="193"/>
      <c r="AC53" s="123"/>
      <c r="AD53" s="123"/>
      <c r="AE53" s="193"/>
      <c r="AF53" s="123"/>
      <c r="AG53" s="194"/>
      <c r="AH53" s="195"/>
      <c r="AI53" s="123"/>
      <c r="AJ53" s="123"/>
      <c r="AK53" s="124"/>
      <c r="AL53" s="123"/>
      <c r="AM53" s="124"/>
      <c r="AN53" s="124"/>
      <c r="AO53" s="125"/>
      <c r="AP53" s="122"/>
      <c r="AQ53" s="126">
        <f t="shared" si="1"/>
        <v>0</v>
      </c>
      <c r="AR53" s="305"/>
      <c r="AS53" s="921"/>
    </row>
    <row r="54" spans="2:49" s="163" customFormat="1" ht="80.400000000000006" customHeight="1" x14ac:dyDescent="0.45">
      <c r="B54" s="955"/>
      <c r="C54" s="786"/>
      <c r="D54" s="929"/>
      <c r="E54" s="926"/>
      <c r="F54" s="994"/>
      <c r="G54" s="983"/>
      <c r="H54" s="127" t="s">
        <v>139</v>
      </c>
      <c r="I54" s="128"/>
      <c r="J54" s="129"/>
      <c r="K54" s="134"/>
      <c r="L54" s="131"/>
      <c r="M54" s="132"/>
      <c r="N54" s="132"/>
      <c r="O54" s="133"/>
      <c r="P54" s="134"/>
      <c r="Q54" s="135"/>
      <c r="R54" s="132"/>
      <c r="S54" s="132"/>
      <c r="T54" s="133"/>
      <c r="U54" s="132"/>
      <c r="V54" s="135"/>
      <c r="W54" s="132"/>
      <c r="X54" s="132"/>
      <c r="Y54" s="133"/>
      <c r="Z54" s="132"/>
      <c r="AA54" s="137"/>
      <c r="AB54" s="135"/>
      <c r="AC54" s="132"/>
      <c r="AD54" s="132"/>
      <c r="AE54" s="234"/>
      <c r="AF54" s="132"/>
      <c r="AG54" s="134"/>
      <c r="AH54" s="133"/>
      <c r="AI54" s="132"/>
      <c r="AJ54" s="132"/>
      <c r="AK54" s="138"/>
      <c r="AL54" s="132"/>
      <c r="AM54" s="138"/>
      <c r="AN54" s="138"/>
      <c r="AO54" s="132"/>
      <c r="AP54" s="137"/>
      <c r="AQ54" s="139">
        <f t="shared" si="1"/>
        <v>0</v>
      </c>
      <c r="AR54" s="305"/>
      <c r="AS54" s="921"/>
    </row>
    <row r="55" spans="2:49" ht="75" customHeight="1" thickBot="1" x14ac:dyDescent="0.5">
      <c r="B55" s="956"/>
      <c r="C55" s="788"/>
      <c r="D55" s="930"/>
      <c r="E55" s="942"/>
      <c r="F55" s="995"/>
      <c r="G55" s="984"/>
      <c r="H55" s="140" t="s">
        <v>140</v>
      </c>
      <c r="I55" s="141"/>
      <c r="J55" s="142"/>
      <c r="K55" s="214"/>
      <c r="L55" s="235"/>
      <c r="M55" s="145"/>
      <c r="N55" s="145"/>
      <c r="O55" s="146"/>
      <c r="P55" s="147"/>
      <c r="Q55" s="148"/>
      <c r="R55" s="145"/>
      <c r="S55" s="145"/>
      <c r="T55" s="146"/>
      <c r="U55" s="145"/>
      <c r="V55" s="148"/>
      <c r="W55" s="145"/>
      <c r="X55" s="145"/>
      <c r="Y55" s="146"/>
      <c r="Z55" s="145"/>
      <c r="AA55" s="149"/>
      <c r="AB55" s="148"/>
      <c r="AC55" s="145"/>
      <c r="AD55" s="145"/>
      <c r="AE55" s="148"/>
      <c r="AF55" s="145"/>
      <c r="AG55" s="147"/>
      <c r="AH55" s="146"/>
      <c r="AI55" s="145"/>
      <c r="AJ55" s="145"/>
      <c r="AK55" s="150"/>
      <c r="AL55" s="145"/>
      <c r="AM55" s="150"/>
      <c r="AN55" s="150"/>
      <c r="AO55" s="145"/>
      <c r="AP55" s="149"/>
      <c r="AQ55" s="151">
        <f t="shared" si="1"/>
        <v>0</v>
      </c>
      <c r="AR55" s="313"/>
      <c r="AS55" s="921"/>
    </row>
    <row r="56" spans="2:49" s="163" customFormat="1" ht="80.400000000000006" customHeight="1" thickTop="1" thickBot="1" x14ac:dyDescent="0.5">
      <c r="B56" s="783"/>
      <c r="C56" s="790"/>
      <c r="D56" s="996" t="s">
        <v>173</v>
      </c>
      <c r="E56" s="997" t="s">
        <v>174</v>
      </c>
      <c r="F56" s="998" t="s">
        <v>157</v>
      </c>
      <c r="G56" s="988">
        <v>160</v>
      </c>
      <c r="H56" s="314" t="s">
        <v>137</v>
      </c>
      <c r="I56" s="315"/>
      <c r="J56" s="316"/>
      <c r="K56" s="317"/>
      <c r="L56" s="318"/>
      <c r="M56" s="319"/>
      <c r="N56" s="319"/>
      <c r="O56" s="320"/>
      <c r="P56" s="321"/>
      <c r="Q56" s="322"/>
      <c r="R56" s="319"/>
      <c r="S56" s="319"/>
      <c r="T56" s="320"/>
      <c r="U56" s="319"/>
      <c r="V56" s="322"/>
      <c r="W56" s="319"/>
      <c r="X56" s="319"/>
      <c r="Y56" s="320"/>
      <c r="Z56" s="319"/>
      <c r="AA56" s="323"/>
      <c r="AB56" s="322"/>
      <c r="AC56" s="319"/>
      <c r="AD56" s="319"/>
      <c r="AE56" s="322"/>
      <c r="AF56" s="319"/>
      <c r="AG56" s="321"/>
      <c r="AH56" s="320"/>
      <c r="AI56" s="319"/>
      <c r="AJ56" s="319"/>
      <c r="AK56" s="324"/>
      <c r="AL56" s="319"/>
      <c r="AM56" s="324"/>
      <c r="AN56" s="324"/>
      <c r="AO56" s="319"/>
      <c r="AP56" s="323"/>
      <c r="AQ56" s="325">
        <f t="shared" si="1"/>
        <v>0</v>
      </c>
      <c r="AR56" s="326" t="s">
        <v>155</v>
      </c>
      <c r="AS56" s="921"/>
      <c r="AT56" s="327"/>
      <c r="AU56" s="1004"/>
      <c r="AV56" s="989"/>
      <c r="AW56" s="196"/>
    </row>
    <row r="57" spans="2:49" ht="80.400000000000006" customHeight="1" thickTop="1" thickBot="1" x14ac:dyDescent="0.5">
      <c r="B57" s="784"/>
      <c r="C57" s="790"/>
      <c r="D57" s="990"/>
      <c r="E57" s="992"/>
      <c r="F57" s="999"/>
      <c r="G57" s="1003"/>
      <c r="H57" s="328" t="s">
        <v>139</v>
      </c>
      <c r="I57" s="301"/>
      <c r="J57" s="299"/>
      <c r="K57" s="298"/>
      <c r="L57" s="329"/>
      <c r="M57" s="330"/>
      <c r="N57" s="330"/>
      <c r="O57" s="331"/>
      <c r="P57" s="332"/>
      <c r="Q57" s="333"/>
      <c r="R57" s="330"/>
      <c r="S57" s="330"/>
      <c r="T57" s="331"/>
      <c r="U57" s="330"/>
      <c r="V57" s="333"/>
      <c r="W57" s="330"/>
      <c r="X57" s="330"/>
      <c r="Y57" s="331"/>
      <c r="Z57" s="330"/>
      <c r="AA57" s="334"/>
      <c r="AB57" s="333"/>
      <c r="AC57" s="330"/>
      <c r="AD57" s="330"/>
      <c r="AE57" s="333"/>
      <c r="AF57" s="330"/>
      <c r="AG57" s="332"/>
      <c r="AH57" s="331"/>
      <c r="AI57" s="330"/>
      <c r="AJ57" s="330"/>
      <c r="AK57" s="335"/>
      <c r="AL57" s="330"/>
      <c r="AM57" s="335"/>
      <c r="AN57" s="335"/>
      <c r="AO57" s="330"/>
      <c r="AP57" s="334"/>
      <c r="AQ57" s="336">
        <f t="shared" si="1"/>
        <v>0</v>
      </c>
      <c r="AR57" s="305"/>
      <c r="AS57" s="921"/>
      <c r="AT57" s="337"/>
      <c r="AU57" s="1004"/>
      <c r="AV57" s="989"/>
      <c r="AW57" s="220"/>
    </row>
    <row r="58" spans="2:49" s="163" customFormat="1" ht="80.400000000000006" customHeight="1" thickTop="1" thickBot="1" x14ac:dyDescent="0.5">
      <c r="B58" s="784"/>
      <c r="C58" s="790"/>
      <c r="D58" s="990" t="s">
        <v>173</v>
      </c>
      <c r="E58" s="991" t="s">
        <v>175</v>
      </c>
      <c r="F58" s="981" t="s">
        <v>157</v>
      </c>
      <c r="G58" s="1003"/>
      <c r="H58" s="121" t="s">
        <v>137</v>
      </c>
      <c r="I58" s="122"/>
      <c r="J58" s="182"/>
      <c r="K58" s="181"/>
      <c r="L58" s="185"/>
      <c r="M58" s="125"/>
      <c r="N58" s="125"/>
      <c r="O58" s="180"/>
      <c r="P58" s="181"/>
      <c r="Q58" s="182"/>
      <c r="R58" s="125"/>
      <c r="S58" s="125"/>
      <c r="T58" s="180"/>
      <c r="U58" s="125"/>
      <c r="V58" s="182"/>
      <c r="W58" s="125"/>
      <c r="X58" s="125"/>
      <c r="Y58" s="180"/>
      <c r="Z58" s="125"/>
      <c r="AA58" s="122"/>
      <c r="AB58" s="182"/>
      <c r="AC58" s="125"/>
      <c r="AD58" s="125"/>
      <c r="AE58" s="182"/>
      <c r="AF58" s="125"/>
      <c r="AG58" s="181"/>
      <c r="AH58" s="180"/>
      <c r="AI58" s="125"/>
      <c r="AJ58" s="125"/>
      <c r="AK58" s="183"/>
      <c r="AL58" s="125"/>
      <c r="AM58" s="183"/>
      <c r="AN58" s="183"/>
      <c r="AO58" s="125"/>
      <c r="AP58" s="122"/>
      <c r="AQ58" s="126">
        <f t="shared" si="1"/>
        <v>0</v>
      </c>
      <c r="AR58" s="305"/>
      <c r="AS58" s="921"/>
      <c r="AT58" s="327"/>
      <c r="AU58" s="1004"/>
      <c r="AV58" s="989"/>
      <c r="AW58" s="196"/>
    </row>
    <row r="59" spans="2:49" ht="80.400000000000006" customHeight="1" thickTop="1" thickBot="1" x14ac:dyDescent="0.5">
      <c r="B59" s="784"/>
      <c r="C59" s="790"/>
      <c r="D59" s="990"/>
      <c r="E59" s="992"/>
      <c r="F59" s="981"/>
      <c r="G59" s="1003"/>
      <c r="H59" s="91" t="s">
        <v>139</v>
      </c>
      <c r="I59" s="92"/>
      <c r="J59" s="164"/>
      <c r="K59" s="165"/>
      <c r="L59" s="166"/>
      <c r="M59" s="101"/>
      <c r="N59" s="101"/>
      <c r="O59" s="167"/>
      <c r="P59" s="168"/>
      <c r="Q59" s="169"/>
      <c r="R59" s="101"/>
      <c r="S59" s="101"/>
      <c r="T59" s="167"/>
      <c r="U59" s="101"/>
      <c r="V59" s="169"/>
      <c r="W59" s="101"/>
      <c r="X59" s="101"/>
      <c r="Y59" s="167"/>
      <c r="Z59" s="101"/>
      <c r="AA59" s="103"/>
      <c r="AB59" s="169"/>
      <c r="AC59" s="101"/>
      <c r="AD59" s="101"/>
      <c r="AE59" s="169"/>
      <c r="AF59" s="101"/>
      <c r="AG59" s="168"/>
      <c r="AH59" s="167"/>
      <c r="AI59" s="101"/>
      <c r="AJ59" s="101"/>
      <c r="AK59" s="102"/>
      <c r="AL59" s="101"/>
      <c r="AM59" s="102"/>
      <c r="AN59" s="102"/>
      <c r="AO59" s="101"/>
      <c r="AP59" s="103"/>
      <c r="AQ59" s="172">
        <f t="shared" si="1"/>
        <v>0</v>
      </c>
      <c r="AR59" s="305"/>
      <c r="AS59" s="921"/>
      <c r="AT59" s="337"/>
      <c r="AU59" s="1004"/>
      <c r="AV59" s="989"/>
      <c r="AW59" s="220"/>
    </row>
    <row r="60" spans="2:49" s="163" customFormat="1" ht="80.400000000000006" customHeight="1" thickTop="1" thickBot="1" x14ac:dyDescent="0.5">
      <c r="B60" s="781"/>
      <c r="C60" s="779"/>
      <c r="D60" s="887" t="s">
        <v>176</v>
      </c>
      <c r="E60" s="923" t="s">
        <v>177</v>
      </c>
      <c r="F60" s="999" t="s">
        <v>148</v>
      </c>
      <c r="G60" s="338"/>
      <c r="H60" s="121" t="s">
        <v>137</v>
      </c>
      <c r="I60" s="122"/>
      <c r="J60" s="182"/>
      <c r="K60" s="181"/>
      <c r="L60" s="185"/>
      <c r="M60" s="125"/>
      <c r="N60" s="125"/>
      <c r="O60" s="180"/>
      <c r="P60" s="181"/>
      <c r="Q60" s="182"/>
      <c r="R60" s="125"/>
      <c r="S60" s="125"/>
      <c r="T60" s="180"/>
      <c r="U60" s="125"/>
      <c r="V60" s="182"/>
      <c r="W60" s="125"/>
      <c r="X60" s="125"/>
      <c r="Y60" s="180"/>
      <c r="Z60" s="125"/>
      <c r="AA60" s="122"/>
      <c r="AB60" s="182"/>
      <c r="AC60" s="125"/>
      <c r="AD60" s="125"/>
      <c r="AE60" s="182"/>
      <c r="AF60" s="125"/>
      <c r="AG60" s="181"/>
      <c r="AH60" s="180"/>
      <c r="AI60" s="125"/>
      <c r="AJ60" s="125"/>
      <c r="AK60" s="183"/>
      <c r="AL60" s="125"/>
      <c r="AM60" s="183"/>
      <c r="AN60" s="183"/>
      <c r="AO60" s="125"/>
      <c r="AP60" s="122"/>
      <c r="AQ60" s="126">
        <f t="shared" si="1"/>
        <v>0</v>
      </c>
      <c r="AR60" s="339"/>
      <c r="AS60" s="921"/>
    </row>
    <row r="61" spans="2:49" ht="80.400000000000006" customHeight="1" thickTop="1" thickBot="1" x14ac:dyDescent="0.5">
      <c r="B61" s="781"/>
      <c r="C61" s="779"/>
      <c r="D61" s="887"/>
      <c r="E61" s="927"/>
      <c r="F61" s="1000"/>
      <c r="G61" s="340"/>
      <c r="H61" s="127" t="s">
        <v>139</v>
      </c>
      <c r="I61" s="128"/>
      <c r="J61" s="129"/>
      <c r="K61" s="130"/>
      <c r="L61" s="131"/>
      <c r="M61" s="132"/>
      <c r="N61" s="132"/>
      <c r="O61" s="133"/>
      <c r="P61" s="134"/>
      <c r="Q61" s="135"/>
      <c r="R61" s="132"/>
      <c r="S61" s="132"/>
      <c r="T61" s="133"/>
      <c r="U61" s="132"/>
      <c r="V61" s="135"/>
      <c r="W61" s="132"/>
      <c r="X61" s="132"/>
      <c r="Y61" s="133"/>
      <c r="Z61" s="132"/>
      <c r="AA61" s="137"/>
      <c r="AB61" s="135"/>
      <c r="AC61" s="132"/>
      <c r="AD61" s="132"/>
      <c r="AE61" s="135"/>
      <c r="AF61" s="132"/>
      <c r="AG61" s="134"/>
      <c r="AH61" s="133"/>
      <c r="AI61" s="132"/>
      <c r="AJ61" s="132"/>
      <c r="AK61" s="138"/>
      <c r="AL61" s="132"/>
      <c r="AM61" s="138"/>
      <c r="AN61" s="138"/>
      <c r="AO61" s="132"/>
      <c r="AP61" s="137"/>
      <c r="AQ61" s="139">
        <f t="shared" si="1"/>
        <v>0</v>
      </c>
      <c r="AR61" s="339"/>
      <c r="AS61" s="921"/>
    </row>
    <row r="62" spans="2:49" s="163" customFormat="1" ht="80.400000000000006" customHeight="1" thickTop="1" x14ac:dyDescent="0.45">
      <c r="B62" s="1001">
        <v>5</v>
      </c>
      <c r="C62" s="786"/>
      <c r="D62" s="887" t="s">
        <v>178</v>
      </c>
      <c r="E62" s="950" t="s">
        <v>179</v>
      </c>
      <c r="F62" s="1002" t="s">
        <v>148</v>
      </c>
      <c r="G62" s="1006">
        <v>140</v>
      </c>
      <c r="H62" s="236" t="s">
        <v>137</v>
      </c>
      <c r="I62" s="237"/>
      <c r="J62" s="238"/>
      <c r="K62" s="239"/>
      <c r="L62" s="244"/>
      <c r="M62" s="241"/>
      <c r="N62" s="241"/>
      <c r="O62" s="341"/>
      <c r="P62" s="239"/>
      <c r="Q62" s="238"/>
      <c r="R62" s="241"/>
      <c r="S62" s="241"/>
      <c r="T62" s="341"/>
      <c r="U62" s="241"/>
      <c r="V62" s="238"/>
      <c r="W62" s="241"/>
      <c r="X62" s="241"/>
      <c r="Y62" s="341"/>
      <c r="Z62" s="241"/>
      <c r="AA62" s="237"/>
      <c r="AB62" s="238"/>
      <c r="AC62" s="241"/>
      <c r="AD62" s="241"/>
      <c r="AE62" s="238"/>
      <c r="AF62" s="241"/>
      <c r="AG62" s="239"/>
      <c r="AH62" s="341"/>
      <c r="AI62" s="241"/>
      <c r="AJ62" s="241"/>
      <c r="AK62" s="342"/>
      <c r="AL62" s="241"/>
      <c r="AM62" s="342"/>
      <c r="AN62" s="342"/>
      <c r="AO62" s="241"/>
      <c r="AP62" s="237"/>
      <c r="AQ62" s="242">
        <f t="shared" si="1"/>
        <v>0</v>
      </c>
      <c r="AR62" s="305" t="s">
        <v>155</v>
      </c>
      <c r="AS62" s="921"/>
    </row>
    <row r="63" spans="2:49" ht="80.400000000000006" customHeight="1" thickBot="1" x14ac:dyDescent="0.5">
      <c r="B63" s="959"/>
      <c r="C63" s="786"/>
      <c r="D63" s="887"/>
      <c r="E63" s="924"/>
      <c r="F63" s="999"/>
      <c r="G63" s="1003"/>
      <c r="H63" s="91" t="s">
        <v>139</v>
      </c>
      <c r="I63" s="92"/>
      <c r="J63" s="164"/>
      <c r="K63" s="165"/>
      <c r="L63" s="166"/>
      <c r="M63" s="101"/>
      <c r="N63" s="101"/>
      <c r="O63" s="167"/>
      <c r="P63" s="168"/>
      <c r="Q63" s="169"/>
      <c r="R63" s="101"/>
      <c r="S63" s="101"/>
      <c r="T63" s="167"/>
      <c r="U63" s="101"/>
      <c r="V63" s="169"/>
      <c r="W63" s="101"/>
      <c r="X63" s="101"/>
      <c r="Y63" s="167"/>
      <c r="Z63" s="101"/>
      <c r="AA63" s="103"/>
      <c r="AB63" s="169"/>
      <c r="AC63" s="101"/>
      <c r="AD63" s="101"/>
      <c r="AE63" s="169"/>
      <c r="AF63" s="101"/>
      <c r="AG63" s="168"/>
      <c r="AH63" s="167"/>
      <c r="AI63" s="101"/>
      <c r="AJ63" s="101"/>
      <c r="AK63" s="102"/>
      <c r="AL63" s="101"/>
      <c r="AM63" s="102"/>
      <c r="AN63" s="102"/>
      <c r="AO63" s="101"/>
      <c r="AP63" s="103"/>
      <c r="AQ63" s="172">
        <f t="shared" si="1"/>
        <v>0</v>
      </c>
      <c r="AR63" s="305"/>
      <c r="AS63" s="921"/>
    </row>
    <row r="64" spans="2:49" s="163" customFormat="1" ht="80.400000000000006" customHeight="1" thickTop="1" thickBot="1" x14ac:dyDescent="0.5">
      <c r="B64" s="781"/>
      <c r="C64" s="779"/>
      <c r="D64" s="887" t="s">
        <v>180</v>
      </c>
      <c r="E64" s="923" t="s">
        <v>181</v>
      </c>
      <c r="F64" s="1005" t="s">
        <v>144</v>
      </c>
      <c r="G64" s="1003"/>
      <c r="H64" s="121" t="s">
        <v>137</v>
      </c>
      <c r="I64" s="122"/>
      <c r="J64" s="182"/>
      <c r="K64" s="181"/>
      <c r="L64" s="185"/>
      <c r="M64" s="125"/>
      <c r="N64" s="125"/>
      <c r="O64" s="180"/>
      <c r="P64" s="181"/>
      <c r="Q64" s="182"/>
      <c r="R64" s="125"/>
      <c r="S64" s="125"/>
      <c r="T64" s="180"/>
      <c r="U64" s="125"/>
      <c r="V64" s="182"/>
      <c r="W64" s="125"/>
      <c r="X64" s="125"/>
      <c r="Y64" s="180"/>
      <c r="Z64" s="125"/>
      <c r="AA64" s="122"/>
      <c r="AB64" s="182"/>
      <c r="AC64" s="125"/>
      <c r="AD64" s="125"/>
      <c r="AE64" s="182"/>
      <c r="AF64" s="125"/>
      <c r="AG64" s="181"/>
      <c r="AH64" s="180"/>
      <c r="AI64" s="125"/>
      <c r="AJ64" s="125"/>
      <c r="AK64" s="183"/>
      <c r="AL64" s="125"/>
      <c r="AM64" s="183"/>
      <c r="AN64" s="183"/>
      <c r="AO64" s="125"/>
      <c r="AP64" s="122"/>
      <c r="AQ64" s="126">
        <f t="shared" si="1"/>
        <v>0</v>
      </c>
      <c r="AR64" s="305"/>
      <c r="AS64" s="921"/>
    </row>
    <row r="65" spans="2:57" ht="80.400000000000006" customHeight="1" thickTop="1" thickBot="1" x14ac:dyDescent="0.5">
      <c r="B65" s="781"/>
      <c r="C65" s="779"/>
      <c r="D65" s="887"/>
      <c r="E65" s="924"/>
      <c r="F65" s="1005"/>
      <c r="G65" s="1003"/>
      <c r="H65" s="91" t="s">
        <v>139</v>
      </c>
      <c r="I65" s="92"/>
      <c r="J65" s="164"/>
      <c r="K65" s="165"/>
      <c r="L65" s="166"/>
      <c r="M65" s="101"/>
      <c r="N65" s="101"/>
      <c r="O65" s="167"/>
      <c r="P65" s="168"/>
      <c r="Q65" s="169"/>
      <c r="R65" s="101"/>
      <c r="S65" s="101"/>
      <c r="T65" s="167"/>
      <c r="U65" s="101"/>
      <c r="V65" s="169"/>
      <c r="W65" s="101"/>
      <c r="X65" s="101"/>
      <c r="Y65" s="167"/>
      <c r="Z65" s="101"/>
      <c r="AA65" s="103"/>
      <c r="AB65" s="169"/>
      <c r="AC65" s="101"/>
      <c r="AD65" s="101"/>
      <c r="AE65" s="169"/>
      <c r="AF65" s="101"/>
      <c r="AG65" s="168"/>
      <c r="AH65" s="167"/>
      <c r="AI65" s="101"/>
      <c r="AJ65" s="101"/>
      <c r="AK65" s="102"/>
      <c r="AL65" s="101"/>
      <c r="AM65" s="102"/>
      <c r="AN65" s="102"/>
      <c r="AO65" s="101"/>
      <c r="AP65" s="103"/>
      <c r="AQ65" s="172">
        <f t="shared" si="1"/>
        <v>0</v>
      </c>
      <c r="AR65" s="305"/>
      <c r="AS65" s="921"/>
    </row>
    <row r="66" spans="2:57" s="163" customFormat="1" ht="80.400000000000006" customHeight="1" thickTop="1" thickBot="1" x14ac:dyDescent="0.5">
      <c r="B66" s="781"/>
      <c r="C66" s="779"/>
      <c r="D66" s="887" t="s">
        <v>158</v>
      </c>
      <c r="E66" s="923" t="s">
        <v>182</v>
      </c>
      <c r="F66" s="1003" t="s">
        <v>165</v>
      </c>
      <c r="G66" s="1003"/>
      <c r="H66" s="121" t="s">
        <v>137</v>
      </c>
      <c r="I66" s="122"/>
      <c r="J66" s="182"/>
      <c r="K66" s="181"/>
      <c r="L66" s="185"/>
      <c r="M66" s="125"/>
      <c r="N66" s="125"/>
      <c r="O66" s="180"/>
      <c r="P66" s="181"/>
      <c r="Q66" s="182"/>
      <c r="R66" s="125"/>
      <c r="S66" s="125"/>
      <c r="T66" s="180"/>
      <c r="U66" s="125"/>
      <c r="V66" s="182"/>
      <c r="W66" s="125"/>
      <c r="X66" s="125"/>
      <c r="Y66" s="180"/>
      <c r="Z66" s="125"/>
      <c r="AA66" s="122"/>
      <c r="AB66" s="182"/>
      <c r="AC66" s="125"/>
      <c r="AD66" s="125"/>
      <c r="AE66" s="182"/>
      <c r="AF66" s="125"/>
      <c r="AG66" s="181"/>
      <c r="AH66" s="180"/>
      <c r="AI66" s="125"/>
      <c r="AJ66" s="125"/>
      <c r="AK66" s="183"/>
      <c r="AL66" s="125"/>
      <c r="AM66" s="183"/>
      <c r="AN66" s="183"/>
      <c r="AO66" s="125"/>
      <c r="AP66" s="122"/>
      <c r="AQ66" s="126">
        <f t="shared" si="1"/>
        <v>0</v>
      </c>
      <c r="AR66" s="305"/>
      <c r="AS66" s="921"/>
    </row>
    <row r="67" spans="2:57" ht="80.400000000000006" customHeight="1" thickTop="1" thickBot="1" x14ac:dyDescent="0.5">
      <c r="B67" s="781"/>
      <c r="C67" s="779"/>
      <c r="D67" s="887"/>
      <c r="E67" s="923"/>
      <c r="F67" s="1005"/>
      <c r="G67" s="1003"/>
      <c r="H67" s="91" t="s">
        <v>139</v>
      </c>
      <c r="I67" s="92"/>
      <c r="J67" s="164"/>
      <c r="K67" s="165"/>
      <c r="L67" s="166"/>
      <c r="M67" s="101"/>
      <c r="N67" s="101"/>
      <c r="O67" s="167"/>
      <c r="P67" s="168"/>
      <c r="Q67" s="169"/>
      <c r="R67" s="101"/>
      <c r="S67" s="101"/>
      <c r="T67" s="167"/>
      <c r="U67" s="101"/>
      <c r="V67" s="169"/>
      <c r="W67" s="101"/>
      <c r="X67" s="101"/>
      <c r="Y67" s="167"/>
      <c r="Z67" s="101"/>
      <c r="AA67" s="103"/>
      <c r="AB67" s="169"/>
      <c r="AC67" s="101"/>
      <c r="AD67" s="101"/>
      <c r="AE67" s="169"/>
      <c r="AF67" s="101"/>
      <c r="AG67" s="168"/>
      <c r="AH67" s="167"/>
      <c r="AI67" s="101"/>
      <c r="AJ67" s="101"/>
      <c r="AK67" s="102"/>
      <c r="AL67" s="101"/>
      <c r="AM67" s="102"/>
      <c r="AN67" s="102"/>
      <c r="AO67" s="101"/>
      <c r="AP67" s="103"/>
      <c r="AQ67" s="172">
        <f t="shared" si="1"/>
        <v>0</v>
      </c>
      <c r="AR67" s="305"/>
      <c r="AS67" s="921"/>
    </row>
    <row r="68" spans="2:57" s="163" customFormat="1" ht="80.400000000000006" customHeight="1" thickTop="1" thickBot="1" x14ac:dyDescent="0.5">
      <c r="B68" s="781"/>
      <c r="C68" s="779"/>
      <c r="D68" s="887" t="s">
        <v>158</v>
      </c>
      <c r="E68" s="923" t="s">
        <v>183</v>
      </c>
      <c r="F68" s="1003" t="s">
        <v>165</v>
      </c>
      <c r="G68" s="1003"/>
      <c r="H68" s="121" t="s">
        <v>137</v>
      </c>
      <c r="I68" s="122"/>
      <c r="J68" s="182"/>
      <c r="K68" s="181"/>
      <c r="L68" s="185"/>
      <c r="M68" s="125"/>
      <c r="N68" s="125"/>
      <c r="O68" s="180"/>
      <c r="P68" s="181"/>
      <c r="Q68" s="182"/>
      <c r="R68" s="125"/>
      <c r="S68" s="125"/>
      <c r="T68" s="180"/>
      <c r="U68" s="125"/>
      <c r="V68" s="182"/>
      <c r="W68" s="125"/>
      <c r="X68" s="125"/>
      <c r="Y68" s="180"/>
      <c r="Z68" s="125"/>
      <c r="AA68" s="122"/>
      <c r="AB68" s="182"/>
      <c r="AC68" s="125"/>
      <c r="AD68" s="125"/>
      <c r="AE68" s="182"/>
      <c r="AF68" s="125"/>
      <c r="AG68" s="181"/>
      <c r="AH68" s="180"/>
      <c r="AI68" s="125"/>
      <c r="AJ68" s="125"/>
      <c r="AK68" s="183"/>
      <c r="AL68" s="125"/>
      <c r="AM68" s="183"/>
      <c r="AN68" s="183"/>
      <c r="AO68" s="125"/>
      <c r="AP68" s="122"/>
      <c r="AQ68" s="126">
        <f t="shared" si="1"/>
        <v>0</v>
      </c>
      <c r="AR68" s="305"/>
      <c r="AS68" s="921"/>
      <c r="AY68" s="343"/>
      <c r="AZ68" s="343">
        <v>5</v>
      </c>
      <c r="BA68" s="343"/>
      <c r="BB68" s="343"/>
      <c r="BC68" s="343"/>
      <c r="BD68" s="343"/>
      <c r="BE68" s="343">
        <v>5</v>
      </c>
    </row>
    <row r="69" spans="2:57" ht="80.400000000000006" customHeight="1" thickTop="1" thickBot="1" x14ac:dyDescent="0.5">
      <c r="B69" s="781"/>
      <c r="C69" s="779"/>
      <c r="D69" s="887"/>
      <c r="E69" s="924"/>
      <c r="F69" s="1005"/>
      <c r="G69" s="1003"/>
      <c r="H69" s="91" t="s">
        <v>139</v>
      </c>
      <c r="I69" s="92"/>
      <c r="J69" s="164"/>
      <c r="K69" s="165"/>
      <c r="L69" s="166"/>
      <c r="M69" s="101"/>
      <c r="N69" s="101"/>
      <c r="O69" s="167"/>
      <c r="P69" s="168"/>
      <c r="Q69" s="169"/>
      <c r="R69" s="101"/>
      <c r="S69" s="101"/>
      <c r="T69" s="167"/>
      <c r="U69" s="101"/>
      <c r="V69" s="169"/>
      <c r="W69" s="101"/>
      <c r="X69" s="101"/>
      <c r="Y69" s="167"/>
      <c r="Z69" s="101"/>
      <c r="AA69" s="103"/>
      <c r="AB69" s="169"/>
      <c r="AC69" s="101"/>
      <c r="AD69" s="101"/>
      <c r="AE69" s="169"/>
      <c r="AF69" s="101"/>
      <c r="AG69" s="168"/>
      <c r="AH69" s="167"/>
      <c r="AI69" s="101"/>
      <c r="AJ69" s="101"/>
      <c r="AK69" s="102"/>
      <c r="AL69" s="101"/>
      <c r="AM69" s="102"/>
      <c r="AN69" s="102"/>
      <c r="AO69" s="101"/>
      <c r="AP69" s="103"/>
      <c r="AQ69" s="172">
        <f t="shared" si="1"/>
        <v>0</v>
      </c>
      <c r="AR69" s="305"/>
      <c r="AS69" s="921"/>
      <c r="AY69" s="343"/>
      <c r="AZ69" s="343"/>
      <c r="BA69" s="343"/>
      <c r="BB69" s="343"/>
      <c r="BC69" s="343"/>
      <c r="BD69" s="343"/>
      <c r="BE69" s="343"/>
    </row>
    <row r="70" spans="2:57" s="163" customFormat="1" ht="80.400000000000006" customHeight="1" thickTop="1" thickBot="1" x14ac:dyDescent="0.5">
      <c r="B70" s="781"/>
      <c r="C70" s="779"/>
      <c r="D70" s="887" t="s">
        <v>158</v>
      </c>
      <c r="E70" s="923" t="s">
        <v>184</v>
      </c>
      <c r="F70" s="1005" t="s">
        <v>141</v>
      </c>
      <c r="G70" s="1003"/>
      <c r="H70" s="121" t="s">
        <v>137</v>
      </c>
      <c r="I70" s="122"/>
      <c r="J70" s="182"/>
      <c r="K70" s="181"/>
      <c r="L70" s="185"/>
      <c r="M70" s="125"/>
      <c r="N70" s="125"/>
      <c r="O70" s="180"/>
      <c r="P70" s="181"/>
      <c r="Q70" s="182"/>
      <c r="R70" s="125"/>
      <c r="S70" s="125"/>
      <c r="T70" s="180"/>
      <c r="U70" s="125"/>
      <c r="V70" s="182"/>
      <c r="W70" s="125"/>
      <c r="X70" s="125"/>
      <c r="Y70" s="180"/>
      <c r="Z70" s="125"/>
      <c r="AA70" s="122"/>
      <c r="AB70" s="182"/>
      <c r="AC70" s="125"/>
      <c r="AD70" s="125"/>
      <c r="AE70" s="182"/>
      <c r="AF70" s="125"/>
      <c r="AG70" s="181"/>
      <c r="AH70" s="180"/>
      <c r="AI70" s="125"/>
      <c r="AJ70" s="125"/>
      <c r="AK70" s="183"/>
      <c r="AL70" s="125"/>
      <c r="AM70" s="183"/>
      <c r="AN70" s="183"/>
      <c r="AO70" s="125"/>
      <c r="AP70" s="122"/>
      <c r="AQ70" s="126">
        <f t="shared" si="1"/>
        <v>0</v>
      </c>
      <c r="AR70" s="305"/>
      <c r="AS70" s="921"/>
      <c r="AY70" s="343"/>
      <c r="AZ70" s="343"/>
      <c r="BA70" s="343"/>
      <c r="BB70" s="343"/>
      <c r="BC70" s="343"/>
      <c r="BD70" s="343"/>
      <c r="BE70" s="343"/>
    </row>
    <row r="71" spans="2:57" ht="80.400000000000006" customHeight="1" thickTop="1" thickBot="1" x14ac:dyDescent="0.5">
      <c r="B71" s="781"/>
      <c r="C71" s="779"/>
      <c r="D71" s="887"/>
      <c r="E71" s="924"/>
      <c r="F71" s="1005"/>
      <c r="G71" s="1003"/>
      <c r="H71" s="91" t="s">
        <v>139</v>
      </c>
      <c r="I71" s="92"/>
      <c r="J71" s="164"/>
      <c r="K71" s="165"/>
      <c r="L71" s="166"/>
      <c r="M71" s="101"/>
      <c r="N71" s="101"/>
      <c r="O71" s="167"/>
      <c r="P71" s="168"/>
      <c r="Q71" s="169"/>
      <c r="R71" s="101"/>
      <c r="S71" s="101"/>
      <c r="T71" s="167"/>
      <c r="U71" s="101"/>
      <c r="V71" s="169"/>
      <c r="W71" s="101"/>
      <c r="X71" s="101"/>
      <c r="Y71" s="167"/>
      <c r="Z71" s="101"/>
      <c r="AA71" s="103"/>
      <c r="AB71" s="169"/>
      <c r="AC71" s="101"/>
      <c r="AD71" s="101"/>
      <c r="AE71" s="169"/>
      <c r="AF71" s="101"/>
      <c r="AG71" s="168"/>
      <c r="AH71" s="167"/>
      <c r="AI71" s="101"/>
      <c r="AJ71" s="101"/>
      <c r="AK71" s="102"/>
      <c r="AL71" s="101"/>
      <c r="AM71" s="102"/>
      <c r="AN71" s="102"/>
      <c r="AO71" s="101"/>
      <c r="AP71" s="103"/>
      <c r="AQ71" s="172">
        <f t="shared" si="1"/>
        <v>0</v>
      </c>
      <c r="AR71" s="305"/>
      <c r="AS71" s="921"/>
      <c r="AY71" s="343"/>
      <c r="AZ71" s="343">
        <v>5</v>
      </c>
      <c r="BA71" s="343"/>
      <c r="BB71" s="343"/>
      <c r="BC71" s="343"/>
      <c r="BD71" s="343"/>
      <c r="BE71" s="343"/>
    </row>
    <row r="72" spans="2:57" s="163" customFormat="1" ht="80.400000000000006" customHeight="1" thickTop="1" thickBot="1" x14ac:dyDescent="0.5">
      <c r="B72" s="781"/>
      <c r="C72" s="779"/>
      <c r="D72" s="887" t="s">
        <v>158</v>
      </c>
      <c r="E72" s="923" t="s">
        <v>185</v>
      </c>
      <c r="F72" s="1005" t="s">
        <v>186</v>
      </c>
      <c r="G72" s="1003"/>
      <c r="H72" s="344" t="s">
        <v>137</v>
      </c>
      <c r="I72" s="345"/>
      <c r="J72" s="346"/>
      <c r="K72" s="347"/>
      <c r="L72" s="348"/>
      <c r="M72" s="295"/>
      <c r="N72" s="295"/>
      <c r="O72" s="297"/>
      <c r="P72" s="347"/>
      <c r="Q72" s="346"/>
      <c r="R72" s="295"/>
      <c r="S72" s="295"/>
      <c r="T72" s="297"/>
      <c r="U72" s="295"/>
      <c r="V72" s="346"/>
      <c r="W72" s="295"/>
      <c r="X72" s="295"/>
      <c r="Y72" s="297"/>
      <c r="Z72" s="295"/>
      <c r="AA72" s="345"/>
      <c r="AB72" s="346"/>
      <c r="AC72" s="295"/>
      <c r="AD72" s="295"/>
      <c r="AE72" s="346"/>
      <c r="AF72" s="295"/>
      <c r="AG72" s="347"/>
      <c r="AH72" s="297"/>
      <c r="AI72" s="295"/>
      <c r="AJ72" s="295"/>
      <c r="AK72" s="349"/>
      <c r="AL72" s="295"/>
      <c r="AM72" s="349"/>
      <c r="AN72" s="349"/>
      <c r="AO72" s="295"/>
      <c r="AP72" s="345"/>
      <c r="AQ72" s="184">
        <f t="shared" si="1"/>
        <v>0</v>
      </c>
      <c r="AR72" s="305"/>
      <c r="AS72" s="921"/>
      <c r="AY72" s="343"/>
      <c r="AZ72" s="343"/>
      <c r="BA72" s="343"/>
      <c r="BB72" s="343"/>
      <c r="BC72" s="343"/>
      <c r="BD72" s="343"/>
      <c r="BE72" s="343"/>
    </row>
    <row r="73" spans="2:57" ht="80.400000000000006" customHeight="1" thickTop="1" thickBot="1" x14ac:dyDescent="0.5">
      <c r="B73" s="781"/>
      <c r="C73" s="779"/>
      <c r="D73" s="887"/>
      <c r="E73" s="924"/>
      <c r="F73" s="1005"/>
      <c r="G73" s="1003"/>
      <c r="H73" s="91" t="s">
        <v>139</v>
      </c>
      <c r="I73" s="92"/>
      <c r="J73" s="164"/>
      <c r="K73" s="165"/>
      <c r="L73" s="166"/>
      <c r="M73" s="101"/>
      <c r="N73" s="101"/>
      <c r="O73" s="167"/>
      <c r="P73" s="168"/>
      <c r="Q73" s="169"/>
      <c r="R73" s="101"/>
      <c r="S73" s="101"/>
      <c r="T73" s="167"/>
      <c r="U73" s="101"/>
      <c r="V73" s="169"/>
      <c r="W73" s="101"/>
      <c r="X73" s="101"/>
      <c r="Y73" s="167"/>
      <c r="Z73" s="330"/>
      <c r="AA73" s="103"/>
      <c r="AB73" s="169"/>
      <c r="AC73" s="330"/>
      <c r="AD73" s="101"/>
      <c r="AE73" s="169"/>
      <c r="AF73" s="101"/>
      <c r="AG73" s="168"/>
      <c r="AH73" s="167"/>
      <c r="AI73" s="101"/>
      <c r="AJ73" s="101"/>
      <c r="AK73" s="102"/>
      <c r="AL73" s="101"/>
      <c r="AM73" s="102"/>
      <c r="AN73" s="102"/>
      <c r="AO73" s="101"/>
      <c r="AP73" s="103"/>
      <c r="AQ73" s="172">
        <f t="shared" si="1"/>
        <v>0</v>
      </c>
      <c r="AR73" s="305"/>
      <c r="AS73" s="921"/>
      <c r="AY73" s="343"/>
      <c r="AZ73" s="343">
        <v>5</v>
      </c>
      <c r="BA73" s="343"/>
      <c r="BB73" s="343"/>
      <c r="BC73" s="343"/>
      <c r="BD73" s="343"/>
      <c r="BE73" s="343"/>
    </row>
    <row r="74" spans="2:57" s="163" customFormat="1" ht="80.400000000000006" customHeight="1" thickTop="1" thickBot="1" x14ac:dyDescent="0.5">
      <c r="B74" s="781"/>
      <c r="C74" s="779"/>
      <c r="D74" s="887" t="s">
        <v>158</v>
      </c>
      <c r="E74" s="923" t="s">
        <v>187</v>
      </c>
      <c r="F74" s="1005" t="s">
        <v>141</v>
      </c>
      <c r="G74" s="1003"/>
      <c r="H74" s="121" t="s">
        <v>137</v>
      </c>
      <c r="I74" s="122"/>
      <c r="J74" s="182"/>
      <c r="K74" s="181"/>
      <c r="L74" s="185"/>
      <c r="M74" s="125"/>
      <c r="N74" s="125"/>
      <c r="O74" s="180"/>
      <c r="P74" s="181"/>
      <c r="Q74" s="182"/>
      <c r="R74" s="125"/>
      <c r="S74" s="125"/>
      <c r="T74" s="180"/>
      <c r="U74" s="125"/>
      <c r="V74" s="182"/>
      <c r="W74" s="125"/>
      <c r="X74" s="125"/>
      <c r="Y74" s="180"/>
      <c r="Z74" s="125"/>
      <c r="AA74" s="122"/>
      <c r="AB74" s="182"/>
      <c r="AC74" s="125"/>
      <c r="AD74" s="125"/>
      <c r="AE74" s="182"/>
      <c r="AF74" s="125"/>
      <c r="AG74" s="181"/>
      <c r="AH74" s="180"/>
      <c r="AI74" s="125"/>
      <c r="AJ74" s="125"/>
      <c r="AK74" s="183"/>
      <c r="AL74" s="125"/>
      <c r="AM74" s="183"/>
      <c r="AN74" s="183"/>
      <c r="AO74" s="125"/>
      <c r="AP74" s="122"/>
      <c r="AQ74" s="126">
        <f t="shared" si="1"/>
        <v>0</v>
      </c>
      <c r="AR74" s="305"/>
      <c r="AS74" s="921"/>
    </row>
    <row r="75" spans="2:57" ht="80.400000000000006" customHeight="1" thickTop="1" thickBot="1" x14ac:dyDescent="0.5">
      <c r="B75" s="781"/>
      <c r="C75" s="779"/>
      <c r="D75" s="887"/>
      <c r="E75" s="924"/>
      <c r="F75" s="1005"/>
      <c r="G75" s="1003"/>
      <c r="H75" s="91" t="s">
        <v>139</v>
      </c>
      <c r="I75" s="92"/>
      <c r="J75" s="164"/>
      <c r="K75" s="165"/>
      <c r="L75" s="166"/>
      <c r="M75" s="101"/>
      <c r="N75" s="101"/>
      <c r="O75" s="167"/>
      <c r="P75" s="168"/>
      <c r="Q75" s="169"/>
      <c r="R75" s="101"/>
      <c r="S75" s="101"/>
      <c r="T75" s="167"/>
      <c r="U75" s="101"/>
      <c r="V75" s="169"/>
      <c r="W75" s="101"/>
      <c r="X75" s="101"/>
      <c r="Y75" s="167"/>
      <c r="Z75" s="101"/>
      <c r="AA75" s="103"/>
      <c r="AB75" s="169"/>
      <c r="AC75" s="101"/>
      <c r="AD75" s="101"/>
      <c r="AE75" s="169"/>
      <c r="AF75" s="101"/>
      <c r="AG75" s="168"/>
      <c r="AH75" s="167"/>
      <c r="AI75" s="101"/>
      <c r="AJ75" s="101"/>
      <c r="AK75" s="102"/>
      <c r="AL75" s="101"/>
      <c r="AM75" s="102"/>
      <c r="AN75" s="102"/>
      <c r="AO75" s="101"/>
      <c r="AP75" s="103"/>
      <c r="AQ75" s="172">
        <f t="shared" si="1"/>
        <v>0</v>
      </c>
      <c r="AR75" s="305"/>
      <c r="AS75" s="921"/>
    </row>
    <row r="76" spans="2:57" s="163" customFormat="1" ht="80.400000000000006" customHeight="1" thickTop="1" thickBot="1" x14ac:dyDescent="0.5">
      <c r="B76" s="781"/>
      <c r="C76" s="779"/>
      <c r="D76" s="887" t="s">
        <v>158</v>
      </c>
      <c r="E76" s="923" t="s">
        <v>188</v>
      </c>
      <c r="F76" s="1005" t="s">
        <v>141</v>
      </c>
      <c r="G76" s="1003"/>
      <c r="H76" s="350" t="s">
        <v>137</v>
      </c>
      <c r="I76" s="351"/>
      <c r="J76" s="352"/>
      <c r="K76" s="353"/>
      <c r="L76" s="354"/>
      <c r="M76" s="296"/>
      <c r="N76" s="296"/>
      <c r="O76" s="300"/>
      <c r="P76" s="298"/>
      <c r="Q76" s="299"/>
      <c r="R76" s="296"/>
      <c r="S76" s="296"/>
      <c r="T76" s="300"/>
      <c r="U76" s="296"/>
      <c r="V76" s="299"/>
      <c r="W76" s="296"/>
      <c r="X76" s="296"/>
      <c r="Y76" s="300"/>
      <c r="Z76" s="296"/>
      <c r="AA76" s="301"/>
      <c r="AB76" s="299"/>
      <c r="AC76" s="296"/>
      <c r="AD76" s="296"/>
      <c r="AE76" s="299"/>
      <c r="AF76" s="296"/>
      <c r="AG76" s="298"/>
      <c r="AH76" s="300"/>
      <c r="AI76" s="296"/>
      <c r="AJ76" s="296"/>
      <c r="AK76" s="302"/>
      <c r="AL76" s="296"/>
      <c r="AM76" s="302"/>
      <c r="AN76" s="302"/>
      <c r="AO76" s="296"/>
      <c r="AP76" s="301"/>
      <c r="AQ76" s="355">
        <f t="shared" si="1"/>
        <v>0</v>
      </c>
      <c r="AR76" s="305"/>
      <c r="AS76" s="921"/>
    </row>
    <row r="77" spans="2:57" ht="80.400000000000006" customHeight="1" thickTop="1" thickBot="1" x14ac:dyDescent="0.5">
      <c r="B77" s="781"/>
      <c r="C77" s="779"/>
      <c r="D77" s="887"/>
      <c r="E77" s="924"/>
      <c r="F77" s="1005"/>
      <c r="G77" s="1003"/>
      <c r="H77" s="328" t="s">
        <v>139</v>
      </c>
      <c r="I77" s="301"/>
      <c r="J77" s="299"/>
      <c r="K77" s="298"/>
      <c r="L77" s="329"/>
      <c r="M77" s="330"/>
      <c r="N77" s="330"/>
      <c r="O77" s="331"/>
      <c r="P77" s="332"/>
      <c r="Q77" s="333"/>
      <c r="R77" s="330"/>
      <c r="S77" s="330"/>
      <c r="T77" s="331"/>
      <c r="U77" s="330"/>
      <c r="V77" s="333"/>
      <c r="W77" s="330"/>
      <c r="X77" s="330"/>
      <c r="Y77" s="331"/>
      <c r="Z77" s="330"/>
      <c r="AA77" s="334"/>
      <c r="AB77" s="333"/>
      <c r="AC77" s="330"/>
      <c r="AD77" s="330"/>
      <c r="AE77" s="333"/>
      <c r="AF77" s="330"/>
      <c r="AG77" s="332"/>
      <c r="AH77" s="331"/>
      <c r="AI77" s="330"/>
      <c r="AJ77" s="330"/>
      <c r="AK77" s="335"/>
      <c r="AL77" s="330"/>
      <c r="AM77" s="335"/>
      <c r="AN77" s="335"/>
      <c r="AO77" s="330"/>
      <c r="AP77" s="334"/>
      <c r="AQ77" s="356">
        <f t="shared" si="1"/>
        <v>0</v>
      </c>
      <c r="AR77" s="305"/>
      <c r="AS77" s="921"/>
      <c r="AZ77" s="163" t="e">
        <f>SUM(AY62,#REF!,#REF!,#REF!)</f>
        <v>#REF!</v>
      </c>
    </row>
    <row r="78" spans="2:57" s="163" customFormat="1" ht="80.400000000000006" customHeight="1" thickTop="1" thickBot="1" x14ac:dyDescent="0.5">
      <c r="B78" s="781"/>
      <c r="C78" s="779"/>
      <c r="D78" s="887" t="s">
        <v>158</v>
      </c>
      <c r="E78" s="923" t="s">
        <v>188</v>
      </c>
      <c r="F78" s="1005" t="s">
        <v>189</v>
      </c>
      <c r="G78" s="1003"/>
      <c r="H78" s="121" t="s">
        <v>137</v>
      </c>
      <c r="I78" s="122"/>
      <c r="J78" s="182"/>
      <c r="K78" s="181"/>
      <c r="L78" s="185"/>
      <c r="M78" s="125"/>
      <c r="N78" s="125"/>
      <c r="O78" s="180"/>
      <c r="P78" s="181"/>
      <c r="Q78" s="182"/>
      <c r="R78" s="125"/>
      <c r="S78" s="125"/>
      <c r="T78" s="180"/>
      <c r="U78" s="125"/>
      <c r="V78" s="182"/>
      <c r="W78" s="125"/>
      <c r="X78" s="125"/>
      <c r="Y78" s="180"/>
      <c r="Z78" s="125"/>
      <c r="AA78" s="122"/>
      <c r="AB78" s="182"/>
      <c r="AC78" s="125"/>
      <c r="AD78" s="125"/>
      <c r="AE78" s="182"/>
      <c r="AF78" s="125"/>
      <c r="AG78" s="181"/>
      <c r="AH78" s="180"/>
      <c r="AI78" s="125"/>
      <c r="AJ78" s="125"/>
      <c r="AK78" s="183"/>
      <c r="AL78" s="125"/>
      <c r="AM78" s="183"/>
      <c r="AN78" s="183"/>
      <c r="AO78" s="125"/>
      <c r="AP78" s="122"/>
      <c r="AQ78" s="126">
        <f t="shared" si="1"/>
        <v>0</v>
      </c>
      <c r="AR78" s="305"/>
      <c r="AS78" s="921"/>
    </row>
    <row r="79" spans="2:57" ht="80.400000000000006" customHeight="1" thickTop="1" thickBot="1" x14ac:dyDescent="0.5">
      <c r="B79" s="781"/>
      <c r="C79" s="779"/>
      <c r="D79" s="887"/>
      <c r="E79" s="924"/>
      <c r="F79" s="1005"/>
      <c r="G79" s="1003"/>
      <c r="H79" s="91" t="s">
        <v>139</v>
      </c>
      <c r="I79" s="92"/>
      <c r="J79" s="164"/>
      <c r="K79" s="165"/>
      <c r="L79" s="166"/>
      <c r="M79" s="101"/>
      <c r="N79" s="101"/>
      <c r="O79" s="167"/>
      <c r="P79" s="168"/>
      <c r="Q79" s="169"/>
      <c r="R79" s="101"/>
      <c r="S79" s="101"/>
      <c r="T79" s="167"/>
      <c r="U79" s="101"/>
      <c r="V79" s="169"/>
      <c r="W79" s="101"/>
      <c r="X79" s="101"/>
      <c r="Y79" s="167"/>
      <c r="Z79" s="101"/>
      <c r="AA79" s="103"/>
      <c r="AB79" s="169"/>
      <c r="AC79" s="101"/>
      <c r="AD79" s="101"/>
      <c r="AE79" s="169"/>
      <c r="AF79" s="101"/>
      <c r="AG79" s="168"/>
      <c r="AH79" s="167"/>
      <c r="AI79" s="101"/>
      <c r="AJ79" s="101"/>
      <c r="AK79" s="102"/>
      <c r="AL79" s="101"/>
      <c r="AM79" s="102"/>
      <c r="AN79" s="102"/>
      <c r="AO79" s="101"/>
      <c r="AP79" s="103"/>
      <c r="AQ79" s="172">
        <f t="shared" si="1"/>
        <v>0</v>
      </c>
      <c r="AR79" s="305"/>
      <c r="AS79" s="921"/>
      <c r="AZ79" s="163" t="e">
        <f>SUM(AY62,#REF!,#REF!,#REF!)</f>
        <v>#REF!</v>
      </c>
    </row>
    <row r="80" spans="2:57" s="163" customFormat="1" ht="80.400000000000006" customHeight="1" thickTop="1" x14ac:dyDescent="0.45">
      <c r="B80" s="1001">
        <v>6</v>
      </c>
      <c r="C80" s="786"/>
      <c r="D80" s="887" t="s">
        <v>158</v>
      </c>
      <c r="E80" s="923" t="s">
        <v>190</v>
      </c>
      <c r="F80" s="1005" t="s">
        <v>191</v>
      </c>
      <c r="G80" s="1003"/>
      <c r="H80" s="236" t="s">
        <v>137</v>
      </c>
      <c r="I80" s="153"/>
      <c r="J80" s="154"/>
      <c r="K80" s="155"/>
      <c r="L80" s="156"/>
      <c r="M80" s="295"/>
      <c r="N80" s="295"/>
      <c r="O80" s="297"/>
      <c r="P80" s="347"/>
      <c r="Q80" s="346"/>
      <c r="R80" s="295"/>
      <c r="S80" s="295"/>
      <c r="T80" s="297"/>
      <c r="U80" s="295"/>
      <c r="V80" s="346"/>
      <c r="W80" s="295"/>
      <c r="X80" s="295"/>
      <c r="Y80" s="297"/>
      <c r="Z80" s="295"/>
      <c r="AA80" s="345"/>
      <c r="AB80" s="346"/>
      <c r="AC80" s="295"/>
      <c r="AD80" s="295"/>
      <c r="AE80" s="346"/>
      <c r="AF80" s="295"/>
      <c r="AG80" s="347"/>
      <c r="AH80" s="297"/>
      <c r="AI80" s="295"/>
      <c r="AJ80" s="295"/>
      <c r="AK80" s="349"/>
      <c r="AL80" s="295"/>
      <c r="AM80" s="349"/>
      <c r="AN80" s="349"/>
      <c r="AO80" s="295"/>
      <c r="AP80" s="345"/>
      <c r="AQ80" s="184">
        <f t="shared" si="1"/>
        <v>0</v>
      </c>
      <c r="AR80" s="305"/>
      <c r="AS80" s="921"/>
    </row>
    <row r="81" spans="2:52" ht="80.400000000000006" customHeight="1" x14ac:dyDescent="0.45">
      <c r="B81" s="955"/>
      <c r="C81" s="786"/>
      <c r="D81" s="887"/>
      <c r="E81" s="924"/>
      <c r="F81" s="1005"/>
      <c r="G81" s="1003"/>
      <c r="H81" s="91" t="s">
        <v>139</v>
      </c>
      <c r="I81" s="92"/>
      <c r="J81" s="164"/>
      <c r="K81" s="165"/>
      <c r="L81" s="166"/>
      <c r="M81" s="101"/>
      <c r="N81" s="357"/>
      <c r="O81" s="167"/>
      <c r="P81" s="168"/>
      <c r="Q81" s="169"/>
      <c r="R81" s="101"/>
      <c r="S81" s="101"/>
      <c r="T81" s="167"/>
      <c r="U81" s="101"/>
      <c r="V81" s="169"/>
      <c r="W81" s="101"/>
      <c r="X81" s="101"/>
      <c r="Y81" s="167"/>
      <c r="Z81" s="101"/>
      <c r="AA81" s="103"/>
      <c r="AB81" s="169"/>
      <c r="AC81" s="101"/>
      <c r="AD81" s="101"/>
      <c r="AE81" s="169"/>
      <c r="AF81" s="101"/>
      <c r="AG81" s="168"/>
      <c r="AH81" s="167"/>
      <c r="AI81" s="101"/>
      <c r="AJ81" s="101"/>
      <c r="AK81" s="102"/>
      <c r="AL81" s="101"/>
      <c r="AM81" s="102"/>
      <c r="AN81" s="102"/>
      <c r="AO81" s="101"/>
      <c r="AP81" s="103"/>
      <c r="AQ81" s="172">
        <f t="shared" si="1"/>
        <v>0</v>
      </c>
      <c r="AR81" s="305"/>
      <c r="AS81" s="921"/>
      <c r="AZ81" s="163" t="e">
        <f>SUM(#REF!,#REF!,#REF!,AZ69)</f>
        <v>#REF!</v>
      </c>
    </row>
    <row r="82" spans="2:52" s="163" customFormat="1" ht="80.400000000000006" customHeight="1" x14ac:dyDescent="0.45">
      <c r="B82" s="955"/>
      <c r="C82" s="786"/>
      <c r="D82" s="887" t="s">
        <v>158</v>
      </c>
      <c r="E82" s="923" t="s">
        <v>192</v>
      </c>
      <c r="F82" s="1005" t="s">
        <v>193</v>
      </c>
      <c r="G82" s="1003"/>
      <c r="H82" s="121" t="s">
        <v>137</v>
      </c>
      <c r="I82" s="122"/>
      <c r="J82" s="182"/>
      <c r="K82" s="181"/>
      <c r="L82" s="185"/>
      <c r="M82" s="125"/>
      <c r="N82" s="125"/>
      <c r="O82" s="180"/>
      <c r="P82" s="181"/>
      <c r="Q82" s="182"/>
      <c r="R82" s="125"/>
      <c r="S82" s="125"/>
      <c r="T82" s="180"/>
      <c r="U82" s="125"/>
      <c r="V82" s="182"/>
      <c r="W82" s="125"/>
      <c r="X82" s="125"/>
      <c r="Y82" s="180"/>
      <c r="Z82" s="125"/>
      <c r="AA82" s="122"/>
      <c r="AB82" s="182"/>
      <c r="AC82" s="125"/>
      <c r="AD82" s="125"/>
      <c r="AE82" s="182"/>
      <c r="AF82" s="125"/>
      <c r="AG82" s="181"/>
      <c r="AH82" s="180"/>
      <c r="AI82" s="125"/>
      <c r="AJ82" s="125"/>
      <c r="AK82" s="183"/>
      <c r="AL82" s="125"/>
      <c r="AM82" s="183"/>
      <c r="AN82" s="183"/>
      <c r="AO82" s="125"/>
      <c r="AP82" s="122"/>
      <c r="AQ82" s="126">
        <f t="shared" ref="AQ82:AQ113" si="2">SUM(I82:AN82)</f>
        <v>0</v>
      </c>
      <c r="AR82" s="305"/>
      <c r="AS82" s="921"/>
    </row>
    <row r="83" spans="2:52" ht="80.400000000000006" customHeight="1" x14ac:dyDescent="0.45">
      <c r="B83" s="955"/>
      <c r="C83" s="786"/>
      <c r="D83" s="887"/>
      <c r="E83" s="924"/>
      <c r="F83" s="1005"/>
      <c r="G83" s="1003"/>
      <c r="H83" s="91" t="s">
        <v>139</v>
      </c>
      <c r="I83" s="92"/>
      <c r="J83" s="164"/>
      <c r="K83" s="165"/>
      <c r="L83" s="166"/>
      <c r="M83" s="101"/>
      <c r="N83" s="101"/>
      <c r="O83" s="167"/>
      <c r="P83" s="168"/>
      <c r="Q83" s="169"/>
      <c r="R83" s="101"/>
      <c r="S83" s="101"/>
      <c r="T83" s="167"/>
      <c r="U83" s="101"/>
      <c r="V83" s="169"/>
      <c r="W83" s="101"/>
      <c r="X83" s="101"/>
      <c r="Y83" s="167"/>
      <c r="Z83" s="101"/>
      <c r="AA83" s="103"/>
      <c r="AB83" s="169"/>
      <c r="AC83" s="101"/>
      <c r="AD83" s="101"/>
      <c r="AE83" s="169"/>
      <c r="AF83" s="101"/>
      <c r="AG83" s="168"/>
      <c r="AH83" s="167"/>
      <c r="AI83" s="101"/>
      <c r="AJ83" s="101"/>
      <c r="AK83" s="102"/>
      <c r="AL83" s="101"/>
      <c r="AM83" s="102"/>
      <c r="AN83" s="102"/>
      <c r="AO83" s="101"/>
      <c r="AP83" s="103"/>
      <c r="AQ83" s="172">
        <f t="shared" si="2"/>
        <v>0</v>
      </c>
      <c r="AR83" s="305"/>
      <c r="AS83" s="921"/>
      <c r="AZ83" s="163" t="e">
        <f>SUM(#REF!,AZ68,BE68,AZ73)</f>
        <v>#REF!</v>
      </c>
    </row>
    <row r="84" spans="2:52" s="163" customFormat="1" ht="80.400000000000006" customHeight="1" x14ac:dyDescent="0.45">
      <c r="B84" s="955"/>
      <c r="C84" s="786"/>
      <c r="D84" s="887" t="s">
        <v>158</v>
      </c>
      <c r="E84" s="923" t="s">
        <v>194</v>
      </c>
      <c r="F84" s="1005" t="s">
        <v>148</v>
      </c>
      <c r="G84" s="1003"/>
      <c r="H84" s="121" t="s">
        <v>137</v>
      </c>
      <c r="I84" s="122"/>
      <c r="J84" s="182"/>
      <c r="K84" s="181"/>
      <c r="L84" s="185"/>
      <c r="M84" s="125"/>
      <c r="N84" s="125"/>
      <c r="O84" s="180"/>
      <c r="P84" s="181"/>
      <c r="Q84" s="182"/>
      <c r="R84" s="125"/>
      <c r="S84" s="125"/>
      <c r="T84" s="180"/>
      <c r="U84" s="125"/>
      <c r="V84" s="182"/>
      <c r="W84" s="125"/>
      <c r="X84" s="125"/>
      <c r="Y84" s="180"/>
      <c r="Z84" s="125"/>
      <c r="AA84" s="122"/>
      <c r="AB84" s="182"/>
      <c r="AC84" s="125"/>
      <c r="AD84" s="125"/>
      <c r="AE84" s="182"/>
      <c r="AF84" s="125"/>
      <c r="AG84" s="181"/>
      <c r="AH84" s="180"/>
      <c r="AI84" s="125"/>
      <c r="AJ84" s="125"/>
      <c r="AK84" s="183"/>
      <c r="AL84" s="125"/>
      <c r="AM84" s="183"/>
      <c r="AN84" s="183"/>
      <c r="AO84" s="125"/>
      <c r="AP84" s="122"/>
      <c r="AQ84" s="126">
        <f t="shared" si="2"/>
        <v>0</v>
      </c>
      <c r="AR84" s="305"/>
      <c r="AS84" s="921"/>
    </row>
    <row r="85" spans="2:52" ht="80.400000000000006" customHeight="1" thickBot="1" x14ac:dyDescent="0.5">
      <c r="B85" s="959"/>
      <c r="C85" s="786"/>
      <c r="D85" s="887"/>
      <c r="E85" s="924"/>
      <c r="F85" s="1005"/>
      <c r="G85" s="1003"/>
      <c r="H85" s="91" t="s">
        <v>139</v>
      </c>
      <c r="I85" s="92"/>
      <c r="J85" s="164"/>
      <c r="K85" s="165"/>
      <c r="L85" s="166"/>
      <c r="M85" s="101"/>
      <c r="N85" s="101"/>
      <c r="O85" s="167"/>
      <c r="P85" s="168"/>
      <c r="Q85" s="169"/>
      <c r="R85" s="101"/>
      <c r="S85" s="101"/>
      <c r="T85" s="167"/>
      <c r="U85" s="101"/>
      <c r="V85" s="169"/>
      <c r="W85" s="101"/>
      <c r="X85" s="101"/>
      <c r="Y85" s="167"/>
      <c r="Z85" s="101"/>
      <c r="AA85" s="103"/>
      <c r="AB85" s="169"/>
      <c r="AC85" s="101"/>
      <c r="AD85" s="101"/>
      <c r="AE85" s="169"/>
      <c r="AF85" s="101"/>
      <c r="AG85" s="168"/>
      <c r="AH85" s="167"/>
      <c r="AI85" s="101"/>
      <c r="AJ85" s="101"/>
      <c r="AK85" s="102"/>
      <c r="AL85" s="101"/>
      <c r="AM85" s="102"/>
      <c r="AN85" s="102"/>
      <c r="AO85" s="101"/>
      <c r="AP85" s="103"/>
      <c r="AQ85" s="172">
        <f t="shared" si="2"/>
        <v>0</v>
      </c>
      <c r="AR85" s="305"/>
      <c r="AS85" s="921"/>
    </row>
    <row r="86" spans="2:52" s="163" customFormat="1" ht="80.400000000000006" customHeight="1" thickTop="1" thickBot="1" x14ac:dyDescent="0.5">
      <c r="B86" s="781"/>
      <c r="C86" s="779"/>
      <c r="D86" s="887" t="s">
        <v>195</v>
      </c>
      <c r="E86" s="923" t="s">
        <v>184</v>
      </c>
      <c r="F86" s="1005" t="s">
        <v>141</v>
      </c>
      <c r="G86" s="1003"/>
      <c r="H86" s="350" t="s">
        <v>137</v>
      </c>
      <c r="I86" s="351"/>
      <c r="J86" s="352"/>
      <c r="K86" s="353"/>
      <c r="L86" s="354"/>
      <c r="M86" s="296"/>
      <c r="N86" s="296"/>
      <c r="O86" s="300"/>
      <c r="P86" s="298"/>
      <c r="Q86" s="299"/>
      <c r="R86" s="296"/>
      <c r="S86" s="296"/>
      <c r="T86" s="300"/>
      <c r="U86" s="296"/>
      <c r="V86" s="299"/>
      <c r="W86" s="296"/>
      <c r="X86" s="296"/>
      <c r="Y86" s="300"/>
      <c r="Z86" s="296"/>
      <c r="AA86" s="301"/>
      <c r="AB86" s="299"/>
      <c r="AC86" s="296"/>
      <c r="AD86" s="296"/>
      <c r="AE86" s="299"/>
      <c r="AF86" s="296"/>
      <c r="AG86" s="298"/>
      <c r="AH86" s="300"/>
      <c r="AI86" s="296"/>
      <c r="AJ86" s="296"/>
      <c r="AK86" s="302"/>
      <c r="AL86" s="296"/>
      <c r="AM86" s="302"/>
      <c r="AN86" s="302"/>
      <c r="AO86" s="296"/>
      <c r="AP86" s="301"/>
      <c r="AQ86" s="172">
        <f t="shared" si="2"/>
        <v>0</v>
      </c>
      <c r="AR86" s="305"/>
      <c r="AS86" s="921"/>
    </row>
    <row r="87" spans="2:52" ht="80.400000000000006" customHeight="1" thickTop="1" thickBot="1" x14ac:dyDescent="0.5">
      <c r="B87" s="781"/>
      <c r="C87" s="779"/>
      <c r="D87" s="887"/>
      <c r="E87" s="924"/>
      <c r="F87" s="1005"/>
      <c r="G87" s="1003"/>
      <c r="H87" s="328" t="s">
        <v>139</v>
      </c>
      <c r="I87" s="301"/>
      <c r="J87" s="299"/>
      <c r="K87" s="298"/>
      <c r="L87" s="329"/>
      <c r="M87" s="330"/>
      <c r="N87" s="330"/>
      <c r="O87" s="331"/>
      <c r="P87" s="332"/>
      <c r="Q87" s="333"/>
      <c r="R87" s="330"/>
      <c r="S87" s="330"/>
      <c r="T87" s="331"/>
      <c r="U87" s="330"/>
      <c r="V87" s="333"/>
      <c r="W87" s="330"/>
      <c r="X87" s="330"/>
      <c r="Y87" s="331"/>
      <c r="Z87" s="330"/>
      <c r="AA87" s="334"/>
      <c r="AB87" s="333"/>
      <c r="AC87" s="330"/>
      <c r="AD87" s="330"/>
      <c r="AE87" s="333"/>
      <c r="AF87" s="330"/>
      <c r="AG87" s="332"/>
      <c r="AH87" s="331"/>
      <c r="AI87" s="330"/>
      <c r="AJ87" s="330"/>
      <c r="AK87" s="335"/>
      <c r="AL87" s="330"/>
      <c r="AM87" s="335"/>
      <c r="AN87" s="335"/>
      <c r="AO87" s="330"/>
      <c r="AP87" s="334"/>
      <c r="AQ87" s="172">
        <f t="shared" si="2"/>
        <v>0</v>
      </c>
      <c r="AR87" s="305"/>
      <c r="AS87" s="921"/>
    </row>
    <row r="88" spans="2:52" s="163" customFormat="1" ht="80.400000000000006" customHeight="1" thickTop="1" thickBot="1" x14ac:dyDescent="0.5">
      <c r="B88" s="781"/>
      <c r="C88" s="779"/>
      <c r="D88" s="887" t="s">
        <v>158</v>
      </c>
      <c r="E88" s="923" t="s">
        <v>196</v>
      </c>
      <c r="F88" s="981" t="s">
        <v>186</v>
      </c>
      <c r="G88" s="1003"/>
      <c r="H88" s="344" t="s">
        <v>137</v>
      </c>
      <c r="I88" s="345"/>
      <c r="J88" s="346"/>
      <c r="K88" s="347"/>
      <c r="L88" s="348"/>
      <c r="M88" s="295"/>
      <c r="N88" s="295"/>
      <c r="O88" s="297"/>
      <c r="P88" s="347"/>
      <c r="Q88" s="346"/>
      <c r="R88" s="295"/>
      <c r="S88" s="295"/>
      <c r="T88" s="297"/>
      <c r="U88" s="295"/>
      <c r="V88" s="346"/>
      <c r="W88" s="295"/>
      <c r="X88" s="295"/>
      <c r="Y88" s="297"/>
      <c r="Z88" s="295"/>
      <c r="AA88" s="345"/>
      <c r="AB88" s="346"/>
      <c r="AC88" s="295"/>
      <c r="AD88" s="295"/>
      <c r="AE88" s="346"/>
      <c r="AF88" s="295"/>
      <c r="AG88" s="347"/>
      <c r="AH88" s="297"/>
      <c r="AI88" s="295"/>
      <c r="AJ88" s="295"/>
      <c r="AK88" s="349"/>
      <c r="AL88" s="295"/>
      <c r="AM88" s="349"/>
      <c r="AN88" s="349"/>
      <c r="AO88" s="295"/>
      <c r="AP88" s="345"/>
      <c r="AQ88" s="172">
        <f t="shared" si="2"/>
        <v>0</v>
      </c>
      <c r="AR88" s="305"/>
      <c r="AS88" s="921"/>
      <c r="AT88" s="196"/>
    </row>
    <row r="89" spans="2:52" ht="80.400000000000006" customHeight="1" thickTop="1" thickBot="1" x14ac:dyDescent="0.5">
      <c r="B89" s="781"/>
      <c r="C89" s="779"/>
      <c r="D89" s="887"/>
      <c r="E89" s="924"/>
      <c r="F89" s="981"/>
      <c r="G89" s="1003"/>
      <c r="H89" s="91" t="s">
        <v>139</v>
      </c>
      <c r="I89" s="92"/>
      <c r="J89" s="164"/>
      <c r="K89" s="165"/>
      <c r="L89" s="166"/>
      <c r="M89" s="101"/>
      <c r="N89" s="101"/>
      <c r="O89" s="167"/>
      <c r="P89" s="168"/>
      <c r="Q89" s="169"/>
      <c r="R89" s="101"/>
      <c r="S89" s="101"/>
      <c r="T89" s="167"/>
      <c r="U89" s="101"/>
      <c r="V89" s="169"/>
      <c r="W89" s="101"/>
      <c r="X89" s="101"/>
      <c r="Y89" s="167"/>
      <c r="Z89" s="330"/>
      <c r="AA89" s="103"/>
      <c r="AB89" s="169"/>
      <c r="AC89" s="330"/>
      <c r="AD89" s="101"/>
      <c r="AE89" s="169"/>
      <c r="AF89" s="101"/>
      <c r="AG89" s="168"/>
      <c r="AH89" s="167"/>
      <c r="AI89" s="101"/>
      <c r="AJ89" s="101"/>
      <c r="AK89" s="102"/>
      <c r="AL89" s="101"/>
      <c r="AM89" s="102"/>
      <c r="AN89" s="102"/>
      <c r="AO89" s="101"/>
      <c r="AP89" s="103"/>
      <c r="AQ89" s="172">
        <f t="shared" si="2"/>
        <v>0</v>
      </c>
      <c r="AR89" s="305"/>
      <c r="AS89" s="921"/>
      <c r="AT89" s="220"/>
    </row>
    <row r="90" spans="2:52" s="163" customFormat="1" ht="80.400000000000006" customHeight="1" thickTop="1" thickBot="1" x14ac:dyDescent="0.5">
      <c r="B90" s="781"/>
      <c r="C90" s="779"/>
      <c r="D90" s="887" t="s">
        <v>158</v>
      </c>
      <c r="E90" s="923" t="s">
        <v>182</v>
      </c>
      <c r="F90" s="981" t="s">
        <v>165</v>
      </c>
      <c r="G90" s="1003"/>
      <c r="H90" s="121" t="s">
        <v>137</v>
      </c>
      <c r="I90" s="122"/>
      <c r="J90" s="182"/>
      <c r="K90" s="181"/>
      <c r="L90" s="185"/>
      <c r="M90" s="125"/>
      <c r="N90" s="125"/>
      <c r="O90" s="180"/>
      <c r="P90" s="181"/>
      <c r="Q90" s="182"/>
      <c r="R90" s="125"/>
      <c r="S90" s="125"/>
      <c r="T90" s="180"/>
      <c r="U90" s="125"/>
      <c r="V90" s="182"/>
      <c r="W90" s="125"/>
      <c r="X90" s="125"/>
      <c r="Y90" s="180"/>
      <c r="Z90" s="125"/>
      <c r="AA90" s="122"/>
      <c r="AB90" s="182"/>
      <c r="AC90" s="125"/>
      <c r="AD90" s="125"/>
      <c r="AE90" s="182"/>
      <c r="AF90" s="125"/>
      <c r="AG90" s="181"/>
      <c r="AH90" s="180"/>
      <c r="AI90" s="125"/>
      <c r="AJ90" s="125"/>
      <c r="AK90" s="183"/>
      <c r="AL90" s="125"/>
      <c r="AM90" s="183"/>
      <c r="AN90" s="183"/>
      <c r="AO90" s="125"/>
      <c r="AP90" s="122"/>
      <c r="AQ90" s="172">
        <f t="shared" si="2"/>
        <v>0</v>
      </c>
      <c r="AR90" s="305"/>
      <c r="AS90" s="921"/>
      <c r="AT90" s="196"/>
    </row>
    <row r="91" spans="2:52" ht="80.400000000000006" customHeight="1" thickTop="1" thickBot="1" x14ac:dyDescent="0.5">
      <c r="B91" s="781"/>
      <c r="C91" s="779"/>
      <c r="D91" s="887"/>
      <c r="E91" s="924"/>
      <c r="F91" s="981"/>
      <c r="G91" s="1003"/>
      <c r="H91" s="91" t="s">
        <v>139</v>
      </c>
      <c r="I91" s="92"/>
      <c r="J91" s="164"/>
      <c r="K91" s="165"/>
      <c r="L91" s="166"/>
      <c r="M91" s="101"/>
      <c r="N91" s="101"/>
      <c r="O91" s="167"/>
      <c r="P91" s="168"/>
      <c r="Q91" s="169"/>
      <c r="R91" s="101"/>
      <c r="S91" s="101"/>
      <c r="T91" s="167"/>
      <c r="U91" s="101"/>
      <c r="V91" s="169"/>
      <c r="W91" s="101"/>
      <c r="X91" s="101"/>
      <c r="Y91" s="167"/>
      <c r="Z91" s="101"/>
      <c r="AA91" s="103"/>
      <c r="AB91" s="169"/>
      <c r="AC91" s="101"/>
      <c r="AD91" s="101"/>
      <c r="AE91" s="169"/>
      <c r="AF91" s="101"/>
      <c r="AG91" s="168"/>
      <c r="AH91" s="167"/>
      <c r="AI91" s="101"/>
      <c r="AJ91" s="101"/>
      <c r="AK91" s="102"/>
      <c r="AL91" s="101"/>
      <c r="AM91" s="102"/>
      <c r="AN91" s="102"/>
      <c r="AO91" s="101"/>
      <c r="AP91" s="103"/>
      <c r="AQ91" s="172">
        <f t="shared" si="2"/>
        <v>0</v>
      </c>
      <c r="AR91" s="313"/>
      <c r="AS91" s="921"/>
      <c r="AT91" s="220"/>
    </row>
    <row r="92" spans="2:52" s="163" customFormat="1" ht="80.400000000000006" customHeight="1" thickTop="1" thickBot="1" x14ac:dyDescent="0.5">
      <c r="B92" s="781"/>
      <c r="C92" s="779"/>
      <c r="D92" s="887" t="s">
        <v>195</v>
      </c>
      <c r="E92" s="923" t="s">
        <v>187</v>
      </c>
      <c r="F92" s="981" t="s">
        <v>141</v>
      </c>
      <c r="G92" s="1003"/>
      <c r="H92" s="121" t="s">
        <v>137</v>
      </c>
      <c r="I92" s="122"/>
      <c r="J92" s="182"/>
      <c r="K92" s="181"/>
      <c r="L92" s="185"/>
      <c r="M92" s="125"/>
      <c r="N92" s="125"/>
      <c r="O92" s="180"/>
      <c r="P92" s="181"/>
      <c r="Q92" s="182"/>
      <c r="R92" s="125"/>
      <c r="S92" s="125"/>
      <c r="T92" s="180"/>
      <c r="U92" s="125"/>
      <c r="V92" s="182"/>
      <c r="W92" s="125"/>
      <c r="X92" s="125"/>
      <c r="Y92" s="180"/>
      <c r="Z92" s="125"/>
      <c r="AA92" s="122"/>
      <c r="AB92" s="182"/>
      <c r="AC92" s="125"/>
      <c r="AD92" s="125"/>
      <c r="AE92" s="182"/>
      <c r="AF92" s="125"/>
      <c r="AG92" s="181"/>
      <c r="AH92" s="180"/>
      <c r="AI92" s="125"/>
      <c r="AJ92" s="125"/>
      <c r="AK92" s="183"/>
      <c r="AL92" s="125"/>
      <c r="AM92" s="183"/>
      <c r="AN92" s="183"/>
      <c r="AO92" s="125"/>
      <c r="AP92" s="122"/>
      <c r="AQ92" s="172">
        <f t="shared" si="2"/>
        <v>0</v>
      </c>
      <c r="AR92" s="339"/>
      <c r="AS92" s="921"/>
      <c r="AT92" s="196"/>
    </row>
    <row r="93" spans="2:52" ht="80.400000000000006" customHeight="1" thickTop="1" thickBot="1" x14ac:dyDescent="0.5">
      <c r="B93" s="785"/>
      <c r="C93" s="779"/>
      <c r="D93" s="929"/>
      <c r="E93" s="942"/>
      <c r="F93" s="1008"/>
      <c r="G93" s="1007"/>
      <c r="H93" s="245" t="s">
        <v>139</v>
      </c>
      <c r="I93" s="246"/>
      <c r="J93" s="247"/>
      <c r="K93" s="304"/>
      <c r="L93" s="249"/>
      <c r="M93" s="251"/>
      <c r="N93" s="251"/>
      <c r="O93" s="252"/>
      <c r="P93" s="248"/>
      <c r="Q93" s="255"/>
      <c r="R93" s="251"/>
      <c r="S93" s="251"/>
      <c r="T93" s="252"/>
      <c r="U93" s="251"/>
      <c r="V93" s="255"/>
      <c r="W93" s="251"/>
      <c r="X93" s="251"/>
      <c r="Y93" s="252"/>
      <c r="Z93" s="251"/>
      <c r="AA93" s="257"/>
      <c r="AB93" s="255"/>
      <c r="AC93" s="251"/>
      <c r="AD93" s="251"/>
      <c r="AE93" s="255"/>
      <c r="AF93" s="251"/>
      <c r="AG93" s="248"/>
      <c r="AH93" s="252"/>
      <c r="AI93" s="251"/>
      <c r="AJ93" s="251"/>
      <c r="AK93" s="258"/>
      <c r="AL93" s="251"/>
      <c r="AM93" s="258"/>
      <c r="AN93" s="258"/>
      <c r="AO93" s="251"/>
      <c r="AP93" s="257"/>
      <c r="AQ93" s="259">
        <f t="shared" si="2"/>
        <v>0</v>
      </c>
      <c r="AR93" s="339"/>
      <c r="AS93" s="921"/>
      <c r="AT93" s="220"/>
    </row>
    <row r="94" spans="2:52" s="163" customFormat="1" ht="80.400000000000006" customHeight="1" x14ac:dyDescent="0.45">
      <c r="B94" s="958">
        <v>6</v>
      </c>
      <c r="C94" s="789"/>
      <c r="D94" s="949" t="s">
        <v>158</v>
      </c>
      <c r="E94" s="975" t="s">
        <v>184</v>
      </c>
      <c r="F94" s="982" t="s">
        <v>165</v>
      </c>
      <c r="G94" s="982">
        <v>120</v>
      </c>
      <c r="H94" s="236" t="s">
        <v>137</v>
      </c>
      <c r="I94" s="237"/>
      <c r="J94" s="190"/>
      <c r="K94" s="189"/>
      <c r="L94" s="186"/>
      <c r="M94" s="187"/>
      <c r="N94" s="187"/>
      <c r="O94" s="188"/>
      <c r="P94" s="189"/>
      <c r="Q94" s="190"/>
      <c r="R94" s="187"/>
      <c r="S94" s="187"/>
      <c r="T94" s="188"/>
      <c r="U94" s="187"/>
      <c r="V94" s="190"/>
      <c r="W94" s="187">
        <v>2</v>
      </c>
      <c r="X94" s="187"/>
      <c r="Y94" s="188"/>
      <c r="Z94" s="187"/>
      <c r="AA94" s="192"/>
      <c r="AB94" s="190"/>
      <c r="AC94" s="187"/>
      <c r="AD94" s="187"/>
      <c r="AE94" s="190"/>
      <c r="AF94" s="187"/>
      <c r="AG94" s="189"/>
      <c r="AH94" s="188"/>
      <c r="AI94" s="187"/>
      <c r="AJ94" s="187"/>
      <c r="AK94" s="240"/>
      <c r="AL94" s="187"/>
      <c r="AM94" s="358"/>
      <c r="AN94" s="359"/>
      <c r="AO94" s="360"/>
      <c r="AP94" s="361"/>
      <c r="AQ94" s="362">
        <f t="shared" si="2"/>
        <v>2</v>
      </c>
      <c r="AR94" s="339"/>
      <c r="AS94" s="921"/>
      <c r="AT94" s="196"/>
    </row>
    <row r="95" spans="2:52" ht="80.400000000000006" customHeight="1" x14ac:dyDescent="0.45">
      <c r="B95" s="955"/>
      <c r="C95" s="786"/>
      <c r="D95" s="929"/>
      <c r="E95" s="951"/>
      <c r="F95" s="983"/>
      <c r="G95" s="983"/>
      <c r="H95" s="127" t="s">
        <v>139</v>
      </c>
      <c r="I95" s="128"/>
      <c r="J95" s="129"/>
      <c r="K95" s="363"/>
      <c r="L95" s="364"/>
      <c r="M95" s="136"/>
      <c r="N95" s="136"/>
      <c r="O95" s="225"/>
      <c r="P95" s="226"/>
      <c r="Q95" s="227"/>
      <c r="R95" s="136"/>
      <c r="S95" s="136"/>
      <c r="T95" s="133"/>
      <c r="U95" s="365">
        <v>2</v>
      </c>
      <c r="V95" s="135"/>
      <c r="W95" s="132"/>
      <c r="X95" s="132"/>
      <c r="Y95" s="133"/>
      <c r="Z95" s="132"/>
      <c r="AA95" s="137"/>
      <c r="AB95" s="135"/>
      <c r="AC95" s="132"/>
      <c r="AD95" s="132"/>
      <c r="AE95" s="135"/>
      <c r="AF95" s="132"/>
      <c r="AG95" s="134"/>
      <c r="AH95" s="133"/>
      <c r="AI95" s="132"/>
      <c r="AJ95" s="132"/>
      <c r="AK95" s="138"/>
      <c r="AL95" s="132"/>
      <c r="AM95" s="138"/>
      <c r="AN95" s="138"/>
      <c r="AO95" s="132"/>
      <c r="AP95" s="137"/>
      <c r="AQ95" s="139">
        <f t="shared" si="2"/>
        <v>2</v>
      </c>
      <c r="AR95" s="339"/>
      <c r="AS95" s="921"/>
      <c r="AT95" s="220"/>
    </row>
    <row r="96" spans="2:52" ht="80.400000000000006" customHeight="1" thickBot="1" x14ac:dyDescent="0.5">
      <c r="B96" s="956"/>
      <c r="C96" s="788"/>
      <c r="D96" s="803"/>
      <c r="E96" s="976"/>
      <c r="F96" s="984"/>
      <c r="G96" s="984"/>
      <c r="H96" s="140" t="s">
        <v>140</v>
      </c>
      <c r="I96" s="141"/>
      <c r="J96" s="142"/>
      <c r="K96" s="214"/>
      <c r="L96" s="235"/>
      <c r="M96" s="145"/>
      <c r="N96" s="145"/>
      <c r="O96" s="146"/>
      <c r="P96" s="147"/>
      <c r="Q96" s="148"/>
      <c r="R96" s="145"/>
      <c r="S96" s="145"/>
      <c r="T96" s="146">
        <v>2</v>
      </c>
      <c r="U96" s="145"/>
      <c r="V96" s="148"/>
      <c r="W96" s="145"/>
      <c r="X96" s="145"/>
      <c r="Y96" s="146"/>
      <c r="Z96" s="145"/>
      <c r="AA96" s="149"/>
      <c r="AB96" s="148"/>
      <c r="AC96" s="145"/>
      <c r="AD96" s="145"/>
      <c r="AE96" s="148"/>
      <c r="AF96" s="145"/>
      <c r="AG96" s="147"/>
      <c r="AH96" s="146"/>
      <c r="AI96" s="145"/>
      <c r="AJ96" s="145"/>
      <c r="AK96" s="150"/>
      <c r="AL96" s="145"/>
      <c r="AM96" s="150"/>
      <c r="AN96" s="150"/>
      <c r="AO96" s="145"/>
      <c r="AP96" s="149"/>
      <c r="AQ96" s="151">
        <f t="shared" si="2"/>
        <v>2</v>
      </c>
      <c r="AR96" s="339"/>
      <c r="AS96" s="921"/>
      <c r="AT96" s="220"/>
    </row>
    <row r="97" spans="2:46" s="163" customFormat="1" ht="80.400000000000006" customHeight="1" x14ac:dyDescent="0.45">
      <c r="B97" s="958">
        <v>4</v>
      </c>
      <c r="C97" s="789"/>
      <c r="D97" s="973" t="s">
        <v>197</v>
      </c>
      <c r="E97" s="975" t="s">
        <v>198</v>
      </c>
      <c r="F97" s="1006" t="s">
        <v>165</v>
      </c>
      <c r="G97" s="982">
        <v>160</v>
      </c>
      <c r="H97" s="236" t="s">
        <v>137</v>
      </c>
      <c r="I97" s="237"/>
      <c r="J97" s="190"/>
      <c r="K97" s="189"/>
      <c r="L97" s="186"/>
      <c r="M97" s="191"/>
      <c r="N97" s="187"/>
      <c r="O97" s="366"/>
      <c r="P97" s="367"/>
      <c r="Q97" s="368"/>
      <c r="R97" s="191"/>
      <c r="S97" s="191"/>
      <c r="T97" s="366"/>
      <c r="U97" s="191"/>
      <c r="V97" s="368"/>
      <c r="W97" s="191"/>
      <c r="X97" s="191"/>
      <c r="Y97" s="366"/>
      <c r="Z97" s="191"/>
      <c r="AA97" s="369"/>
      <c r="AB97" s="368"/>
      <c r="AC97" s="191"/>
      <c r="AD97" s="191"/>
      <c r="AE97" s="368"/>
      <c r="AF97" s="191"/>
      <c r="AG97" s="367"/>
      <c r="AH97" s="366"/>
      <c r="AI97" s="191"/>
      <c r="AJ97" s="187"/>
      <c r="AK97" s="240"/>
      <c r="AL97" s="191"/>
      <c r="AM97" s="240"/>
      <c r="AN97" s="240"/>
      <c r="AO97" s="241"/>
      <c r="AP97" s="237"/>
      <c r="AQ97" s="242">
        <f t="shared" si="2"/>
        <v>0</v>
      </c>
      <c r="AR97" s="339"/>
      <c r="AS97" s="921"/>
      <c r="AT97" s="196"/>
    </row>
    <row r="98" spans="2:46" s="163" customFormat="1" ht="80.400000000000006" customHeight="1" x14ac:dyDescent="0.45">
      <c r="B98" s="955"/>
      <c r="C98" s="786"/>
      <c r="D98" s="908"/>
      <c r="E98" s="951"/>
      <c r="F98" s="983"/>
      <c r="G98" s="983"/>
      <c r="H98" s="91" t="s">
        <v>139</v>
      </c>
      <c r="I98" s="370"/>
      <c r="J98" s="227"/>
      <c r="K98" s="226"/>
      <c r="L98" s="224"/>
      <c r="M98" s="136"/>
      <c r="N98" s="136"/>
      <c r="O98" s="133"/>
      <c r="P98" s="226"/>
      <c r="Q98" s="227"/>
      <c r="R98" s="132"/>
      <c r="S98" s="136"/>
      <c r="T98" s="225"/>
      <c r="U98" s="136"/>
      <c r="V98" s="227"/>
      <c r="W98" s="136"/>
      <c r="X98" s="136"/>
      <c r="Y98" s="225"/>
      <c r="Z98" s="132"/>
      <c r="AA98" s="370"/>
      <c r="AB98" s="227"/>
      <c r="AC98" s="132"/>
      <c r="AD98" s="365"/>
      <c r="AE98" s="227"/>
      <c r="AF98" s="136"/>
      <c r="AG98" s="226"/>
      <c r="AH98" s="225"/>
      <c r="AI98" s="132"/>
      <c r="AJ98" s="136"/>
      <c r="AK98" s="138"/>
      <c r="AL98" s="132"/>
      <c r="AM98" s="138"/>
      <c r="AN98" s="138"/>
      <c r="AO98" s="132"/>
      <c r="AP98" s="137"/>
      <c r="AQ98" s="139">
        <f t="shared" si="2"/>
        <v>0</v>
      </c>
      <c r="AR98" s="339"/>
      <c r="AS98" s="921"/>
      <c r="AT98" s="196"/>
    </row>
    <row r="99" spans="2:46" ht="80.400000000000006" customHeight="1" thickBot="1" x14ac:dyDescent="0.5">
      <c r="B99" s="955"/>
      <c r="C99" s="786"/>
      <c r="D99" s="908"/>
      <c r="E99" s="951"/>
      <c r="F99" s="987"/>
      <c r="G99" s="983"/>
      <c r="H99" s="371" t="s">
        <v>140</v>
      </c>
      <c r="I99" s="149"/>
      <c r="J99" s="148"/>
      <c r="K99" s="147"/>
      <c r="L99" s="144"/>
      <c r="M99" s="145"/>
      <c r="N99" s="145"/>
      <c r="O99" s="146"/>
      <c r="P99" s="147"/>
      <c r="Q99" s="148"/>
      <c r="R99" s="145"/>
      <c r="S99" s="145"/>
      <c r="T99" s="146"/>
      <c r="U99" s="145"/>
      <c r="V99" s="148"/>
      <c r="W99" s="145"/>
      <c r="X99" s="145"/>
      <c r="Y99" s="146"/>
      <c r="Z99" s="145"/>
      <c r="AA99" s="149"/>
      <c r="AB99" s="148"/>
      <c r="AC99" s="145"/>
      <c r="AD99" s="145"/>
      <c r="AE99" s="148"/>
      <c r="AF99" s="145"/>
      <c r="AG99" s="147"/>
      <c r="AH99" s="146"/>
      <c r="AI99" s="145"/>
      <c r="AJ99" s="145"/>
      <c r="AK99" s="150"/>
      <c r="AL99" s="145"/>
      <c r="AM99" s="150"/>
      <c r="AN99" s="150"/>
      <c r="AO99" s="145"/>
      <c r="AP99" s="149"/>
      <c r="AQ99" s="151">
        <f t="shared" si="2"/>
        <v>0</v>
      </c>
      <c r="AR99" s="339"/>
      <c r="AS99" s="921"/>
      <c r="AT99" s="220"/>
    </row>
    <row r="100" spans="2:46" s="163" customFormat="1" ht="80.400000000000006" customHeight="1" x14ac:dyDescent="0.45">
      <c r="B100" s="955"/>
      <c r="C100" s="786"/>
      <c r="D100" s="908"/>
      <c r="E100" s="951"/>
      <c r="F100" s="1003" t="s">
        <v>199</v>
      </c>
      <c r="G100" s="983"/>
      <c r="H100" s="236" t="s">
        <v>200</v>
      </c>
      <c r="I100" s="372"/>
      <c r="J100" s="373"/>
      <c r="K100" s="374"/>
      <c r="L100" s="375"/>
      <c r="M100" s="376"/>
      <c r="N100" s="376"/>
      <c r="O100" s="377"/>
      <c r="P100" s="374"/>
      <c r="Q100" s="373"/>
      <c r="R100" s="376"/>
      <c r="S100" s="376"/>
      <c r="T100" s="377"/>
      <c r="U100" s="376"/>
      <c r="V100" s="373"/>
      <c r="W100" s="376"/>
      <c r="X100" s="376"/>
      <c r="Y100" s="377"/>
      <c r="Z100" s="376"/>
      <c r="AA100" s="372"/>
      <c r="AB100" s="373"/>
      <c r="AC100" s="376"/>
      <c r="AD100" s="376"/>
      <c r="AE100" s="373"/>
      <c r="AF100" s="376"/>
      <c r="AG100" s="374"/>
      <c r="AH100" s="377"/>
      <c r="AI100" s="376"/>
      <c r="AJ100" s="376"/>
      <c r="AK100" s="240"/>
      <c r="AL100" s="187"/>
      <c r="AM100" s="240"/>
      <c r="AN100" s="240"/>
      <c r="AO100" s="187"/>
      <c r="AP100" s="192"/>
      <c r="AQ100" s="242">
        <f t="shared" si="2"/>
        <v>0</v>
      </c>
      <c r="AR100" s="339"/>
      <c r="AS100" s="921"/>
      <c r="AT100" s="196"/>
    </row>
    <row r="101" spans="2:46" ht="79.5" customHeight="1" thickBot="1" x14ac:dyDescent="0.5">
      <c r="B101" s="955"/>
      <c r="C101" s="786"/>
      <c r="D101" s="974"/>
      <c r="E101" s="976"/>
      <c r="F101" s="1007"/>
      <c r="G101" s="984"/>
      <c r="H101" s="378" t="s">
        <v>139</v>
      </c>
      <c r="I101" s="379"/>
      <c r="J101" s="380"/>
      <c r="K101" s="381"/>
      <c r="L101" s="382"/>
      <c r="M101" s="251"/>
      <c r="N101" s="251"/>
      <c r="O101" s="252"/>
      <c r="P101" s="248"/>
      <c r="Q101" s="255"/>
      <c r="R101" s="251"/>
      <c r="S101" s="251"/>
      <c r="T101" s="252"/>
      <c r="U101" s="251"/>
      <c r="V101" s="255"/>
      <c r="W101" s="251"/>
      <c r="X101" s="251"/>
      <c r="Y101" s="252"/>
      <c r="Z101" s="251"/>
      <c r="AA101" s="257"/>
      <c r="AB101" s="255"/>
      <c r="AC101" s="251"/>
      <c r="AD101" s="251"/>
      <c r="AE101" s="255"/>
      <c r="AF101" s="255"/>
      <c r="AG101" s="251"/>
      <c r="AH101" s="252"/>
      <c r="AI101" s="251"/>
      <c r="AJ101" s="251"/>
      <c r="AK101" s="258"/>
      <c r="AL101" s="251"/>
      <c r="AM101" s="258"/>
      <c r="AN101" s="258"/>
      <c r="AO101" s="251"/>
      <c r="AP101" s="257"/>
      <c r="AQ101" s="259">
        <f t="shared" si="2"/>
        <v>0</v>
      </c>
      <c r="AR101" s="339"/>
      <c r="AS101" s="921"/>
      <c r="AT101" s="220"/>
    </row>
    <row r="102" spans="2:46" s="163" customFormat="1" ht="79.5" customHeight="1" x14ac:dyDescent="0.45">
      <c r="B102" s="955"/>
      <c r="C102" s="786"/>
      <c r="D102" s="886" t="s">
        <v>197</v>
      </c>
      <c r="E102" s="950" t="s">
        <v>201</v>
      </c>
      <c r="F102" s="1006" t="s">
        <v>165</v>
      </c>
      <c r="G102" s="1006">
        <v>160</v>
      </c>
      <c r="H102" s="383" t="s">
        <v>137</v>
      </c>
      <c r="I102" s="237"/>
      <c r="J102" s="238"/>
      <c r="K102" s="189"/>
      <c r="L102" s="186"/>
      <c r="M102" s="187"/>
      <c r="N102" s="187"/>
      <c r="O102" s="188"/>
      <c r="P102" s="189"/>
      <c r="Q102" s="190"/>
      <c r="R102" s="187"/>
      <c r="S102" s="187"/>
      <c r="T102" s="188"/>
      <c r="U102" s="187"/>
      <c r="V102" s="190"/>
      <c r="W102" s="187"/>
      <c r="X102" s="187"/>
      <c r="Y102" s="188"/>
      <c r="Z102" s="187"/>
      <c r="AA102" s="192"/>
      <c r="AB102" s="190"/>
      <c r="AC102" s="187"/>
      <c r="AD102" s="187"/>
      <c r="AE102" s="190"/>
      <c r="AF102" s="187"/>
      <c r="AG102" s="189"/>
      <c r="AH102" s="188"/>
      <c r="AI102" s="187"/>
      <c r="AJ102" s="187"/>
      <c r="AK102" s="240"/>
      <c r="AL102" s="187"/>
      <c r="AM102" s="240"/>
      <c r="AN102" s="240"/>
      <c r="AO102" s="241"/>
      <c r="AP102" s="237"/>
      <c r="AQ102" s="242">
        <f t="shared" si="2"/>
        <v>0</v>
      </c>
      <c r="AR102" s="339"/>
      <c r="AS102" s="921"/>
      <c r="AT102" s="196"/>
    </row>
    <row r="103" spans="2:46" s="163" customFormat="1" ht="79.5" customHeight="1" x14ac:dyDescent="0.45">
      <c r="B103" s="955"/>
      <c r="C103" s="786"/>
      <c r="D103" s="908"/>
      <c r="E103" s="951"/>
      <c r="F103" s="983"/>
      <c r="G103" s="983"/>
      <c r="H103" s="384" t="s">
        <v>139</v>
      </c>
      <c r="I103" s="385"/>
      <c r="J103" s="386"/>
      <c r="K103" s="226"/>
      <c r="L103" s="224"/>
      <c r="M103" s="136"/>
      <c r="N103" s="136"/>
      <c r="O103" s="225"/>
      <c r="P103" s="226"/>
      <c r="Q103" s="227"/>
      <c r="R103" s="136"/>
      <c r="S103" s="136"/>
      <c r="T103" s="225"/>
      <c r="U103" s="136"/>
      <c r="V103" s="227"/>
      <c r="W103" s="136"/>
      <c r="X103" s="136"/>
      <c r="Y103" s="225"/>
      <c r="Z103" s="136"/>
      <c r="AA103" s="233"/>
      <c r="AB103" s="234"/>
      <c r="AC103" s="136"/>
      <c r="AD103" s="365"/>
      <c r="AE103" s="227"/>
      <c r="AF103" s="136"/>
      <c r="AG103" s="226"/>
      <c r="AH103" s="225"/>
      <c r="AI103" s="136"/>
      <c r="AJ103" s="136"/>
      <c r="AK103" s="387"/>
      <c r="AL103" s="132"/>
      <c r="AM103" s="138"/>
      <c r="AN103" s="138"/>
      <c r="AO103" s="132"/>
      <c r="AP103" s="137"/>
      <c r="AQ103" s="139">
        <f t="shared" si="2"/>
        <v>0</v>
      </c>
      <c r="AR103" s="339"/>
      <c r="AS103" s="921"/>
      <c r="AT103" s="196"/>
    </row>
    <row r="104" spans="2:46" ht="79.5" customHeight="1" thickBot="1" x14ac:dyDescent="0.5">
      <c r="B104" s="955"/>
      <c r="C104" s="786"/>
      <c r="D104" s="929"/>
      <c r="E104" s="967"/>
      <c r="F104" s="1007"/>
      <c r="G104" s="1007"/>
      <c r="H104" s="140" t="s">
        <v>140</v>
      </c>
      <c r="I104" s="149"/>
      <c r="J104" s="148"/>
      <c r="K104" s="209"/>
      <c r="L104" s="144"/>
      <c r="M104" s="145"/>
      <c r="N104" s="145"/>
      <c r="O104" s="146"/>
      <c r="P104" s="147"/>
      <c r="Q104" s="148"/>
      <c r="R104" s="145"/>
      <c r="S104" s="145"/>
      <c r="T104" s="146"/>
      <c r="U104" s="145"/>
      <c r="V104" s="148"/>
      <c r="W104" s="145"/>
      <c r="X104" s="145"/>
      <c r="Y104" s="146"/>
      <c r="Z104" s="145"/>
      <c r="AA104" s="149"/>
      <c r="AB104" s="148"/>
      <c r="AC104" s="145"/>
      <c r="AD104" s="145"/>
      <c r="AE104" s="148"/>
      <c r="AF104" s="145"/>
      <c r="AG104" s="147"/>
      <c r="AH104" s="146"/>
      <c r="AI104" s="145"/>
      <c r="AJ104" s="145"/>
      <c r="AK104" s="150"/>
      <c r="AL104" s="145"/>
      <c r="AM104" s="150"/>
      <c r="AN104" s="150"/>
      <c r="AO104" s="145"/>
      <c r="AP104" s="149"/>
      <c r="AQ104" s="151">
        <f t="shared" si="2"/>
        <v>0</v>
      </c>
      <c r="AR104" s="339"/>
      <c r="AS104" s="921"/>
      <c r="AT104" s="220"/>
    </row>
    <row r="105" spans="2:46" s="163" customFormat="1" ht="79.2" customHeight="1" x14ac:dyDescent="0.45">
      <c r="B105" s="955"/>
      <c r="C105" s="786"/>
      <c r="D105" s="949" t="s">
        <v>202</v>
      </c>
      <c r="E105" s="935" t="s">
        <v>203</v>
      </c>
      <c r="F105" s="988" t="s">
        <v>165</v>
      </c>
      <c r="G105" s="988">
        <v>160</v>
      </c>
      <c r="H105" s="152" t="s">
        <v>137</v>
      </c>
      <c r="I105" s="153"/>
      <c r="J105" s="154"/>
      <c r="K105" s="341"/>
      <c r="L105" s="388">
        <v>0</v>
      </c>
      <c r="M105" s="187">
        <v>0</v>
      </c>
      <c r="N105" s="187">
        <v>0</v>
      </c>
      <c r="O105" s="188">
        <v>0</v>
      </c>
      <c r="P105" s="189">
        <v>0</v>
      </c>
      <c r="Q105" s="190">
        <v>0</v>
      </c>
      <c r="R105" s="187">
        <v>0</v>
      </c>
      <c r="S105" s="187">
        <v>0</v>
      </c>
      <c r="T105" s="188">
        <v>0</v>
      </c>
      <c r="U105" s="187">
        <v>0</v>
      </c>
      <c r="V105" s="190">
        <v>5</v>
      </c>
      <c r="W105" s="187">
        <v>5</v>
      </c>
      <c r="X105" s="187">
        <v>5</v>
      </c>
      <c r="Y105" s="188">
        <v>5</v>
      </c>
      <c r="Z105" s="187">
        <v>0</v>
      </c>
      <c r="AA105" s="192">
        <v>0</v>
      </c>
      <c r="AB105" s="190">
        <v>0</v>
      </c>
      <c r="AC105" s="187">
        <v>0</v>
      </c>
      <c r="AD105" s="187">
        <v>0</v>
      </c>
      <c r="AE105" s="190"/>
      <c r="AF105" s="187"/>
      <c r="AG105" s="189"/>
      <c r="AH105" s="188"/>
      <c r="AI105" s="187"/>
      <c r="AJ105" s="187"/>
      <c r="AK105" s="240"/>
      <c r="AL105" s="187"/>
      <c r="AM105" s="240"/>
      <c r="AN105" s="240"/>
      <c r="AO105" s="241"/>
      <c r="AP105" s="237"/>
      <c r="AQ105" s="160">
        <f t="shared" si="2"/>
        <v>20</v>
      </c>
      <c r="AR105" s="339"/>
      <c r="AS105" s="921"/>
      <c r="AT105" s="196"/>
    </row>
    <row r="106" spans="2:46" s="163" customFormat="1" ht="79.2" customHeight="1" x14ac:dyDescent="0.45">
      <c r="B106" s="955"/>
      <c r="C106" s="786"/>
      <c r="D106" s="908"/>
      <c r="E106" s="951"/>
      <c r="F106" s="983"/>
      <c r="G106" s="983"/>
      <c r="H106" s="389" t="s">
        <v>139</v>
      </c>
      <c r="I106" s="390"/>
      <c r="J106" s="129">
        <v>0</v>
      </c>
      <c r="K106" s="391">
        <v>0</v>
      </c>
      <c r="L106" s="392">
        <v>0</v>
      </c>
      <c r="M106" s="393">
        <v>0</v>
      </c>
      <c r="N106" s="393">
        <v>0</v>
      </c>
      <c r="O106" s="133">
        <v>0</v>
      </c>
      <c r="P106" s="394">
        <v>0</v>
      </c>
      <c r="Q106" s="386">
        <v>0</v>
      </c>
      <c r="R106" s="132">
        <v>0</v>
      </c>
      <c r="S106" s="393">
        <v>0</v>
      </c>
      <c r="T106" s="395">
        <v>5</v>
      </c>
      <c r="U106" s="393">
        <v>5</v>
      </c>
      <c r="V106" s="386">
        <v>5</v>
      </c>
      <c r="W106" s="393">
        <v>5</v>
      </c>
      <c r="X106" s="393">
        <v>0</v>
      </c>
      <c r="Y106" s="395">
        <v>0</v>
      </c>
      <c r="Z106" s="393">
        <v>0</v>
      </c>
      <c r="AA106" s="385">
        <v>0</v>
      </c>
      <c r="AB106" s="386">
        <v>0</v>
      </c>
      <c r="AC106" s="393"/>
      <c r="AD106" s="136"/>
      <c r="AE106" s="135"/>
      <c r="AF106" s="136"/>
      <c r="AG106" s="134"/>
      <c r="AH106" s="133"/>
      <c r="AI106" s="132"/>
      <c r="AJ106" s="132"/>
      <c r="AK106" s="138"/>
      <c r="AL106" s="132"/>
      <c r="AM106" s="138"/>
      <c r="AN106" s="138"/>
      <c r="AO106" s="396"/>
      <c r="AP106" s="397"/>
      <c r="AQ106" s="139">
        <f t="shared" si="2"/>
        <v>20</v>
      </c>
      <c r="AR106" s="339"/>
      <c r="AS106" s="921"/>
      <c r="AT106" s="196"/>
    </row>
    <row r="107" spans="2:46" ht="79.5" customHeight="1" thickBot="1" x14ac:dyDescent="0.5">
      <c r="B107" s="955"/>
      <c r="C107" s="786"/>
      <c r="D107" s="930"/>
      <c r="E107" s="967"/>
      <c r="F107" s="1007"/>
      <c r="G107" s="1007"/>
      <c r="H107" s="140" t="s">
        <v>140</v>
      </c>
      <c r="I107" s="141"/>
      <c r="J107" s="142"/>
      <c r="K107" s="143"/>
      <c r="L107" s="235"/>
      <c r="M107" s="145"/>
      <c r="N107" s="145"/>
      <c r="O107" s="146"/>
      <c r="P107" s="147"/>
      <c r="Q107" s="148"/>
      <c r="R107" s="145"/>
      <c r="S107" s="145">
        <v>5</v>
      </c>
      <c r="T107" s="146">
        <v>5</v>
      </c>
      <c r="U107" s="145">
        <v>5</v>
      </c>
      <c r="V107" s="148">
        <v>5</v>
      </c>
      <c r="W107" s="145"/>
      <c r="X107" s="145"/>
      <c r="Y107" s="146"/>
      <c r="Z107" s="145"/>
      <c r="AA107" s="149"/>
      <c r="AB107" s="148"/>
      <c r="AC107" s="145"/>
      <c r="AD107" s="145"/>
      <c r="AE107" s="148"/>
      <c r="AF107" s="145"/>
      <c r="AG107" s="147"/>
      <c r="AH107" s="146"/>
      <c r="AI107" s="145"/>
      <c r="AJ107" s="145"/>
      <c r="AK107" s="150"/>
      <c r="AL107" s="145"/>
      <c r="AM107" s="150"/>
      <c r="AN107" s="150"/>
      <c r="AO107" s="145"/>
      <c r="AP107" s="149"/>
      <c r="AQ107" s="151">
        <f t="shared" si="2"/>
        <v>20</v>
      </c>
      <c r="AR107" s="339"/>
      <c r="AS107" s="921"/>
      <c r="AT107" s="220"/>
    </row>
    <row r="108" spans="2:46" ht="79.5" customHeight="1" x14ac:dyDescent="0.45">
      <c r="B108" s="955"/>
      <c r="C108" s="786"/>
      <c r="D108" s="804"/>
      <c r="E108" s="975" t="s">
        <v>204</v>
      </c>
      <c r="F108" s="982" t="s">
        <v>144</v>
      </c>
      <c r="G108" s="982">
        <v>180</v>
      </c>
      <c r="H108" s="236" t="s">
        <v>205</v>
      </c>
      <c r="I108" s="237"/>
      <c r="J108" s="238"/>
      <c r="K108" s="239"/>
      <c r="L108" s="244"/>
      <c r="M108" s="398"/>
      <c r="N108" s="398"/>
      <c r="O108" s="399"/>
      <c r="P108" s="400"/>
      <c r="Q108" s="401"/>
      <c r="R108" s="398"/>
      <c r="S108" s="398"/>
      <c r="T108" s="399"/>
      <c r="U108" s="398"/>
      <c r="V108" s="401"/>
      <c r="W108" s="398"/>
      <c r="X108" s="398"/>
      <c r="Y108" s="399"/>
      <c r="Z108" s="398"/>
      <c r="AA108" s="402"/>
      <c r="AB108" s="401"/>
      <c r="AC108" s="398"/>
      <c r="AD108" s="398"/>
      <c r="AE108" s="401"/>
      <c r="AF108" s="398"/>
      <c r="AG108" s="400"/>
      <c r="AH108" s="399"/>
      <c r="AI108" s="398"/>
      <c r="AJ108" s="398"/>
      <c r="AK108" s="403"/>
      <c r="AL108" s="398"/>
      <c r="AM108" s="403"/>
      <c r="AN108" s="403"/>
      <c r="AO108" s="398"/>
      <c r="AP108" s="402"/>
      <c r="AQ108" s="404">
        <f t="shared" si="2"/>
        <v>0</v>
      </c>
      <c r="AR108" s="223"/>
      <c r="AS108" s="921"/>
      <c r="AT108" s="220"/>
    </row>
    <row r="109" spans="2:46" ht="79.5" customHeight="1" thickBot="1" x14ac:dyDescent="0.5">
      <c r="B109" s="955"/>
      <c r="C109" s="786"/>
      <c r="D109" s="804"/>
      <c r="E109" s="976"/>
      <c r="F109" s="984"/>
      <c r="G109" s="984"/>
      <c r="H109" s="405" t="s">
        <v>139</v>
      </c>
      <c r="I109" s="406"/>
      <c r="J109" s="407"/>
      <c r="K109" s="408"/>
      <c r="L109" s="409"/>
      <c r="M109" s="410"/>
      <c r="N109" s="410"/>
      <c r="O109" s="411"/>
      <c r="P109" s="412"/>
      <c r="Q109" s="413"/>
      <c r="R109" s="414"/>
      <c r="S109" s="410"/>
      <c r="T109" s="415"/>
      <c r="U109" s="416"/>
      <c r="V109" s="417"/>
      <c r="W109" s="416"/>
      <c r="X109" s="410"/>
      <c r="Y109" s="418"/>
      <c r="Z109" s="410"/>
      <c r="AA109" s="419"/>
      <c r="AB109" s="417"/>
      <c r="AC109" s="410"/>
      <c r="AD109" s="414"/>
      <c r="AE109" s="417"/>
      <c r="AF109" s="420"/>
      <c r="AG109" s="421"/>
      <c r="AH109" s="411"/>
      <c r="AI109" s="414"/>
      <c r="AJ109" s="414"/>
      <c r="AK109" s="422"/>
      <c r="AL109" s="414"/>
      <c r="AM109" s="422"/>
      <c r="AN109" s="422"/>
      <c r="AO109" s="414"/>
      <c r="AP109" s="423"/>
      <c r="AQ109" s="424">
        <f t="shared" si="2"/>
        <v>0</v>
      </c>
      <c r="AR109" s="223"/>
      <c r="AS109" s="921"/>
      <c r="AT109" s="220"/>
    </row>
    <row r="110" spans="2:46" ht="80.400000000000006" customHeight="1" x14ac:dyDescent="0.45">
      <c r="B110" s="955"/>
      <c r="C110" s="786"/>
      <c r="D110" s="949" t="s">
        <v>202</v>
      </c>
      <c r="E110" s="950" t="s">
        <v>206</v>
      </c>
      <c r="F110" s="1006" t="s">
        <v>165</v>
      </c>
      <c r="G110" s="1006">
        <v>160</v>
      </c>
      <c r="H110" s="236" t="s">
        <v>200</v>
      </c>
      <c r="I110" s="268"/>
      <c r="J110" s="425">
        <v>58</v>
      </c>
      <c r="K110" s="426">
        <v>53</v>
      </c>
      <c r="L110" s="427">
        <v>60</v>
      </c>
      <c r="M110" s="428">
        <v>60</v>
      </c>
      <c r="N110" s="428">
        <v>52</v>
      </c>
      <c r="O110" s="429">
        <v>50</v>
      </c>
      <c r="P110" s="426">
        <v>60</v>
      </c>
      <c r="Q110" s="425">
        <v>57</v>
      </c>
      <c r="R110" s="428">
        <v>56</v>
      </c>
      <c r="S110" s="428">
        <v>46</v>
      </c>
      <c r="T110" s="429">
        <v>55</v>
      </c>
      <c r="U110" s="428">
        <v>54</v>
      </c>
      <c r="V110" s="425">
        <v>37</v>
      </c>
      <c r="W110" s="428">
        <v>37</v>
      </c>
      <c r="X110" s="428">
        <v>10</v>
      </c>
      <c r="Y110" s="429">
        <v>24</v>
      </c>
      <c r="Z110" s="428">
        <v>43</v>
      </c>
      <c r="AA110" s="430">
        <v>43</v>
      </c>
      <c r="AB110" s="425">
        <v>43</v>
      </c>
      <c r="AC110" s="428">
        <v>44</v>
      </c>
      <c r="AD110" s="428">
        <v>42</v>
      </c>
      <c r="AE110" s="425"/>
      <c r="AF110" s="428"/>
      <c r="AG110" s="426"/>
      <c r="AH110" s="431"/>
      <c r="AI110" s="432"/>
      <c r="AJ110" s="432"/>
      <c r="AK110" s="433"/>
      <c r="AL110" s="432"/>
      <c r="AM110" s="434"/>
      <c r="AN110" s="240"/>
      <c r="AO110" s="241"/>
      <c r="AP110" s="237"/>
      <c r="AQ110" s="435">
        <f t="shared" si="2"/>
        <v>984</v>
      </c>
      <c r="AR110" s="223"/>
      <c r="AS110" s="921"/>
      <c r="AT110" s="220"/>
    </row>
    <row r="111" spans="2:46" ht="80.400000000000006" customHeight="1" x14ac:dyDescent="0.45">
      <c r="B111" s="955"/>
      <c r="C111" s="786"/>
      <c r="D111" s="886"/>
      <c r="E111" s="935"/>
      <c r="F111" s="988"/>
      <c r="G111" s="988"/>
      <c r="H111" s="436" t="s">
        <v>139</v>
      </c>
      <c r="I111" s="437">
        <v>58</v>
      </c>
      <c r="J111" s="164">
        <v>53</v>
      </c>
      <c r="K111" s="165">
        <v>60</v>
      </c>
      <c r="L111" s="166">
        <v>60</v>
      </c>
      <c r="M111" s="101">
        <v>52</v>
      </c>
      <c r="N111" s="101">
        <v>50</v>
      </c>
      <c r="O111" s="167">
        <v>60</v>
      </c>
      <c r="P111" s="168">
        <v>57</v>
      </c>
      <c r="Q111" s="169">
        <v>56</v>
      </c>
      <c r="R111" s="101">
        <v>46</v>
      </c>
      <c r="S111" s="101">
        <v>55</v>
      </c>
      <c r="T111" s="167">
        <v>54</v>
      </c>
      <c r="U111" s="101">
        <v>37</v>
      </c>
      <c r="V111" s="169">
        <v>37</v>
      </c>
      <c r="W111" s="101">
        <v>10</v>
      </c>
      <c r="X111" s="101">
        <v>24</v>
      </c>
      <c r="Y111" s="167">
        <v>43</v>
      </c>
      <c r="Z111" s="272">
        <v>43</v>
      </c>
      <c r="AA111" s="103">
        <v>43</v>
      </c>
      <c r="AB111" s="169">
        <v>44</v>
      </c>
      <c r="AC111" s="272">
        <v>42</v>
      </c>
      <c r="AD111" s="101"/>
      <c r="AE111" s="169"/>
      <c r="AF111" s="101"/>
      <c r="AG111" s="168"/>
      <c r="AH111" s="167"/>
      <c r="AI111" s="101"/>
      <c r="AJ111" s="101"/>
      <c r="AK111" s="102"/>
      <c r="AL111" s="101"/>
      <c r="AM111" s="102"/>
      <c r="AN111" s="102"/>
      <c r="AO111" s="132"/>
      <c r="AP111" s="137"/>
      <c r="AQ111" s="172">
        <f t="shared" si="2"/>
        <v>984</v>
      </c>
      <c r="AR111" s="223"/>
      <c r="AS111" s="921"/>
      <c r="AT111" s="220"/>
    </row>
    <row r="112" spans="2:46" ht="79.95" customHeight="1" x14ac:dyDescent="0.45">
      <c r="B112" s="1009"/>
      <c r="C112" s="791"/>
      <c r="D112" s="887"/>
      <c r="E112" s="923"/>
      <c r="F112" s="1003"/>
      <c r="G112" s="1003"/>
      <c r="H112" s="105" t="s">
        <v>140</v>
      </c>
      <c r="I112" s="203">
        <v>60</v>
      </c>
      <c r="J112" s="204">
        <v>60</v>
      </c>
      <c r="K112" s="205">
        <v>52</v>
      </c>
      <c r="L112" s="309">
        <v>50</v>
      </c>
      <c r="M112" s="212">
        <v>60</v>
      </c>
      <c r="N112" s="212">
        <v>57</v>
      </c>
      <c r="O112" s="215">
        <v>56</v>
      </c>
      <c r="P112" s="214">
        <v>46</v>
      </c>
      <c r="Q112" s="213">
        <v>55</v>
      </c>
      <c r="R112" s="212">
        <v>54</v>
      </c>
      <c r="S112" s="212">
        <v>37</v>
      </c>
      <c r="T112" s="215">
        <v>37</v>
      </c>
      <c r="U112" s="212">
        <v>10</v>
      </c>
      <c r="V112" s="213">
        <v>24</v>
      </c>
      <c r="W112" s="212">
        <v>43</v>
      </c>
      <c r="X112" s="212">
        <v>43</v>
      </c>
      <c r="Y112" s="215">
        <v>43</v>
      </c>
      <c r="Z112" s="438">
        <v>44</v>
      </c>
      <c r="AA112" s="217">
        <v>42</v>
      </c>
      <c r="AB112" s="213"/>
      <c r="AC112" s="438"/>
      <c r="AD112" s="212"/>
      <c r="AE112" s="213"/>
      <c r="AF112" s="212"/>
      <c r="AG112" s="214"/>
      <c r="AH112" s="215"/>
      <c r="AI112" s="212"/>
      <c r="AJ112" s="212"/>
      <c r="AK112" s="216"/>
      <c r="AL112" s="212"/>
      <c r="AM112" s="216"/>
      <c r="AN112" s="216"/>
      <c r="AO112" s="212"/>
      <c r="AP112" s="217"/>
      <c r="AQ112" s="218">
        <f t="shared" si="2"/>
        <v>873</v>
      </c>
      <c r="AR112" s="223"/>
      <c r="AS112" s="921"/>
      <c r="AT112" s="220"/>
    </row>
    <row r="113" spans="1:1242" ht="3.6" customHeight="1" thickBot="1" x14ac:dyDescent="0.5">
      <c r="B113" s="786">
        <v>7</v>
      </c>
      <c r="C113" s="786"/>
      <c r="D113" s="804"/>
      <c r="E113" s="801"/>
      <c r="F113" s="439"/>
      <c r="G113" s="439"/>
      <c r="H113" s="405" t="s">
        <v>139</v>
      </c>
      <c r="I113" s="406"/>
      <c r="J113" s="407"/>
      <c r="K113" s="408"/>
      <c r="L113" s="409"/>
      <c r="M113" s="410"/>
      <c r="N113" s="410"/>
      <c r="O113" s="415"/>
      <c r="P113" s="440"/>
      <c r="Q113" s="417"/>
      <c r="R113" s="416"/>
      <c r="S113" s="410"/>
      <c r="T113" s="418"/>
      <c r="U113" s="393"/>
      <c r="V113" s="386"/>
      <c r="W113" s="393"/>
      <c r="X113" s="393"/>
      <c r="Y113" s="395"/>
      <c r="Z113" s="365"/>
      <c r="AA113" s="233"/>
      <c r="AB113" s="234"/>
      <c r="AC113" s="365"/>
      <c r="AD113" s="132"/>
      <c r="AE113" s="135"/>
      <c r="AF113" s="365"/>
      <c r="AG113" s="134"/>
      <c r="AH113" s="133"/>
      <c r="AI113" s="365"/>
      <c r="AJ113" s="132"/>
      <c r="AK113" s="138"/>
      <c r="AL113" s="132"/>
      <c r="AM113" s="138"/>
      <c r="AN113" s="138"/>
      <c r="AO113" s="132"/>
      <c r="AP113" s="137"/>
      <c r="AQ113" s="139">
        <f t="shared" si="2"/>
        <v>0</v>
      </c>
      <c r="AR113" s="339"/>
      <c r="AS113" s="921"/>
      <c r="AT113" s="220"/>
    </row>
    <row r="114" spans="1:1242" s="163" customFormat="1" ht="79.5" customHeight="1" x14ac:dyDescent="0.45">
      <c r="B114" s="958">
        <v>5</v>
      </c>
      <c r="C114" s="789"/>
      <c r="D114" s="949" t="s">
        <v>207</v>
      </c>
      <c r="E114" s="950" t="s">
        <v>208</v>
      </c>
      <c r="F114" s="952" t="s">
        <v>141</v>
      </c>
      <c r="G114" s="968">
        <v>106</v>
      </c>
      <c r="H114" s="236" t="s">
        <v>137</v>
      </c>
      <c r="I114" s="268"/>
      <c r="J114" s="269"/>
      <c r="K114" s="441"/>
      <c r="L114" s="427"/>
      <c r="M114" s="428"/>
      <c r="N114" s="428"/>
      <c r="O114" s="429"/>
      <c r="P114" s="426"/>
      <c r="Q114" s="425"/>
      <c r="R114" s="428"/>
      <c r="S114" s="428"/>
      <c r="T114" s="429"/>
      <c r="U114" s="428"/>
      <c r="V114" s="425"/>
      <c r="W114" s="428"/>
      <c r="X114" s="428"/>
      <c r="Y114" s="429"/>
      <c r="Z114" s="442"/>
      <c r="AA114" s="430"/>
      <c r="AB114" s="425"/>
      <c r="AC114" s="442"/>
      <c r="AD114" s="428"/>
      <c r="AE114" s="425"/>
      <c r="AF114" s="428"/>
      <c r="AG114" s="443"/>
      <c r="AH114" s="444"/>
      <c r="AI114" s="432"/>
      <c r="AJ114" s="428"/>
      <c r="AK114" s="445"/>
      <c r="AL114" s="428"/>
      <c r="AM114" s="445"/>
      <c r="AN114" s="445"/>
      <c r="AO114" s="428"/>
      <c r="AP114" s="268"/>
      <c r="AQ114" s="435">
        <f t="shared" ref="AQ114:AQ162" si="3">SUM(I114:AN114)</f>
        <v>0</v>
      </c>
      <c r="AR114" s="305"/>
      <c r="AS114" s="921"/>
    </row>
    <row r="115" spans="1:1242" s="163" customFormat="1" ht="79.5" customHeight="1" x14ac:dyDescent="0.45">
      <c r="B115" s="955"/>
      <c r="C115" s="786"/>
      <c r="D115" s="908"/>
      <c r="E115" s="951"/>
      <c r="F115" s="953"/>
      <c r="G115" s="937"/>
      <c r="H115" s="389" t="s">
        <v>139</v>
      </c>
      <c r="I115" s="390"/>
      <c r="J115" s="129"/>
      <c r="K115" s="134"/>
      <c r="L115" s="199"/>
      <c r="M115" s="132"/>
      <c r="N115" s="132"/>
      <c r="O115" s="446"/>
      <c r="P115" s="134"/>
      <c r="Q115" s="135"/>
      <c r="R115" s="132"/>
      <c r="S115" s="132"/>
      <c r="T115" s="133"/>
      <c r="U115" s="132"/>
      <c r="V115" s="234"/>
      <c r="W115" s="132"/>
      <c r="X115" s="132"/>
      <c r="Y115" s="133"/>
      <c r="Z115" s="132"/>
      <c r="AA115" s="137"/>
      <c r="AB115" s="135"/>
      <c r="AC115" s="365"/>
      <c r="AD115" s="132"/>
      <c r="AE115" s="135"/>
      <c r="AF115" s="132"/>
      <c r="AG115" s="134"/>
      <c r="AH115" s="133"/>
      <c r="AI115" s="132"/>
      <c r="AJ115" s="132"/>
      <c r="AK115" s="138"/>
      <c r="AL115" s="132"/>
      <c r="AM115" s="138"/>
      <c r="AN115" s="138"/>
      <c r="AO115" s="132"/>
      <c r="AP115" s="137"/>
      <c r="AQ115" s="139">
        <f t="shared" si="3"/>
        <v>0</v>
      </c>
      <c r="AR115" s="305"/>
      <c r="AS115" s="921"/>
    </row>
    <row r="116" spans="1:1242" ht="79.5" customHeight="1" thickBot="1" x14ac:dyDescent="0.5">
      <c r="B116" s="956"/>
      <c r="C116" s="788"/>
      <c r="D116" s="930"/>
      <c r="E116" s="942"/>
      <c r="F116" s="945"/>
      <c r="G116" s="919"/>
      <c r="H116" s="371" t="s">
        <v>140</v>
      </c>
      <c r="I116" s="141"/>
      <c r="J116" s="142"/>
      <c r="K116" s="147"/>
      <c r="L116" s="235"/>
      <c r="M116" s="145"/>
      <c r="N116" s="145"/>
      <c r="O116" s="146"/>
      <c r="P116" s="147"/>
      <c r="Q116" s="148"/>
      <c r="R116" s="145"/>
      <c r="S116" s="145"/>
      <c r="T116" s="146"/>
      <c r="U116" s="145"/>
      <c r="V116" s="148"/>
      <c r="W116" s="145"/>
      <c r="X116" s="145"/>
      <c r="Y116" s="146"/>
      <c r="Z116" s="145"/>
      <c r="AA116" s="149"/>
      <c r="AB116" s="148"/>
      <c r="AC116" s="145"/>
      <c r="AD116" s="145"/>
      <c r="AE116" s="148"/>
      <c r="AF116" s="145"/>
      <c r="AG116" s="147"/>
      <c r="AH116" s="146"/>
      <c r="AI116" s="145"/>
      <c r="AJ116" s="145"/>
      <c r="AK116" s="150"/>
      <c r="AL116" s="145"/>
      <c r="AM116" s="150"/>
      <c r="AN116" s="150"/>
      <c r="AO116" s="145"/>
      <c r="AP116" s="149"/>
      <c r="AQ116" s="151">
        <f t="shared" si="3"/>
        <v>0</v>
      </c>
      <c r="AR116" s="305"/>
      <c r="AS116" s="921"/>
    </row>
    <row r="117" spans="1:1242" s="163" customFormat="1" ht="79.5" customHeight="1" x14ac:dyDescent="0.45">
      <c r="B117" s="958">
        <v>6</v>
      </c>
      <c r="C117" s="789"/>
      <c r="D117" s="949" t="s">
        <v>207</v>
      </c>
      <c r="E117" s="950" t="s">
        <v>209</v>
      </c>
      <c r="F117" s="952" t="s">
        <v>141</v>
      </c>
      <c r="G117" s="968">
        <v>130</v>
      </c>
      <c r="H117" s="236" t="s">
        <v>137</v>
      </c>
      <c r="I117" s="268"/>
      <c r="J117" s="269"/>
      <c r="K117" s="441"/>
      <c r="L117" s="427"/>
      <c r="M117" s="428"/>
      <c r="N117" s="428"/>
      <c r="O117" s="429"/>
      <c r="P117" s="426"/>
      <c r="Q117" s="425"/>
      <c r="R117" s="428"/>
      <c r="S117" s="428">
        <v>29</v>
      </c>
      <c r="T117" s="429">
        <v>1</v>
      </c>
      <c r="U117" s="428"/>
      <c r="V117" s="425"/>
      <c r="W117" s="428"/>
      <c r="X117" s="428"/>
      <c r="Y117" s="429"/>
      <c r="Z117" s="442"/>
      <c r="AA117" s="447"/>
      <c r="AB117" s="448"/>
      <c r="AC117" s="442"/>
      <c r="AD117" s="428"/>
      <c r="AE117" s="425"/>
      <c r="AF117" s="432"/>
      <c r="AG117" s="426"/>
      <c r="AH117" s="429"/>
      <c r="AI117" s="428"/>
      <c r="AJ117" s="428"/>
      <c r="AK117" s="445"/>
      <c r="AL117" s="428"/>
      <c r="AM117" s="445"/>
      <c r="AN117" s="445"/>
      <c r="AO117" s="428"/>
      <c r="AP117" s="268"/>
      <c r="AQ117" s="435">
        <f t="shared" si="3"/>
        <v>30</v>
      </c>
      <c r="AR117" s="305"/>
      <c r="AS117" s="921"/>
    </row>
    <row r="118" spans="1:1242" s="163" customFormat="1" ht="79.5" customHeight="1" thickBot="1" x14ac:dyDescent="0.5">
      <c r="B118" s="955"/>
      <c r="C118" s="786"/>
      <c r="D118" s="908"/>
      <c r="E118" s="951"/>
      <c r="F118" s="953"/>
      <c r="G118" s="937"/>
      <c r="H118" s="378" t="s">
        <v>139</v>
      </c>
      <c r="I118" s="379"/>
      <c r="J118" s="380"/>
      <c r="K118" s="304"/>
      <c r="L118" s="449"/>
      <c r="M118" s="251"/>
      <c r="N118" s="251"/>
      <c r="O118" s="252"/>
      <c r="P118" s="248"/>
      <c r="Q118" s="255">
        <v>30</v>
      </c>
      <c r="R118" s="251"/>
      <c r="S118" s="251"/>
      <c r="T118" s="252"/>
      <c r="U118" s="251"/>
      <c r="V118" s="255"/>
      <c r="W118" s="251"/>
      <c r="X118" s="251"/>
      <c r="Y118" s="252"/>
      <c r="Z118" s="251"/>
      <c r="AA118" s="257"/>
      <c r="AB118" s="255"/>
      <c r="AC118" s="251"/>
      <c r="AD118" s="251"/>
      <c r="AE118" s="255"/>
      <c r="AF118" s="251"/>
      <c r="AG118" s="248"/>
      <c r="AH118" s="252"/>
      <c r="AI118" s="251"/>
      <c r="AJ118" s="251"/>
      <c r="AK118" s="258"/>
      <c r="AL118" s="251"/>
      <c r="AM118" s="258"/>
      <c r="AN118" s="258"/>
      <c r="AO118" s="251"/>
      <c r="AP118" s="257"/>
      <c r="AQ118" s="259">
        <f t="shared" si="3"/>
        <v>30</v>
      </c>
      <c r="AR118" s="305"/>
      <c r="AS118" s="921"/>
    </row>
    <row r="119" spans="1:1242" ht="79.5" customHeight="1" thickBot="1" x14ac:dyDescent="0.5">
      <c r="B119" s="956"/>
      <c r="C119" s="788"/>
      <c r="D119" s="930"/>
      <c r="E119" s="942"/>
      <c r="F119" s="945"/>
      <c r="G119" s="919"/>
      <c r="H119" s="105" t="s">
        <v>140</v>
      </c>
      <c r="I119" s="203"/>
      <c r="J119" s="450"/>
      <c r="K119" s="214"/>
      <c r="L119" s="309"/>
      <c r="M119" s="212"/>
      <c r="N119" s="212"/>
      <c r="O119" s="215">
        <v>1</v>
      </c>
      <c r="P119" s="214"/>
      <c r="Q119" s="213"/>
      <c r="R119" s="212"/>
      <c r="S119" s="212"/>
      <c r="T119" s="215"/>
      <c r="U119" s="212"/>
      <c r="V119" s="213"/>
      <c r="W119" s="212"/>
      <c r="X119" s="212"/>
      <c r="Y119" s="215"/>
      <c r="Z119" s="212"/>
      <c r="AA119" s="217"/>
      <c r="AB119" s="213"/>
      <c r="AC119" s="212"/>
      <c r="AD119" s="212"/>
      <c r="AE119" s="213"/>
      <c r="AF119" s="212"/>
      <c r="AG119" s="214"/>
      <c r="AH119" s="215"/>
      <c r="AI119" s="212"/>
      <c r="AJ119" s="212"/>
      <c r="AK119" s="216"/>
      <c r="AL119" s="212"/>
      <c r="AM119" s="216"/>
      <c r="AN119" s="216"/>
      <c r="AO119" s="212"/>
      <c r="AP119" s="217"/>
      <c r="AQ119" s="218">
        <f t="shared" si="3"/>
        <v>1</v>
      </c>
      <c r="AR119" s="305"/>
      <c r="AS119" s="921"/>
    </row>
    <row r="120" spans="1:1242" s="163" customFormat="1" ht="79.2" customHeight="1" x14ac:dyDescent="0.45">
      <c r="B120" s="1010">
        <v>7</v>
      </c>
      <c r="C120" s="792"/>
      <c r="D120" s="949" t="s">
        <v>210</v>
      </c>
      <c r="E120" s="950" t="s">
        <v>211</v>
      </c>
      <c r="F120" s="952" t="s">
        <v>144</v>
      </c>
      <c r="G120" s="968">
        <v>150</v>
      </c>
      <c r="H120" s="236" t="s">
        <v>205</v>
      </c>
      <c r="I120" s="237"/>
      <c r="J120" s="238"/>
      <c r="K120" s="239"/>
      <c r="L120" s="244"/>
      <c r="M120" s="241"/>
      <c r="N120" s="241"/>
      <c r="O120" s="341"/>
      <c r="P120" s="239"/>
      <c r="Q120" s="238"/>
      <c r="R120" s="241"/>
      <c r="S120" s="241"/>
      <c r="T120" s="341"/>
      <c r="U120" s="241"/>
      <c r="V120" s="238"/>
      <c r="W120" s="241"/>
      <c r="X120" s="241"/>
      <c r="Y120" s="341"/>
      <c r="Z120" s="241"/>
      <c r="AA120" s="237"/>
      <c r="AB120" s="238"/>
      <c r="AC120" s="241"/>
      <c r="AD120" s="241"/>
      <c r="AE120" s="238"/>
      <c r="AF120" s="241"/>
      <c r="AG120" s="189"/>
      <c r="AH120" s="341"/>
      <c r="AI120" s="241"/>
      <c r="AJ120" s="241"/>
      <c r="AK120" s="342"/>
      <c r="AL120" s="241"/>
      <c r="AM120" s="342"/>
      <c r="AN120" s="342"/>
      <c r="AO120" s="241"/>
      <c r="AP120" s="237"/>
      <c r="AQ120" s="242">
        <f t="shared" si="3"/>
        <v>0</v>
      </c>
      <c r="AR120" s="305"/>
      <c r="AS120" s="921"/>
      <c r="AT120" s="451"/>
    </row>
    <row r="121" spans="1:1242" s="458" customFormat="1" ht="79.5" customHeight="1" thickBot="1" x14ac:dyDescent="0.5">
      <c r="A121" s="33"/>
      <c r="B121" s="1011"/>
      <c r="C121" s="793"/>
      <c r="D121" s="887"/>
      <c r="E121" s="924"/>
      <c r="F121" s="943"/>
      <c r="G121" s="917"/>
      <c r="H121" s="436" t="s">
        <v>139</v>
      </c>
      <c r="I121" s="437"/>
      <c r="J121" s="452"/>
      <c r="K121" s="453"/>
      <c r="L121" s="454"/>
      <c r="M121" s="101"/>
      <c r="N121" s="357"/>
      <c r="O121" s="167"/>
      <c r="P121" s="168"/>
      <c r="Q121" s="169"/>
      <c r="R121" s="101"/>
      <c r="S121" s="101"/>
      <c r="T121" s="455"/>
      <c r="U121" s="357"/>
      <c r="V121" s="170"/>
      <c r="W121" s="101"/>
      <c r="X121" s="101"/>
      <c r="Y121" s="167"/>
      <c r="Z121" s="101"/>
      <c r="AA121" s="456"/>
      <c r="AB121" s="170"/>
      <c r="AC121" s="101"/>
      <c r="AD121" s="357"/>
      <c r="AE121" s="170"/>
      <c r="AF121" s="357"/>
      <c r="AG121" s="168"/>
      <c r="AH121" s="167"/>
      <c r="AI121" s="101"/>
      <c r="AJ121" s="101"/>
      <c r="AK121" s="102"/>
      <c r="AL121" s="101"/>
      <c r="AM121" s="102"/>
      <c r="AN121" s="102"/>
      <c r="AO121" s="101"/>
      <c r="AP121" s="103"/>
      <c r="AQ121" s="172">
        <f t="shared" si="3"/>
        <v>0</v>
      </c>
      <c r="AR121" s="313"/>
      <c r="AS121" s="921"/>
      <c r="AT121" s="457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33"/>
      <c r="EC121" s="33"/>
      <c r="ED121" s="33"/>
      <c r="EE121" s="33"/>
      <c r="EF121" s="33"/>
      <c r="EG121" s="33"/>
      <c r="EH121" s="33"/>
      <c r="EI121" s="33"/>
      <c r="EJ121" s="33"/>
      <c r="EK121" s="33"/>
      <c r="EL121" s="33"/>
      <c r="EM121" s="33"/>
      <c r="EN121" s="33"/>
      <c r="EO121" s="33"/>
      <c r="EP121" s="33"/>
      <c r="EQ121" s="33"/>
      <c r="ER121" s="33"/>
      <c r="ES121" s="33"/>
      <c r="ET121" s="33"/>
      <c r="EU121" s="33"/>
      <c r="EV121" s="33"/>
      <c r="EW121" s="33"/>
      <c r="EX121" s="33"/>
      <c r="EY121" s="33"/>
      <c r="EZ121" s="33"/>
      <c r="FA121" s="33"/>
      <c r="FB121" s="33"/>
      <c r="FC121" s="33"/>
      <c r="FD121" s="33"/>
      <c r="FE121" s="33"/>
      <c r="FF121" s="33"/>
      <c r="FG121" s="33"/>
      <c r="FH121" s="33"/>
      <c r="FI121" s="33"/>
      <c r="FJ121" s="33"/>
      <c r="FK121" s="33"/>
      <c r="FL121" s="33"/>
      <c r="FM121" s="33"/>
      <c r="FN121" s="33"/>
      <c r="FO121" s="33"/>
      <c r="FP121" s="33"/>
      <c r="FQ121" s="33"/>
      <c r="FR121" s="33"/>
      <c r="FS121" s="33"/>
      <c r="FT121" s="33"/>
      <c r="FU121" s="33"/>
      <c r="FV121" s="33"/>
      <c r="FW121" s="33"/>
      <c r="FX121" s="33"/>
      <c r="FY121" s="33"/>
      <c r="FZ121" s="33"/>
      <c r="GA121" s="33"/>
      <c r="GB121" s="33"/>
      <c r="GC121" s="33"/>
      <c r="GD121" s="33"/>
      <c r="GE121" s="33"/>
      <c r="GF121" s="33"/>
      <c r="GG121" s="33"/>
      <c r="GH121" s="33"/>
      <c r="GI121" s="33"/>
      <c r="GJ121" s="33"/>
      <c r="GK121" s="33"/>
      <c r="GL121" s="33"/>
      <c r="GM121" s="33"/>
      <c r="GN121" s="33"/>
      <c r="GO121" s="33"/>
      <c r="GP121" s="33"/>
      <c r="GQ121" s="33"/>
      <c r="GR121" s="33"/>
      <c r="GS121" s="33"/>
      <c r="GT121" s="33"/>
      <c r="GU121" s="33"/>
      <c r="GV121" s="33"/>
      <c r="GW121" s="33"/>
      <c r="GX121" s="33"/>
      <c r="GY121" s="33"/>
      <c r="GZ121" s="33"/>
      <c r="HA121" s="33"/>
      <c r="HB121" s="33"/>
      <c r="HC121" s="33"/>
      <c r="HD121" s="33"/>
      <c r="HE121" s="33"/>
      <c r="HF121" s="33"/>
      <c r="HG121" s="33"/>
      <c r="HH121" s="33"/>
      <c r="HI121" s="33"/>
      <c r="HJ121" s="33"/>
      <c r="HK121" s="33"/>
      <c r="HL121" s="33"/>
      <c r="HM121" s="33"/>
      <c r="HN121" s="33"/>
      <c r="HO121" s="33"/>
      <c r="HP121" s="33"/>
      <c r="HQ121" s="33"/>
      <c r="HR121" s="33"/>
      <c r="HS121" s="33"/>
      <c r="HT121" s="33"/>
      <c r="HU121" s="33"/>
      <c r="HV121" s="33"/>
      <c r="HW121" s="33"/>
      <c r="HX121" s="33"/>
      <c r="HY121" s="33"/>
      <c r="HZ121" s="33"/>
      <c r="IA121" s="33"/>
      <c r="IB121" s="33"/>
      <c r="IC121" s="33"/>
      <c r="ID121" s="33"/>
      <c r="IE121" s="33"/>
      <c r="IF121" s="33"/>
      <c r="IG121" s="33"/>
      <c r="IH121" s="33"/>
      <c r="II121" s="33"/>
      <c r="IJ121" s="33"/>
      <c r="IK121" s="33"/>
      <c r="IL121" s="33"/>
      <c r="IM121" s="33"/>
      <c r="IN121" s="33"/>
      <c r="IO121" s="33"/>
      <c r="IP121" s="33"/>
      <c r="IQ121" s="33"/>
      <c r="IR121" s="33"/>
      <c r="IS121" s="33"/>
      <c r="IT121" s="33"/>
      <c r="IU121" s="33"/>
      <c r="IV121" s="33"/>
      <c r="IW121" s="33"/>
      <c r="IX121" s="33"/>
      <c r="IY121" s="33"/>
      <c r="IZ121" s="33"/>
      <c r="JA121" s="33"/>
      <c r="JB121" s="33"/>
      <c r="JC121" s="33"/>
      <c r="JD121" s="33"/>
      <c r="JE121" s="33"/>
      <c r="JF121" s="33"/>
      <c r="JG121" s="33"/>
      <c r="JH121" s="33"/>
      <c r="JI121" s="33"/>
      <c r="JJ121" s="33"/>
      <c r="JK121" s="33"/>
      <c r="JL121" s="33"/>
      <c r="JM121" s="33"/>
      <c r="JN121" s="33"/>
      <c r="JO121" s="33"/>
      <c r="JP121" s="33"/>
      <c r="JQ121" s="33"/>
      <c r="JR121" s="33"/>
      <c r="JS121" s="33"/>
      <c r="JT121" s="33"/>
      <c r="JU121" s="33"/>
      <c r="JV121" s="33"/>
      <c r="JW121" s="33"/>
      <c r="JX121" s="33"/>
      <c r="JY121" s="33"/>
      <c r="JZ121" s="33"/>
      <c r="KA121" s="33"/>
      <c r="KB121" s="33"/>
      <c r="KC121" s="33"/>
      <c r="KD121" s="33"/>
      <c r="KE121" s="33"/>
      <c r="KF121" s="33"/>
      <c r="KG121" s="33"/>
      <c r="KH121" s="33"/>
      <c r="KI121" s="33"/>
      <c r="KJ121" s="33"/>
      <c r="KK121" s="33"/>
      <c r="KL121" s="33"/>
      <c r="KM121" s="33"/>
      <c r="KN121" s="33"/>
      <c r="KO121" s="33"/>
      <c r="KP121" s="33"/>
      <c r="KQ121" s="33"/>
      <c r="KR121" s="33"/>
      <c r="KS121" s="33"/>
      <c r="KT121" s="33"/>
      <c r="KU121" s="33"/>
      <c r="KV121" s="33"/>
      <c r="KW121" s="33"/>
      <c r="KX121" s="33"/>
      <c r="KY121" s="33"/>
      <c r="KZ121" s="33"/>
      <c r="LA121" s="33"/>
      <c r="LB121" s="33"/>
      <c r="LC121" s="33"/>
      <c r="LD121" s="33"/>
      <c r="LE121" s="33"/>
      <c r="LF121" s="33"/>
      <c r="LG121" s="33"/>
      <c r="LH121" s="33"/>
      <c r="LI121" s="33"/>
      <c r="LJ121" s="33"/>
      <c r="LK121" s="33"/>
      <c r="LL121" s="33"/>
      <c r="LM121" s="33"/>
      <c r="LN121" s="33"/>
      <c r="LO121" s="33"/>
      <c r="LP121" s="33"/>
      <c r="LQ121" s="33"/>
      <c r="LR121" s="33"/>
      <c r="LS121" s="33"/>
      <c r="LT121" s="33"/>
      <c r="LU121" s="33"/>
      <c r="LV121" s="33"/>
      <c r="LW121" s="33"/>
      <c r="LX121" s="33"/>
      <c r="LY121" s="33"/>
      <c r="LZ121" s="33"/>
      <c r="MA121" s="33"/>
      <c r="MB121" s="33"/>
      <c r="MC121" s="33"/>
      <c r="MD121" s="33"/>
      <c r="ME121" s="33"/>
      <c r="MF121" s="33"/>
      <c r="MG121" s="33"/>
      <c r="MH121" s="33"/>
      <c r="MI121" s="33"/>
      <c r="MJ121" s="33"/>
      <c r="MK121" s="33"/>
      <c r="ML121" s="33"/>
      <c r="MM121" s="33"/>
      <c r="MN121" s="33"/>
      <c r="MO121" s="33"/>
      <c r="MP121" s="33"/>
      <c r="MQ121" s="33"/>
      <c r="MR121" s="33"/>
      <c r="MS121" s="33"/>
      <c r="MT121" s="33"/>
      <c r="MU121" s="33"/>
      <c r="MV121" s="33"/>
      <c r="MW121" s="33"/>
      <c r="MX121" s="33"/>
      <c r="MY121" s="33"/>
      <c r="MZ121" s="33"/>
      <c r="NA121" s="33"/>
      <c r="NB121" s="33"/>
      <c r="NC121" s="33"/>
      <c r="ND121" s="33"/>
      <c r="NE121" s="33"/>
      <c r="NF121" s="33"/>
      <c r="NG121" s="33"/>
      <c r="NH121" s="33"/>
      <c r="NI121" s="33"/>
      <c r="NJ121" s="33"/>
      <c r="NK121" s="33"/>
      <c r="NL121" s="33"/>
      <c r="NM121" s="33"/>
      <c r="NN121" s="33"/>
      <c r="NO121" s="33"/>
      <c r="NP121" s="33"/>
      <c r="NQ121" s="33"/>
      <c r="NR121" s="33"/>
      <c r="NS121" s="33"/>
      <c r="NT121" s="33"/>
      <c r="NU121" s="33"/>
      <c r="NV121" s="33"/>
      <c r="NW121" s="33"/>
      <c r="NX121" s="33"/>
      <c r="NY121" s="33"/>
      <c r="NZ121" s="33"/>
      <c r="OA121" s="33"/>
      <c r="OB121" s="33"/>
      <c r="OC121" s="33"/>
      <c r="OD121" s="33"/>
      <c r="OE121" s="33"/>
      <c r="OF121" s="33"/>
      <c r="OG121" s="33"/>
      <c r="OH121" s="33"/>
      <c r="OI121" s="33"/>
      <c r="OJ121" s="33"/>
      <c r="OK121" s="33"/>
      <c r="OL121" s="33"/>
      <c r="OM121" s="33"/>
      <c r="ON121" s="33"/>
      <c r="OO121" s="33"/>
      <c r="OP121" s="33"/>
      <c r="OQ121" s="33"/>
      <c r="OR121" s="33"/>
      <c r="OS121" s="33"/>
      <c r="OT121" s="33"/>
      <c r="OU121" s="33"/>
      <c r="OV121" s="33"/>
      <c r="OW121" s="33"/>
      <c r="OX121" s="33"/>
      <c r="OY121" s="33"/>
      <c r="OZ121" s="33"/>
      <c r="PA121" s="33"/>
      <c r="PB121" s="33"/>
      <c r="PC121" s="33"/>
      <c r="PD121" s="33"/>
      <c r="PE121" s="33"/>
      <c r="PF121" s="33"/>
      <c r="PG121" s="33"/>
      <c r="PH121" s="33"/>
      <c r="PI121" s="33"/>
      <c r="PJ121" s="33"/>
      <c r="PK121" s="33"/>
      <c r="PL121" s="33"/>
      <c r="PM121" s="33"/>
      <c r="PN121" s="33"/>
      <c r="PO121" s="33"/>
      <c r="PP121" s="33"/>
      <c r="PQ121" s="33"/>
      <c r="PR121" s="33"/>
      <c r="PS121" s="33"/>
      <c r="PT121" s="33"/>
      <c r="PU121" s="33"/>
      <c r="PV121" s="33"/>
      <c r="PW121" s="33"/>
      <c r="PX121" s="33"/>
      <c r="PY121" s="33"/>
      <c r="PZ121" s="33"/>
      <c r="QA121" s="33"/>
      <c r="QB121" s="33"/>
      <c r="QC121" s="33"/>
      <c r="QD121" s="33"/>
      <c r="QE121" s="33"/>
      <c r="QF121" s="33"/>
      <c r="QG121" s="33"/>
      <c r="QH121" s="33"/>
      <c r="QI121" s="33"/>
      <c r="QJ121" s="33"/>
      <c r="QK121" s="33"/>
      <c r="QL121" s="33"/>
      <c r="QM121" s="33"/>
      <c r="QN121" s="33"/>
      <c r="QO121" s="33"/>
      <c r="QP121" s="33"/>
      <c r="QQ121" s="33"/>
      <c r="QR121" s="33"/>
      <c r="QS121" s="33"/>
      <c r="QT121" s="33"/>
      <c r="QU121" s="33"/>
      <c r="QV121" s="33"/>
      <c r="QW121" s="33"/>
      <c r="QX121" s="33"/>
      <c r="QY121" s="33"/>
      <c r="QZ121" s="33"/>
      <c r="RA121" s="33"/>
      <c r="RB121" s="33"/>
      <c r="RC121" s="33"/>
      <c r="RD121" s="33"/>
      <c r="RE121" s="33"/>
      <c r="RF121" s="33"/>
      <c r="RG121" s="33"/>
      <c r="RH121" s="33"/>
      <c r="RI121" s="33"/>
      <c r="RJ121" s="33"/>
      <c r="RK121" s="33"/>
      <c r="RL121" s="33"/>
      <c r="RM121" s="33"/>
      <c r="RN121" s="33"/>
      <c r="RO121" s="33"/>
      <c r="RP121" s="33"/>
      <c r="RQ121" s="33"/>
      <c r="RR121" s="33"/>
      <c r="RS121" s="33"/>
      <c r="RT121" s="33"/>
      <c r="RU121" s="33"/>
      <c r="RV121" s="33"/>
      <c r="RW121" s="33"/>
      <c r="RX121" s="33"/>
      <c r="RY121" s="33"/>
      <c r="RZ121" s="33"/>
      <c r="SA121" s="33"/>
      <c r="SB121" s="33"/>
      <c r="SC121" s="33"/>
      <c r="SD121" s="33"/>
      <c r="SE121" s="33"/>
      <c r="SF121" s="33"/>
      <c r="SG121" s="33"/>
      <c r="SH121" s="33"/>
      <c r="SI121" s="33"/>
      <c r="SJ121" s="33"/>
      <c r="SK121" s="33"/>
      <c r="SL121" s="33"/>
      <c r="SM121" s="33"/>
      <c r="SN121" s="33"/>
      <c r="SO121" s="33"/>
      <c r="SP121" s="33"/>
      <c r="SQ121" s="33"/>
      <c r="SR121" s="33"/>
      <c r="SS121" s="33"/>
      <c r="ST121" s="33"/>
      <c r="SU121" s="33"/>
      <c r="SV121" s="33"/>
      <c r="SW121" s="33"/>
      <c r="SX121" s="33"/>
      <c r="SY121" s="33"/>
      <c r="SZ121" s="33"/>
      <c r="TA121" s="33"/>
      <c r="TB121" s="33"/>
      <c r="TC121" s="33"/>
      <c r="TD121" s="33"/>
      <c r="TE121" s="33"/>
      <c r="TF121" s="33"/>
      <c r="TG121" s="33"/>
      <c r="TH121" s="33"/>
      <c r="TI121" s="33"/>
      <c r="TJ121" s="33"/>
      <c r="TK121" s="33"/>
      <c r="TL121" s="33"/>
      <c r="TM121" s="33"/>
      <c r="TN121" s="33"/>
      <c r="TO121" s="33"/>
      <c r="TP121" s="33"/>
      <c r="TQ121" s="33"/>
      <c r="TR121" s="33"/>
      <c r="TS121" s="33"/>
      <c r="TT121" s="33"/>
      <c r="TU121" s="33"/>
      <c r="TV121" s="33"/>
      <c r="TW121" s="33"/>
      <c r="TX121" s="33"/>
      <c r="TY121" s="33"/>
      <c r="TZ121" s="33"/>
      <c r="UA121" s="33"/>
      <c r="UB121" s="33"/>
      <c r="UC121" s="33"/>
      <c r="UD121" s="33"/>
      <c r="UE121" s="33"/>
      <c r="UF121" s="33"/>
      <c r="UG121" s="33"/>
      <c r="UH121" s="33"/>
      <c r="UI121" s="33"/>
      <c r="UJ121" s="33"/>
      <c r="UK121" s="33"/>
      <c r="UL121" s="33"/>
      <c r="UM121" s="33"/>
      <c r="UN121" s="33"/>
      <c r="UO121" s="33"/>
      <c r="UP121" s="33"/>
      <c r="UQ121" s="33"/>
      <c r="UR121" s="33"/>
      <c r="US121" s="33"/>
      <c r="UT121" s="33"/>
      <c r="UU121" s="33"/>
      <c r="UV121" s="33"/>
      <c r="UW121" s="33"/>
      <c r="UX121" s="33"/>
      <c r="UY121" s="33"/>
      <c r="UZ121" s="33"/>
      <c r="VA121" s="33"/>
      <c r="VB121" s="33"/>
      <c r="VC121" s="33"/>
      <c r="VD121" s="33"/>
      <c r="VE121" s="33"/>
      <c r="VF121" s="33"/>
      <c r="VG121" s="33"/>
      <c r="VH121" s="33"/>
      <c r="VI121" s="33"/>
      <c r="VJ121" s="33"/>
      <c r="VK121" s="33"/>
      <c r="VL121" s="33"/>
      <c r="VM121" s="33"/>
      <c r="VN121" s="33"/>
      <c r="VO121" s="33"/>
      <c r="VP121" s="33"/>
      <c r="VQ121" s="33"/>
      <c r="VR121" s="33"/>
      <c r="VS121" s="33"/>
      <c r="VT121" s="33"/>
      <c r="VU121" s="33"/>
      <c r="VV121" s="33"/>
      <c r="VW121" s="33"/>
      <c r="VX121" s="33"/>
      <c r="VY121" s="33"/>
      <c r="VZ121" s="33"/>
      <c r="WA121" s="33"/>
      <c r="WB121" s="33"/>
      <c r="WC121" s="33"/>
      <c r="WD121" s="33"/>
      <c r="WE121" s="33"/>
      <c r="WF121" s="33"/>
      <c r="WG121" s="33"/>
      <c r="WH121" s="33"/>
      <c r="WI121" s="33"/>
      <c r="WJ121" s="33"/>
      <c r="WK121" s="33"/>
      <c r="WL121" s="33"/>
      <c r="WM121" s="33"/>
      <c r="WN121" s="33"/>
      <c r="WO121" s="33"/>
      <c r="WP121" s="33"/>
      <c r="WQ121" s="33"/>
      <c r="WR121" s="33"/>
      <c r="WS121" s="33"/>
      <c r="WT121" s="33"/>
      <c r="WU121" s="33"/>
      <c r="WV121" s="33"/>
      <c r="WW121" s="33"/>
      <c r="WX121" s="33"/>
      <c r="WY121" s="33"/>
      <c r="WZ121" s="33"/>
      <c r="XA121" s="33"/>
      <c r="XB121" s="33"/>
      <c r="XC121" s="33"/>
      <c r="XD121" s="33"/>
      <c r="XE121" s="33"/>
      <c r="XF121" s="33"/>
      <c r="XG121" s="33"/>
      <c r="XH121" s="33"/>
      <c r="XI121" s="33"/>
      <c r="XJ121" s="33"/>
      <c r="XK121" s="33"/>
      <c r="XL121" s="33"/>
      <c r="XM121" s="33"/>
      <c r="XN121" s="33"/>
      <c r="XO121" s="33"/>
      <c r="XP121" s="33"/>
      <c r="XQ121" s="33"/>
      <c r="XR121" s="33"/>
      <c r="XS121" s="33"/>
      <c r="XT121" s="33"/>
      <c r="XU121" s="33"/>
      <c r="XV121" s="33"/>
      <c r="XW121" s="33"/>
      <c r="XX121" s="33"/>
      <c r="XY121" s="33"/>
      <c r="XZ121" s="33"/>
      <c r="YA121" s="33"/>
      <c r="YB121" s="33"/>
      <c r="YC121" s="33"/>
      <c r="YD121" s="33"/>
      <c r="YE121" s="33"/>
      <c r="YF121" s="33"/>
      <c r="YG121" s="33"/>
      <c r="YH121" s="33"/>
      <c r="YI121" s="33"/>
      <c r="YJ121" s="33"/>
      <c r="YK121" s="33"/>
      <c r="YL121" s="33"/>
      <c r="YM121" s="33"/>
      <c r="YN121" s="33"/>
      <c r="YO121" s="33"/>
      <c r="YP121" s="33"/>
      <c r="YQ121" s="33"/>
      <c r="YR121" s="33"/>
      <c r="YS121" s="33"/>
      <c r="YT121" s="33"/>
      <c r="YU121" s="33"/>
      <c r="YV121" s="33"/>
      <c r="YW121" s="33"/>
      <c r="YX121" s="33"/>
      <c r="YY121" s="33"/>
      <c r="YZ121" s="33"/>
      <c r="ZA121" s="33"/>
      <c r="ZB121" s="33"/>
      <c r="ZC121" s="33"/>
      <c r="ZD121" s="33"/>
      <c r="ZE121" s="33"/>
      <c r="ZF121" s="33"/>
      <c r="ZG121" s="33"/>
      <c r="ZH121" s="33"/>
      <c r="ZI121" s="33"/>
      <c r="ZJ121" s="33"/>
      <c r="ZK121" s="33"/>
      <c r="ZL121" s="33"/>
      <c r="ZM121" s="33"/>
      <c r="ZN121" s="33"/>
      <c r="ZO121" s="33"/>
      <c r="ZP121" s="33"/>
      <c r="ZQ121" s="33"/>
      <c r="ZR121" s="33"/>
      <c r="ZS121" s="33"/>
      <c r="ZT121" s="33"/>
      <c r="ZU121" s="33"/>
      <c r="ZV121" s="33"/>
      <c r="ZW121" s="33"/>
      <c r="ZX121" s="33"/>
      <c r="ZY121" s="33"/>
      <c r="ZZ121" s="33"/>
      <c r="AAA121" s="33"/>
      <c r="AAB121" s="33"/>
      <c r="AAC121" s="33"/>
      <c r="AAD121" s="33"/>
      <c r="AAE121" s="33"/>
      <c r="AAF121" s="33"/>
      <c r="AAG121" s="33"/>
      <c r="AAH121" s="33"/>
      <c r="AAI121" s="33"/>
      <c r="AAJ121" s="33"/>
      <c r="AAK121" s="33"/>
      <c r="AAL121" s="33"/>
      <c r="AAM121" s="33"/>
      <c r="AAN121" s="33"/>
      <c r="AAO121" s="33"/>
      <c r="AAP121" s="33"/>
      <c r="AAQ121" s="33"/>
      <c r="AAR121" s="33"/>
      <c r="AAS121" s="33"/>
      <c r="AAT121" s="33"/>
      <c r="AAU121" s="33"/>
      <c r="AAV121" s="33"/>
      <c r="AAW121" s="33"/>
      <c r="AAX121" s="33"/>
      <c r="AAY121" s="33"/>
      <c r="AAZ121" s="33"/>
      <c r="ABA121" s="33"/>
      <c r="ABB121" s="33"/>
      <c r="ABC121" s="33"/>
      <c r="ABD121" s="33"/>
      <c r="ABE121" s="33"/>
      <c r="ABF121" s="33"/>
      <c r="ABG121" s="33"/>
      <c r="ABH121" s="33"/>
      <c r="ABI121" s="33"/>
      <c r="ABJ121" s="33"/>
      <c r="ABK121" s="33"/>
      <c r="ABL121" s="33"/>
      <c r="ABM121" s="33"/>
      <c r="ABN121" s="33"/>
      <c r="ABO121" s="33"/>
      <c r="ABP121" s="33"/>
      <c r="ABQ121" s="33"/>
      <c r="ABR121" s="33"/>
      <c r="ABS121" s="33"/>
      <c r="ABT121" s="33"/>
      <c r="ABU121" s="33"/>
      <c r="ABV121" s="33"/>
      <c r="ABW121" s="33"/>
      <c r="ABX121" s="33"/>
      <c r="ABY121" s="33"/>
      <c r="ABZ121" s="33"/>
      <c r="ACA121" s="33"/>
      <c r="ACB121" s="33"/>
      <c r="ACC121" s="33"/>
      <c r="ACD121" s="33"/>
      <c r="ACE121" s="33"/>
      <c r="ACF121" s="33"/>
      <c r="ACG121" s="33"/>
      <c r="ACH121" s="33"/>
      <c r="ACI121" s="33"/>
      <c r="ACJ121" s="33"/>
      <c r="ACK121" s="33"/>
      <c r="ACL121" s="33"/>
      <c r="ACM121" s="33"/>
      <c r="ACN121" s="33"/>
      <c r="ACO121" s="33"/>
      <c r="ACP121" s="33"/>
      <c r="ACQ121" s="33"/>
      <c r="ACR121" s="33"/>
      <c r="ACS121" s="33"/>
      <c r="ACT121" s="33"/>
      <c r="ACU121" s="33"/>
      <c r="ACV121" s="33"/>
      <c r="ACW121" s="33"/>
      <c r="ACX121" s="33"/>
      <c r="ACY121" s="33"/>
      <c r="ACZ121" s="33"/>
      <c r="ADA121" s="33"/>
      <c r="ADB121" s="33"/>
      <c r="ADC121" s="33"/>
      <c r="ADD121" s="33"/>
      <c r="ADE121" s="33"/>
      <c r="ADF121" s="33"/>
      <c r="ADG121" s="33"/>
      <c r="ADH121" s="33"/>
      <c r="ADI121" s="33"/>
      <c r="ADJ121" s="33"/>
      <c r="ADK121" s="33"/>
      <c r="ADL121" s="33"/>
      <c r="ADM121" s="33"/>
      <c r="ADN121" s="33"/>
      <c r="ADO121" s="33"/>
      <c r="ADP121" s="33"/>
      <c r="ADQ121" s="33"/>
      <c r="ADR121" s="33"/>
      <c r="ADS121" s="33"/>
      <c r="ADT121" s="33"/>
      <c r="ADU121" s="33"/>
      <c r="ADV121" s="33"/>
      <c r="ADW121" s="33"/>
      <c r="ADX121" s="33"/>
      <c r="ADY121" s="33"/>
      <c r="ADZ121" s="33"/>
      <c r="AEA121" s="33"/>
      <c r="AEB121" s="33"/>
      <c r="AEC121" s="33"/>
      <c r="AED121" s="33"/>
      <c r="AEE121" s="33"/>
      <c r="AEF121" s="33"/>
      <c r="AEG121" s="33"/>
      <c r="AEH121" s="33"/>
      <c r="AEI121" s="33"/>
      <c r="AEJ121" s="33"/>
      <c r="AEK121" s="33"/>
      <c r="AEL121" s="33"/>
      <c r="AEM121" s="33"/>
      <c r="AEN121" s="33"/>
      <c r="AEO121" s="33"/>
      <c r="AEP121" s="33"/>
      <c r="AEQ121" s="33"/>
      <c r="AER121" s="33"/>
      <c r="AES121" s="33"/>
      <c r="AET121" s="33"/>
      <c r="AEU121" s="33"/>
      <c r="AEV121" s="33"/>
      <c r="AEW121" s="33"/>
      <c r="AEX121" s="33"/>
      <c r="AEY121" s="33"/>
      <c r="AEZ121" s="33"/>
      <c r="AFA121" s="33"/>
      <c r="AFB121" s="33"/>
      <c r="AFC121" s="33"/>
      <c r="AFD121" s="33"/>
      <c r="AFE121" s="33"/>
      <c r="AFF121" s="33"/>
      <c r="AFG121" s="33"/>
      <c r="AFH121" s="33"/>
      <c r="AFI121" s="33"/>
      <c r="AFJ121" s="33"/>
      <c r="AFK121" s="33"/>
      <c r="AFL121" s="33"/>
      <c r="AFM121" s="33"/>
      <c r="AFN121" s="33"/>
      <c r="AFO121" s="33"/>
      <c r="AFP121" s="33"/>
      <c r="AFQ121" s="33"/>
      <c r="AFR121" s="33"/>
      <c r="AFS121" s="33"/>
      <c r="AFT121" s="33"/>
      <c r="AFU121" s="33"/>
      <c r="AFV121" s="33"/>
      <c r="AFW121" s="33"/>
      <c r="AFX121" s="33"/>
      <c r="AFY121" s="33"/>
      <c r="AFZ121" s="33"/>
      <c r="AGA121" s="33"/>
      <c r="AGB121" s="33"/>
      <c r="AGC121" s="33"/>
      <c r="AGD121" s="33"/>
      <c r="AGE121" s="33"/>
      <c r="AGF121" s="33"/>
      <c r="AGG121" s="33"/>
      <c r="AGH121" s="33"/>
      <c r="AGI121" s="33"/>
      <c r="AGJ121" s="33"/>
      <c r="AGK121" s="33"/>
      <c r="AGL121" s="33"/>
      <c r="AGM121" s="33"/>
      <c r="AGN121" s="33"/>
      <c r="AGO121" s="33"/>
      <c r="AGP121" s="33"/>
      <c r="AGQ121" s="33"/>
      <c r="AGR121" s="33"/>
      <c r="AGS121" s="33"/>
      <c r="AGT121" s="33"/>
      <c r="AGU121" s="33"/>
      <c r="AGV121" s="33"/>
      <c r="AGW121" s="33"/>
      <c r="AGX121" s="33"/>
      <c r="AGY121" s="33"/>
      <c r="AGZ121" s="33"/>
      <c r="AHA121" s="33"/>
      <c r="AHB121" s="33"/>
      <c r="AHC121" s="33"/>
      <c r="AHD121" s="33"/>
      <c r="AHE121" s="33"/>
      <c r="AHF121" s="33"/>
      <c r="AHG121" s="33"/>
      <c r="AHH121" s="33"/>
      <c r="AHI121" s="33"/>
      <c r="AHJ121" s="33"/>
      <c r="AHK121" s="33"/>
      <c r="AHL121" s="33"/>
      <c r="AHM121" s="33"/>
      <c r="AHN121" s="33"/>
      <c r="AHO121" s="33"/>
      <c r="AHP121" s="33"/>
      <c r="AHQ121" s="33"/>
      <c r="AHR121" s="33"/>
      <c r="AHS121" s="33"/>
      <c r="AHT121" s="33"/>
      <c r="AHU121" s="33"/>
      <c r="AHV121" s="33"/>
      <c r="AHW121" s="33"/>
      <c r="AHX121" s="33"/>
      <c r="AHY121" s="33"/>
      <c r="AHZ121" s="33"/>
      <c r="AIA121" s="33"/>
      <c r="AIB121" s="33"/>
      <c r="AIC121" s="33"/>
      <c r="AID121" s="33"/>
      <c r="AIE121" s="33"/>
      <c r="AIF121" s="33"/>
      <c r="AIG121" s="33"/>
      <c r="AIH121" s="33"/>
      <c r="AII121" s="33"/>
      <c r="AIJ121" s="33"/>
      <c r="AIK121" s="33"/>
      <c r="AIL121" s="33"/>
      <c r="AIM121" s="33"/>
      <c r="AIN121" s="33"/>
      <c r="AIO121" s="33"/>
      <c r="AIP121" s="33"/>
      <c r="AIQ121" s="33"/>
      <c r="AIR121" s="33"/>
      <c r="AIS121" s="33"/>
      <c r="AIT121" s="33"/>
      <c r="AIU121" s="33"/>
      <c r="AIV121" s="33"/>
      <c r="AIW121" s="33"/>
      <c r="AIX121" s="33"/>
      <c r="AIY121" s="33"/>
      <c r="AIZ121" s="33"/>
      <c r="AJA121" s="33"/>
      <c r="AJB121" s="33"/>
      <c r="AJC121" s="33"/>
      <c r="AJD121" s="33"/>
      <c r="AJE121" s="33"/>
      <c r="AJF121" s="33"/>
      <c r="AJG121" s="33"/>
      <c r="AJH121" s="33"/>
      <c r="AJI121" s="33"/>
      <c r="AJJ121" s="33"/>
      <c r="AJK121" s="33"/>
      <c r="AJL121" s="33"/>
      <c r="AJM121" s="33"/>
      <c r="AJN121" s="33"/>
      <c r="AJO121" s="33"/>
      <c r="AJP121" s="33"/>
      <c r="AJQ121" s="33"/>
      <c r="AJR121" s="33"/>
      <c r="AJS121" s="33"/>
      <c r="AJT121" s="33"/>
      <c r="AJU121" s="33"/>
      <c r="AJV121" s="33"/>
      <c r="AJW121" s="33"/>
      <c r="AJX121" s="33"/>
      <c r="AJY121" s="33"/>
      <c r="AJZ121" s="33"/>
      <c r="AKA121" s="33"/>
      <c r="AKB121" s="33"/>
      <c r="AKC121" s="33"/>
      <c r="AKD121" s="33"/>
      <c r="AKE121" s="33"/>
      <c r="AKF121" s="33"/>
      <c r="AKG121" s="33"/>
      <c r="AKH121" s="33"/>
      <c r="AKI121" s="33"/>
      <c r="AKJ121" s="33"/>
      <c r="AKK121" s="33"/>
      <c r="AKL121" s="33"/>
      <c r="AKM121" s="33"/>
      <c r="AKN121" s="33"/>
      <c r="AKO121" s="33"/>
      <c r="AKP121" s="33"/>
      <c r="AKQ121" s="33"/>
      <c r="AKR121" s="33"/>
      <c r="AKS121" s="33"/>
      <c r="AKT121" s="33"/>
      <c r="AKU121" s="33"/>
      <c r="AKV121" s="33"/>
      <c r="AKW121" s="33"/>
      <c r="AKX121" s="33"/>
      <c r="AKY121" s="33"/>
      <c r="AKZ121" s="33"/>
      <c r="ALA121" s="33"/>
      <c r="ALB121" s="33"/>
      <c r="ALC121" s="33"/>
      <c r="ALD121" s="33"/>
      <c r="ALE121" s="33"/>
      <c r="ALF121" s="33"/>
      <c r="ALG121" s="33"/>
      <c r="ALH121" s="33"/>
      <c r="ALI121" s="33"/>
      <c r="ALJ121" s="33"/>
      <c r="ALK121" s="33"/>
      <c r="ALL121" s="33"/>
      <c r="ALM121" s="33"/>
      <c r="ALN121" s="33"/>
      <c r="ALO121" s="33"/>
      <c r="ALP121" s="33"/>
      <c r="ALQ121" s="33"/>
      <c r="ALR121" s="33"/>
      <c r="ALS121" s="33"/>
      <c r="ALT121" s="33"/>
      <c r="ALU121" s="33"/>
      <c r="ALV121" s="33"/>
      <c r="ALW121" s="33"/>
      <c r="ALX121" s="33"/>
      <c r="ALY121" s="33"/>
      <c r="ALZ121" s="33"/>
      <c r="AMA121" s="33"/>
      <c r="AMB121" s="33"/>
      <c r="AMC121" s="33"/>
      <c r="AMD121" s="33"/>
      <c r="AME121" s="33"/>
      <c r="AMF121" s="33"/>
      <c r="AMG121" s="33"/>
      <c r="AMH121" s="33"/>
      <c r="AMI121" s="33"/>
      <c r="AMJ121" s="33"/>
      <c r="AMK121" s="33"/>
      <c r="AML121" s="33"/>
      <c r="AMM121" s="33"/>
      <c r="AMN121" s="33"/>
      <c r="AMO121" s="33"/>
      <c r="AMP121" s="33"/>
      <c r="AMQ121" s="33"/>
      <c r="AMR121" s="33"/>
      <c r="AMS121" s="33"/>
      <c r="AMT121" s="33"/>
      <c r="AMU121" s="33"/>
      <c r="AMV121" s="33"/>
      <c r="AMW121" s="33"/>
      <c r="AMX121" s="33"/>
      <c r="AMY121" s="33"/>
      <c r="AMZ121" s="33"/>
      <c r="ANA121" s="33"/>
      <c r="ANB121" s="33"/>
      <c r="ANC121" s="33"/>
      <c r="AND121" s="33"/>
      <c r="ANE121" s="33"/>
      <c r="ANF121" s="33"/>
      <c r="ANG121" s="33"/>
      <c r="ANH121" s="33"/>
      <c r="ANI121" s="33"/>
      <c r="ANJ121" s="33"/>
      <c r="ANK121" s="33"/>
      <c r="ANL121" s="33"/>
      <c r="ANM121" s="33"/>
      <c r="ANN121" s="33"/>
      <c r="ANO121" s="33"/>
      <c r="ANP121" s="33"/>
      <c r="ANQ121" s="33"/>
      <c r="ANR121" s="33"/>
      <c r="ANS121" s="33"/>
      <c r="ANT121" s="33"/>
      <c r="ANU121" s="33"/>
      <c r="ANV121" s="33"/>
      <c r="ANW121" s="33"/>
      <c r="ANX121" s="33"/>
      <c r="ANY121" s="33"/>
      <c r="ANZ121" s="33"/>
      <c r="AOA121" s="33"/>
      <c r="AOB121" s="33"/>
      <c r="AOC121" s="33"/>
      <c r="AOD121" s="33"/>
      <c r="AOE121" s="33"/>
      <c r="AOF121" s="33"/>
      <c r="AOG121" s="33"/>
      <c r="AOH121" s="33"/>
      <c r="AOI121" s="33"/>
      <c r="AOJ121" s="33"/>
      <c r="AOK121" s="33"/>
      <c r="AOL121" s="33"/>
      <c r="AOM121" s="33"/>
      <c r="AON121" s="33"/>
      <c r="AOO121" s="33"/>
      <c r="AOP121" s="33"/>
      <c r="AOQ121" s="33"/>
      <c r="AOR121" s="33"/>
      <c r="AOS121" s="33"/>
      <c r="AOT121" s="33"/>
      <c r="AOU121" s="33"/>
      <c r="AOV121" s="33"/>
      <c r="AOW121" s="33"/>
      <c r="AOX121" s="33"/>
      <c r="AOY121" s="33"/>
      <c r="AOZ121" s="33"/>
      <c r="APA121" s="33"/>
      <c r="APB121" s="33"/>
      <c r="APC121" s="33"/>
      <c r="APD121" s="33"/>
      <c r="APE121" s="33"/>
      <c r="APF121" s="33"/>
      <c r="APG121" s="33"/>
      <c r="APH121" s="33"/>
      <c r="API121" s="33"/>
      <c r="APJ121" s="33"/>
      <c r="APK121" s="33"/>
      <c r="APL121" s="33"/>
      <c r="APM121" s="33"/>
      <c r="APN121" s="33"/>
      <c r="APO121" s="33"/>
      <c r="APP121" s="33"/>
      <c r="APQ121" s="33"/>
      <c r="APR121" s="33"/>
      <c r="APS121" s="33"/>
      <c r="APT121" s="33"/>
      <c r="APU121" s="33"/>
      <c r="APV121" s="33"/>
      <c r="APW121" s="33"/>
      <c r="APX121" s="33"/>
      <c r="APY121" s="33"/>
      <c r="APZ121" s="33"/>
      <c r="AQA121" s="33"/>
      <c r="AQB121" s="33"/>
      <c r="AQC121" s="33"/>
      <c r="AQD121" s="33"/>
      <c r="AQE121" s="33"/>
      <c r="AQF121" s="33"/>
      <c r="AQG121" s="33"/>
      <c r="AQH121" s="33"/>
      <c r="AQI121" s="33"/>
      <c r="AQJ121" s="33"/>
      <c r="AQK121" s="33"/>
      <c r="AQL121" s="33"/>
      <c r="AQM121" s="33"/>
      <c r="AQN121" s="33"/>
      <c r="AQO121" s="33"/>
      <c r="AQP121" s="33"/>
      <c r="AQQ121" s="33"/>
      <c r="AQR121" s="33"/>
      <c r="AQS121" s="33"/>
      <c r="AQT121" s="33"/>
      <c r="AQU121" s="33"/>
      <c r="AQV121" s="33"/>
      <c r="AQW121" s="33"/>
      <c r="AQX121" s="33"/>
      <c r="AQY121" s="33"/>
      <c r="AQZ121" s="33"/>
      <c r="ARA121" s="33"/>
      <c r="ARB121" s="33"/>
      <c r="ARC121" s="33"/>
      <c r="ARD121" s="33"/>
      <c r="ARE121" s="33"/>
      <c r="ARF121" s="33"/>
      <c r="ARG121" s="33"/>
      <c r="ARH121" s="33"/>
      <c r="ARI121" s="33"/>
      <c r="ARJ121" s="33"/>
      <c r="ARK121" s="33"/>
      <c r="ARL121" s="33"/>
      <c r="ARM121" s="33"/>
      <c r="ARN121" s="33"/>
      <c r="ARO121" s="33"/>
      <c r="ARP121" s="33"/>
      <c r="ARQ121" s="33"/>
      <c r="ARR121" s="33"/>
      <c r="ARS121" s="33"/>
      <c r="ART121" s="33"/>
      <c r="ARU121" s="33"/>
      <c r="ARV121" s="33"/>
      <c r="ARW121" s="33"/>
      <c r="ARX121" s="33"/>
      <c r="ARY121" s="33"/>
      <c r="ARZ121" s="33"/>
      <c r="ASA121" s="33"/>
      <c r="ASB121" s="33"/>
      <c r="ASC121" s="33"/>
      <c r="ASD121" s="33"/>
      <c r="ASE121" s="33"/>
      <c r="ASF121" s="33"/>
      <c r="ASG121" s="33"/>
      <c r="ASH121" s="33"/>
      <c r="ASI121" s="33"/>
      <c r="ASJ121" s="33"/>
      <c r="ASK121" s="33"/>
      <c r="ASL121" s="33"/>
      <c r="ASM121" s="33"/>
      <c r="ASN121" s="33"/>
      <c r="ASO121" s="33"/>
      <c r="ASP121" s="33"/>
      <c r="ASQ121" s="33"/>
      <c r="ASR121" s="33"/>
      <c r="ASS121" s="33"/>
      <c r="AST121" s="33"/>
      <c r="ASU121" s="33"/>
      <c r="ASV121" s="33"/>
      <c r="ASW121" s="33"/>
      <c r="ASX121" s="33"/>
      <c r="ASY121" s="33"/>
      <c r="ASZ121" s="33"/>
      <c r="ATA121" s="33"/>
      <c r="ATB121" s="33"/>
      <c r="ATC121" s="33"/>
      <c r="ATD121" s="33"/>
      <c r="ATE121" s="33"/>
      <c r="ATF121" s="33"/>
      <c r="ATG121" s="33"/>
      <c r="ATH121" s="33"/>
      <c r="ATI121" s="33"/>
      <c r="ATJ121" s="33"/>
      <c r="ATK121" s="33"/>
      <c r="ATL121" s="33"/>
      <c r="ATM121" s="33"/>
      <c r="ATN121" s="33"/>
      <c r="ATO121" s="33"/>
      <c r="ATP121" s="33"/>
      <c r="ATQ121" s="33"/>
      <c r="ATR121" s="33"/>
      <c r="ATS121" s="33"/>
      <c r="ATT121" s="33"/>
      <c r="ATU121" s="33"/>
      <c r="ATV121" s="33"/>
      <c r="ATW121" s="33"/>
      <c r="ATX121" s="33"/>
      <c r="ATY121" s="33"/>
      <c r="ATZ121" s="33"/>
      <c r="AUA121" s="33"/>
      <c r="AUB121" s="33"/>
      <c r="AUC121" s="33"/>
      <c r="AUD121" s="33"/>
      <c r="AUE121" s="33"/>
      <c r="AUF121" s="33"/>
      <c r="AUG121" s="33"/>
      <c r="AUH121" s="33"/>
      <c r="AUI121" s="33"/>
      <c r="AUJ121" s="33"/>
      <c r="AUK121" s="33"/>
      <c r="AUL121" s="33"/>
      <c r="AUM121" s="33"/>
      <c r="AUN121" s="33"/>
      <c r="AUO121" s="33"/>
      <c r="AUP121" s="33"/>
      <c r="AUQ121" s="33"/>
      <c r="AUR121" s="33"/>
      <c r="AUS121" s="33"/>
      <c r="AUT121" s="33"/>
    </row>
    <row r="122" spans="1:1242" s="163" customFormat="1" ht="79.2" customHeight="1" thickTop="1" x14ac:dyDescent="0.45">
      <c r="A122" s="758"/>
      <c r="B122" s="1011"/>
      <c r="C122" s="793"/>
      <c r="D122" s="990" t="s">
        <v>212</v>
      </c>
      <c r="E122" s="991" t="s">
        <v>213</v>
      </c>
      <c r="F122" s="1003" t="s">
        <v>189</v>
      </c>
      <c r="G122" s="917">
        <v>150</v>
      </c>
      <c r="H122" s="121" t="s">
        <v>137</v>
      </c>
      <c r="I122" s="222"/>
      <c r="J122" s="193"/>
      <c r="K122" s="194"/>
      <c r="L122" s="221"/>
      <c r="M122" s="123"/>
      <c r="N122" s="123"/>
      <c r="O122" s="195"/>
      <c r="P122" s="194"/>
      <c r="Q122" s="193"/>
      <c r="R122" s="123"/>
      <c r="S122" s="123"/>
      <c r="T122" s="195"/>
      <c r="U122" s="123"/>
      <c r="V122" s="193"/>
      <c r="W122" s="123"/>
      <c r="X122" s="123"/>
      <c r="Y122" s="195"/>
      <c r="Z122" s="459"/>
      <c r="AA122" s="460"/>
      <c r="AB122" s="461"/>
      <c r="AC122" s="459"/>
      <c r="AD122" s="459"/>
      <c r="AE122" s="461"/>
      <c r="AF122" s="459"/>
      <c r="AG122" s="194"/>
      <c r="AH122" s="195"/>
      <c r="AI122" s="123"/>
      <c r="AJ122" s="123"/>
      <c r="AK122" s="124"/>
      <c r="AL122" s="123"/>
      <c r="AM122" s="124"/>
      <c r="AN122" s="124"/>
      <c r="AO122" s="123"/>
      <c r="AP122" s="222"/>
      <c r="AQ122" s="126">
        <f t="shared" si="3"/>
        <v>0</v>
      </c>
      <c r="AR122" s="326"/>
      <c r="AS122" s="921"/>
      <c r="AT122" s="196"/>
    </row>
    <row r="123" spans="1:1242" s="163" customFormat="1" ht="79.2" customHeight="1" x14ac:dyDescent="0.45">
      <c r="B123" s="1011"/>
      <c r="C123" s="793"/>
      <c r="D123" s="990"/>
      <c r="E123" s="991"/>
      <c r="F123" s="1003"/>
      <c r="G123" s="917"/>
      <c r="H123" s="91" t="s">
        <v>139</v>
      </c>
      <c r="I123" s="92"/>
      <c r="J123" s="197"/>
      <c r="K123" s="202"/>
      <c r="L123" s="310"/>
      <c r="M123" s="200"/>
      <c r="N123" s="200"/>
      <c r="O123" s="279"/>
      <c r="P123" s="202"/>
      <c r="Q123" s="201"/>
      <c r="R123" s="200"/>
      <c r="S123" s="200"/>
      <c r="T123" s="279"/>
      <c r="U123" s="200"/>
      <c r="V123" s="201"/>
      <c r="W123" s="357"/>
      <c r="X123" s="357"/>
      <c r="Y123" s="279"/>
      <c r="Z123" s="200"/>
      <c r="AA123" s="280"/>
      <c r="AB123" s="201"/>
      <c r="AC123" s="200"/>
      <c r="AD123" s="200"/>
      <c r="AE123" s="201"/>
      <c r="AF123" s="200"/>
      <c r="AG123" s="202"/>
      <c r="AH123" s="279"/>
      <c r="AI123" s="101"/>
      <c r="AJ123" s="101"/>
      <c r="AK123" s="102"/>
      <c r="AL123" s="101"/>
      <c r="AM123" s="102"/>
      <c r="AN123" s="102"/>
      <c r="AO123" s="101"/>
      <c r="AP123" s="103"/>
      <c r="AQ123" s="172">
        <f t="shared" si="3"/>
        <v>0</v>
      </c>
      <c r="AR123" s="305"/>
      <c r="AS123" s="921"/>
      <c r="AT123" s="196"/>
    </row>
    <row r="124" spans="1:1242" ht="79.5" customHeight="1" thickBot="1" x14ac:dyDescent="0.5">
      <c r="B124" s="1011"/>
      <c r="C124" s="793"/>
      <c r="D124" s="990"/>
      <c r="E124" s="991"/>
      <c r="F124" s="1003"/>
      <c r="G124" s="917"/>
      <c r="H124" s="105" t="s">
        <v>140</v>
      </c>
      <c r="I124" s="203"/>
      <c r="J124" s="204"/>
      <c r="K124" s="214"/>
      <c r="L124" s="309"/>
      <c r="M124" s="212"/>
      <c r="N124" s="212"/>
      <c r="O124" s="215"/>
      <c r="P124" s="214"/>
      <c r="Q124" s="213"/>
      <c r="R124" s="212"/>
      <c r="S124" s="212"/>
      <c r="T124" s="215"/>
      <c r="U124" s="212"/>
      <c r="V124" s="213"/>
      <c r="W124" s="212"/>
      <c r="X124" s="212"/>
      <c r="Y124" s="215"/>
      <c r="Z124" s="212"/>
      <c r="AA124" s="217"/>
      <c r="AB124" s="213"/>
      <c r="AC124" s="212"/>
      <c r="AD124" s="212"/>
      <c r="AE124" s="213"/>
      <c r="AF124" s="212"/>
      <c r="AG124" s="214"/>
      <c r="AH124" s="215"/>
      <c r="AI124" s="212"/>
      <c r="AJ124" s="212"/>
      <c r="AK124" s="216"/>
      <c r="AL124" s="212"/>
      <c r="AM124" s="216"/>
      <c r="AN124" s="216"/>
      <c r="AO124" s="212"/>
      <c r="AP124" s="217"/>
      <c r="AQ124" s="218">
        <f t="shared" si="3"/>
        <v>0</v>
      </c>
      <c r="AR124" s="313"/>
      <c r="AS124" s="921"/>
      <c r="AT124" s="220"/>
    </row>
    <row r="125" spans="1:1242" ht="79.5" customHeight="1" thickTop="1" x14ac:dyDescent="0.45">
      <c r="B125" s="1011"/>
      <c r="C125" s="793"/>
      <c r="D125" s="805"/>
      <c r="E125" s="991"/>
      <c r="F125" s="1003" t="s">
        <v>199</v>
      </c>
      <c r="G125" s="917"/>
      <c r="H125" s="152" t="s">
        <v>200</v>
      </c>
      <c r="I125" s="222"/>
      <c r="J125" s="193"/>
      <c r="K125" s="462"/>
      <c r="L125" s="221"/>
      <c r="M125" s="463"/>
      <c r="N125" s="463"/>
      <c r="O125" s="464"/>
      <c r="P125" s="462"/>
      <c r="Q125" s="465"/>
      <c r="R125" s="463"/>
      <c r="S125" s="463"/>
      <c r="T125" s="464"/>
      <c r="U125" s="463"/>
      <c r="V125" s="465"/>
      <c r="W125" s="463"/>
      <c r="X125" s="463"/>
      <c r="Y125" s="464"/>
      <c r="Z125" s="463"/>
      <c r="AA125" s="466"/>
      <c r="AB125" s="465"/>
      <c r="AC125" s="463"/>
      <c r="AD125" s="463"/>
      <c r="AE125" s="465"/>
      <c r="AF125" s="463"/>
      <c r="AG125" s="462"/>
      <c r="AH125" s="464"/>
      <c r="AI125" s="463"/>
      <c r="AJ125" s="463"/>
      <c r="AK125" s="467"/>
      <c r="AL125" s="463"/>
      <c r="AM125" s="467"/>
      <c r="AN125" s="467"/>
      <c r="AO125" s="463"/>
      <c r="AP125" s="466"/>
      <c r="AQ125" s="468">
        <f t="shared" si="3"/>
        <v>0</v>
      </c>
      <c r="AR125" s="161"/>
      <c r="AS125" s="921"/>
      <c r="AT125" s="220"/>
    </row>
    <row r="126" spans="1:1242" ht="79.95" customHeight="1" thickBot="1" x14ac:dyDescent="0.5">
      <c r="B126" s="1012"/>
      <c r="C126" s="794"/>
      <c r="D126" s="806"/>
      <c r="E126" s="1013"/>
      <c r="F126" s="1007"/>
      <c r="G126" s="919"/>
      <c r="H126" s="378" t="s">
        <v>139</v>
      </c>
      <c r="I126" s="257"/>
      <c r="J126" s="255"/>
      <c r="K126" s="248"/>
      <c r="L126" s="449"/>
      <c r="M126" s="251"/>
      <c r="N126" s="251"/>
      <c r="O126" s="252"/>
      <c r="P126" s="248"/>
      <c r="Q126" s="255"/>
      <c r="R126" s="251"/>
      <c r="S126" s="251"/>
      <c r="T126" s="252"/>
      <c r="U126" s="251"/>
      <c r="V126" s="255"/>
      <c r="W126" s="251"/>
      <c r="X126" s="251"/>
      <c r="Y126" s="252"/>
      <c r="Z126" s="251"/>
      <c r="AA126" s="257"/>
      <c r="AB126" s="255"/>
      <c r="AC126" s="251"/>
      <c r="AD126" s="251"/>
      <c r="AE126" s="255"/>
      <c r="AF126" s="251"/>
      <c r="AG126" s="248"/>
      <c r="AH126" s="252"/>
      <c r="AI126" s="251"/>
      <c r="AJ126" s="251"/>
      <c r="AK126" s="258"/>
      <c r="AL126" s="251"/>
      <c r="AM126" s="258"/>
      <c r="AN126" s="258"/>
      <c r="AO126" s="251"/>
      <c r="AP126" s="257"/>
      <c r="AQ126" s="259">
        <f t="shared" si="3"/>
        <v>0</v>
      </c>
      <c r="AR126" s="223"/>
      <c r="AS126" s="921"/>
      <c r="AT126" s="220"/>
    </row>
    <row r="127" spans="1:1242" ht="80.25" customHeight="1" x14ac:dyDescent="0.45">
      <c r="B127" s="1014">
        <v>12</v>
      </c>
      <c r="C127" s="795"/>
      <c r="D127" s="1015" t="s">
        <v>214</v>
      </c>
      <c r="E127" s="1017" t="s">
        <v>215</v>
      </c>
      <c r="F127" s="1006" t="s">
        <v>144</v>
      </c>
      <c r="G127" s="952">
        <v>150</v>
      </c>
      <c r="H127" s="236" t="s">
        <v>137</v>
      </c>
      <c r="I127" s="237"/>
      <c r="J127" s="238"/>
      <c r="K127" s="239"/>
      <c r="L127" s="244"/>
      <c r="M127" s="241"/>
      <c r="N127" s="241"/>
      <c r="O127" s="341"/>
      <c r="P127" s="239"/>
      <c r="Q127" s="238"/>
      <c r="R127" s="241"/>
      <c r="S127" s="241"/>
      <c r="T127" s="341"/>
      <c r="U127" s="241"/>
      <c r="V127" s="238"/>
      <c r="W127" s="241"/>
      <c r="X127" s="241"/>
      <c r="Y127" s="341"/>
      <c r="Z127" s="241"/>
      <c r="AA127" s="237"/>
      <c r="AB127" s="238"/>
      <c r="AC127" s="241"/>
      <c r="AD127" s="241"/>
      <c r="AE127" s="238"/>
      <c r="AF127" s="241"/>
      <c r="AG127" s="239"/>
      <c r="AH127" s="341"/>
      <c r="AI127" s="241"/>
      <c r="AJ127" s="241"/>
      <c r="AK127" s="342"/>
      <c r="AL127" s="241"/>
      <c r="AM127" s="342"/>
      <c r="AN127" s="342"/>
      <c r="AO127" s="241"/>
      <c r="AP127" s="237"/>
      <c r="AQ127" s="242">
        <f t="shared" si="3"/>
        <v>0</v>
      </c>
      <c r="AR127" s="223"/>
      <c r="AS127" s="921"/>
      <c r="AT127" s="220"/>
    </row>
    <row r="128" spans="1:1242" ht="80.25" customHeight="1" thickBot="1" x14ac:dyDescent="0.5">
      <c r="B128" s="906"/>
      <c r="C128" s="778"/>
      <c r="D128" s="1016"/>
      <c r="E128" s="1013"/>
      <c r="F128" s="1007"/>
      <c r="G128" s="945"/>
      <c r="H128" s="378" t="s">
        <v>139</v>
      </c>
      <c r="I128" s="379"/>
      <c r="J128" s="380"/>
      <c r="K128" s="381"/>
      <c r="L128" s="382"/>
      <c r="M128" s="251"/>
      <c r="N128" s="250"/>
      <c r="O128" s="469"/>
      <c r="P128" s="253"/>
      <c r="Q128" s="254"/>
      <c r="R128" s="470"/>
      <c r="S128" s="470"/>
      <c r="T128" s="469"/>
      <c r="U128" s="470"/>
      <c r="V128" s="471"/>
      <c r="W128" s="470"/>
      <c r="X128" s="470"/>
      <c r="Y128" s="256"/>
      <c r="Z128" s="274"/>
      <c r="AA128" s="472"/>
      <c r="AB128" s="254"/>
      <c r="AC128" s="274"/>
      <c r="AD128" s="251"/>
      <c r="AE128" s="254"/>
      <c r="AF128" s="250"/>
      <c r="AG128" s="248"/>
      <c r="AH128" s="256"/>
      <c r="AI128" s="251"/>
      <c r="AJ128" s="251"/>
      <c r="AK128" s="258"/>
      <c r="AL128" s="251"/>
      <c r="AM128" s="258"/>
      <c r="AN128" s="258"/>
      <c r="AO128" s="251"/>
      <c r="AP128" s="257"/>
      <c r="AQ128" s="259">
        <f t="shared" si="3"/>
        <v>0</v>
      </c>
      <c r="AR128" s="223"/>
      <c r="AS128" s="921"/>
      <c r="AT128" s="220"/>
    </row>
    <row r="129" spans="2:46" s="163" customFormat="1" ht="80.25" customHeight="1" x14ac:dyDescent="0.45">
      <c r="B129" s="1014">
        <v>7</v>
      </c>
      <c r="C129" s="795"/>
      <c r="D129" s="1015" t="s">
        <v>216</v>
      </c>
      <c r="E129" s="1023" t="s">
        <v>217</v>
      </c>
      <c r="F129" s="982" t="s">
        <v>218</v>
      </c>
      <c r="G129" s="982">
        <v>250</v>
      </c>
      <c r="H129" s="473" t="s">
        <v>219</v>
      </c>
      <c r="I129" s="238"/>
      <c r="J129" s="238"/>
      <c r="K129" s="239"/>
      <c r="L129" s="244"/>
      <c r="M129" s="187"/>
      <c r="N129" s="187"/>
      <c r="O129" s="188"/>
      <c r="P129" s="189"/>
      <c r="Q129" s="190"/>
      <c r="R129" s="187"/>
      <c r="S129" s="187"/>
      <c r="T129" s="341"/>
      <c r="U129" s="241"/>
      <c r="V129" s="190"/>
      <c r="W129" s="187"/>
      <c r="X129" s="187"/>
      <c r="Y129" s="188"/>
      <c r="Z129" s="187"/>
      <c r="AA129" s="369"/>
      <c r="AB129" s="368"/>
      <c r="AC129" s="187"/>
      <c r="AD129" s="191"/>
      <c r="AE129" s="368"/>
      <c r="AF129" s="187"/>
      <c r="AG129" s="189"/>
      <c r="AH129" s="188"/>
      <c r="AI129" s="241"/>
      <c r="AJ129" s="241"/>
      <c r="AK129" s="342"/>
      <c r="AL129" s="241"/>
      <c r="AM129" s="342"/>
      <c r="AN129" s="342"/>
      <c r="AO129" s="241"/>
      <c r="AP129" s="237"/>
      <c r="AQ129" s="242">
        <f t="shared" si="3"/>
        <v>0</v>
      </c>
      <c r="AS129" s="921"/>
    </row>
    <row r="130" spans="2:46" ht="79.95" customHeight="1" x14ac:dyDescent="0.45">
      <c r="B130" s="905"/>
      <c r="C130" s="777"/>
      <c r="D130" s="990"/>
      <c r="E130" s="1021"/>
      <c r="F130" s="983"/>
      <c r="G130" s="983"/>
      <c r="H130" s="389" t="s">
        <v>139</v>
      </c>
      <c r="I130" s="474"/>
      <c r="J130" s="474"/>
      <c r="K130" s="391"/>
      <c r="L130" s="392"/>
      <c r="M130" s="132"/>
      <c r="N130" s="132"/>
      <c r="O130" s="395"/>
      <c r="P130" s="394"/>
      <c r="Q130" s="386"/>
      <c r="R130" s="393"/>
      <c r="S130" s="393"/>
      <c r="T130" s="395"/>
      <c r="U130" s="393"/>
      <c r="V130" s="386"/>
      <c r="W130" s="393"/>
      <c r="X130" s="393"/>
      <c r="Y130" s="395"/>
      <c r="Z130" s="475"/>
      <c r="AA130" s="233"/>
      <c r="AB130" s="234"/>
      <c r="AC130" s="475"/>
      <c r="AD130" s="476"/>
      <c r="AE130" s="477"/>
      <c r="AF130" s="476"/>
      <c r="AG130" s="478"/>
      <c r="AH130" s="479"/>
      <c r="AI130" s="132"/>
      <c r="AJ130" s="132"/>
      <c r="AK130" s="138"/>
      <c r="AL130" s="132"/>
      <c r="AM130" s="138"/>
      <c r="AN130" s="138"/>
      <c r="AO130" s="132"/>
      <c r="AP130" s="137"/>
      <c r="AQ130" s="139">
        <f t="shared" si="3"/>
        <v>0</v>
      </c>
      <c r="AS130" s="921"/>
    </row>
    <row r="131" spans="2:46" ht="79.95" customHeight="1" x14ac:dyDescent="0.45">
      <c r="B131" s="905"/>
      <c r="C131" s="777"/>
      <c r="D131" s="805"/>
      <c r="E131" s="997"/>
      <c r="F131" s="988"/>
      <c r="G131" s="983"/>
      <c r="H131" s="480" t="s">
        <v>140</v>
      </c>
      <c r="I131" s="204"/>
      <c r="J131" s="204"/>
      <c r="K131" s="214"/>
      <c r="L131" s="309"/>
      <c r="M131" s="212"/>
      <c r="N131" s="212"/>
      <c r="O131" s="215"/>
      <c r="P131" s="214"/>
      <c r="Q131" s="213"/>
      <c r="R131" s="212"/>
      <c r="S131" s="212"/>
      <c r="T131" s="215"/>
      <c r="U131" s="212"/>
      <c r="V131" s="213"/>
      <c r="W131" s="212"/>
      <c r="X131" s="212"/>
      <c r="Y131" s="215"/>
      <c r="Z131" s="212"/>
      <c r="AA131" s="217"/>
      <c r="AB131" s="213"/>
      <c r="AC131" s="212"/>
      <c r="AD131" s="212"/>
      <c r="AE131" s="213"/>
      <c r="AF131" s="212"/>
      <c r="AG131" s="214"/>
      <c r="AH131" s="215"/>
      <c r="AI131" s="212"/>
      <c r="AJ131" s="212"/>
      <c r="AK131" s="216"/>
      <c r="AL131" s="212"/>
      <c r="AM131" s="216"/>
      <c r="AN131" s="216"/>
      <c r="AO131" s="212"/>
      <c r="AP131" s="217"/>
      <c r="AQ131" s="218">
        <f t="shared" si="3"/>
        <v>0</v>
      </c>
      <c r="AS131" s="921"/>
    </row>
    <row r="132" spans="2:46" s="163" customFormat="1" ht="80.25" customHeight="1" x14ac:dyDescent="0.45">
      <c r="B132" s="905"/>
      <c r="C132" s="777"/>
      <c r="D132" s="990" t="s">
        <v>216</v>
      </c>
      <c r="E132" s="1022" t="s">
        <v>220</v>
      </c>
      <c r="F132" s="987" t="s">
        <v>218</v>
      </c>
      <c r="G132" s="983"/>
      <c r="H132" s="481" t="s">
        <v>219</v>
      </c>
      <c r="I132" s="182"/>
      <c r="J132" s="182"/>
      <c r="K132" s="181"/>
      <c r="L132" s="185"/>
      <c r="M132" s="125"/>
      <c r="N132" s="125"/>
      <c r="O132" s="180"/>
      <c r="P132" s="181"/>
      <c r="Q132" s="182"/>
      <c r="R132" s="125"/>
      <c r="S132" s="125"/>
      <c r="T132" s="180"/>
      <c r="U132" s="125"/>
      <c r="V132" s="182"/>
      <c r="W132" s="125"/>
      <c r="X132" s="125"/>
      <c r="Y132" s="195"/>
      <c r="Z132" s="125"/>
      <c r="AA132" s="122"/>
      <c r="AB132" s="182"/>
      <c r="AC132" s="125"/>
      <c r="AD132" s="459"/>
      <c r="AE132" s="461"/>
      <c r="AF132" s="459"/>
      <c r="AG132" s="194"/>
      <c r="AH132" s="195"/>
      <c r="AI132" s="125"/>
      <c r="AJ132" s="125"/>
      <c r="AK132" s="183"/>
      <c r="AL132" s="125"/>
      <c r="AM132" s="183"/>
      <c r="AN132" s="183"/>
      <c r="AO132" s="125"/>
      <c r="AP132" s="122"/>
      <c r="AQ132" s="126">
        <f t="shared" si="3"/>
        <v>0</v>
      </c>
      <c r="AS132" s="921"/>
    </row>
    <row r="133" spans="2:46" ht="79.95" customHeight="1" thickBot="1" x14ac:dyDescent="0.5">
      <c r="B133" s="905"/>
      <c r="C133" s="777"/>
      <c r="D133" s="990"/>
      <c r="E133" s="1021"/>
      <c r="F133" s="983"/>
      <c r="G133" s="983"/>
      <c r="H133" s="378" t="s">
        <v>139</v>
      </c>
      <c r="I133" s="380"/>
      <c r="J133" s="380"/>
      <c r="K133" s="381"/>
      <c r="L133" s="382"/>
      <c r="M133" s="251"/>
      <c r="N133" s="251"/>
      <c r="O133" s="469"/>
      <c r="P133" s="482"/>
      <c r="Q133" s="471"/>
      <c r="R133" s="470"/>
      <c r="S133" s="470"/>
      <c r="T133" s="469"/>
      <c r="U133" s="470"/>
      <c r="V133" s="471"/>
      <c r="W133" s="470"/>
      <c r="X133" s="470"/>
      <c r="Y133" s="469"/>
      <c r="Z133" s="274"/>
      <c r="AA133" s="472"/>
      <c r="AB133" s="254"/>
      <c r="AC133" s="274"/>
      <c r="AD133" s="251"/>
      <c r="AE133" s="255"/>
      <c r="AF133" s="251"/>
      <c r="AG133" s="248"/>
      <c r="AH133" s="252"/>
      <c r="AI133" s="251"/>
      <c r="AJ133" s="251"/>
      <c r="AK133" s="258"/>
      <c r="AL133" s="251"/>
      <c r="AM133" s="258"/>
      <c r="AN133" s="258"/>
      <c r="AO133" s="251"/>
      <c r="AP133" s="257"/>
      <c r="AQ133" s="259">
        <f t="shared" si="3"/>
        <v>0</v>
      </c>
      <c r="AS133" s="921"/>
    </row>
    <row r="134" spans="2:46" ht="79.95" customHeight="1" x14ac:dyDescent="0.45">
      <c r="B134" s="905"/>
      <c r="C134" s="777"/>
      <c r="D134" s="805"/>
      <c r="E134" s="997"/>
      <c r="F134" s="988"/>
      <c r="G134" s="988"/>
      <c r="H134" s="480" t="s">
        <v>140</v>
      </c>
      <c r="I134" s="204"/>
      <c r="J134" s="204"/>
      <c r="K134" s="214"/>
      <c r="L134" s="309"/>
      <c r="M134" s="212"/>
      <c r="N134" s="212"/>
      <c r="O134" s="215"/>
      <c r="P134" s="214"/>
      <c r="Q134" s="213"/>
      <c r="R134" s="212"/>
      <c r="S134" s="212"/>
      <c r="T134" s="215"/>
      <c r="U134" s="212"/>
      <c r="V134" s="213"/>
      <c r="W134" s="212"/>
      <c r="X134" s="212"/>
      <c r="Y134" s="215"/>
      <c r="Z134" s="212"/>
      <c r="AA134" s="217"/>
      <c r="AB134" s="213"/>
      <c r="AC134" s="212"/>
      <c r="AD134" s="212"/>
      <c r="AE134" s="213"/>
      <c r="AF134" s="212"/>
      <c r="AG134" s="214"/>
      <c r="AH134" s="215"/>
      <c r="AI134" s="212"/>
      <c r="AJ134" s="212"/>
      <c r="AK134" s="216"/>
      <c r="AL134" s="212"/>
      <c r="AM134" s="216"/>
      <c r="AN134" s="216"/>
      <c r="AO134" s="212"/>
      <c r="AP134" s="217"/>
      <c r="AQ134" s="218">
        <f t="shared" si="3"/>
        <v>0</v>
      </c>
      <c r="AS134" s="921"/>
    </row>
    <row r="135" spans="2:46" s="163" customFormat="1" ht="80.25" customHeight="1" x14ac:dyDescent="0.45">
      <c r="B135" s="905"/>
      <c r="C135" s="777"/>
      <c r="D135" s="990" t="s">
        <v>221</v>
      </c>
      <c r="E135" s="991" t="s">
        <v>222</v>
      </c>
      <c r="F135" s="1018" t="s">
        <v>144</v>
      </c>
      <c r="G135" s="1003">
        <v>200</v>
      </c>
      <c r="H135" s="121" t="s">
        <v>137</v>
      </c>
      <c r="I135" s="483"/>
      <c r="J135" s="484"/>
      <c r="K135" s="485"/>
      <c r="L135" s="486"/>
      <c r="M135" s="487"/>
      <c r="N135" s="487"/>
      <c r="O135" s="488"/>
      <c r="P135" s="489"/>
      <c r="Q135" s="490"/>
      <c r="R135" s="487"/>
      <c r="S135" s="487"/>
      <c r="T135" s="488"/>
      <c r="U135" s="487"/>
      <c r="V135" s="490"/>
      <c r="W135" s="487"/>
      <c r="X135" s="487"/>
      <c r="Y135" s="488"/>
      <c r="Z135" s="487"/>
      <c r="AA135" s="491"/>
      <c r="AB135" s="490"/>
      <c r="AC135" s="487"/>
      <c r="AD135" s="487"/>
      <c r="AE135" s="490"/>
      <c r="AF135" s="487"/>
      <c r="AG135" s="489"/>
      <c r="AH135" s="488"/>
      <c r="AI135" s="487"/>
      <c r="AJ135" s="487"/>
      <c r="AK135" s="492"/>
      <c r="AL135" s="487"/>
      <c r="AM135" s="492"/>
      <c r="AN135" s="492"/>
      <c r="AO135" s="487"/>
      <c r="AP135" s="491"/>
      <c r="AQ135" s="126">
        <f t="shared" si="3"/>
        <v>0</v>
      </c>
      <c r="AS135" s="921"/>
    </row>
    <row r="136" spans="2:46" ht="80.25" customHeight="1" thickBot="1" x14ac:dyDescent="0.5">
      <c r="B136" s="905"/>
      <c r="C136" s="777"/>
      <c r="D136" s="990"/>
      <c r="E136" s="991"/>
      <c r="F136" s="1018"/>
      <c r="G136" s="1003"/>
      <c r="H136" s="378" t="s">
        <v>139</v>
      </c>
      <c r="I136" s="493"/>
      <c r="J136" s="494"/>
      <c r="K136" s="495"/>
      <c r="L136" s="496"/>
      <c r="M136" s="497"/>
      <c r="N136" s="498"/>
      <c r="O136" s="499"/>
      <c r="P136" s="500"/>
      <c r="Q136" s="501"/>
      <c r="R136" s="502"/>
      <c r="S136" s="502"/>
      <c r="T136" s="499"/>
      <c r="U136" s="502"/>
      <c r="V136" s="501"/>
      <c r="W136" s="502"/>
      <c r="X136" s="502"/>
      <c r="Y136" s="499"/>
      <c r="Z136" s="503"/>
      <c r="AA136" s="504"/>
      <c r="AB136" s="505"/>
      <c r="AC136" s="503"/>
      <c r="AD136" s="497"/>
      <c r="AE136" s="506"/>
      <c r="AF136" s="497"/>
      <c r="AG136" s="507"/>
      <c r="AH136" s="508"/>
      <c r="AI136" s="497"/>
      <c r="AJ136" s="497"/>
      <c r="AK136" s="509"/>
      <c r="AL136" s="497"/>
      <c r="AM136" s="509"/>
      <c r="AN136" s="509"/>
      <c r="AO136" s="497"/>
      <c r="AP136" s="510"/>
      <c r="AQ136" s="259">
        <f t="shared" si="3"/>
        <v>0</v>
      </c>
      <c r="AS136" s="921"/>
    </row>
    <row r="137" spans="2:46" s="163" customFormat="1" ht="80.25" customHeight="1" x14ac:dyDescent="0.45">
      <c r="B137" s="905"/>
      <c r="C137" s="777"/>
      <c r="D137" s="990" t="s">
        <v>221</v>
      </c>
      <c r="E137" s="991" t="s">
        <v>223</v>
      </c>
      <c r="F137" s="981" t="s">
        <v>157</v>
      </c>
      <c r="G137" s="1003"/>
      <c r="H137" s="121" t="s">
        <v>137</v>
      </c>
      <c r="I137" s="483"/>
      <c r="J137" s="484"/>
      <c r="K137" s="485"/>
      <c r="L137" s="486"/>
      <c r="M137" s="487"/>
      <c r="N137" s="487"/>
      <c r="O137" s="488"/>
      <c r="P137" s="489"/>
      <c r="Q137" s="490"/>
      <c r="R137" s="487"/>
      <c r="S137" s="487"/>
      <c r="T137" s="488"/>
      <c r="U137" s="487"/>
      <c r="V137" s="490"/>
      <c r="W137" s="487"/>
      <c r="X137" s="487"/>
      <c r="Y137" s="488"/>
      <c r="Z137" s="487"/>
      <c r="AA137" s="491"/>
      <c r="AB137" s="490"/>
      <c r="AC137" s="487"/>
      <c r="AD137" s="487"/>
      <c r="AE137" s="490"/>
      <c r="AF137" s="487"/>
      <c r="AG137" s="489"/>
      <c r="AH137" s="488"/>
      <c r="AI137" s="487"/>
      <c r="AJ137" s="487"/>
      <c r="AK137" s="492"/>
      <c r="AL137" s="487"/>
      <c r="AM137" s="492"/>
      <c r="AN137" s="492"/>
      <c r="AO137" s="487"/>
      <c r="AP137" s="491"/>
      <c r="AQ137" s="126">
        <f t="shared" si="3"/>
        <v>0</v>
      </c>
      <c r="AS137" s="921"/>
    </row>
    <row r="138" spans="2:46" ht="80.25" customHeight="1" thickBot="1" x14ac:dyDescent="0.5">
      <c r="B138" s="905"/>
      <c r="C138" s="777"/>
      <c r="D138" s="1016"/>
      <c r="E138" s="1013"/>
      <c r="F138" s="1008"/>
      <c r="G138" s="1007"/>
      <c r="H138" s="378" t="s">
        <v>139</v>
      </c>
      <c r="I138" s="493"/>
      <c r="J138" s="494"/>
      <c r="K138" s="495"/>
      <c r="L138" s="496"/>
      <c r="M138" s="497"/>
      <c r="N138" s="498"/>
      <c r="O138" s="499"/>
      <c r="P138" s="500"/>
      <c r="Q138" s="501"/>
      <c r="R138" s="502"/>
      <c r="S138" s="502"/>
      <c r="T138" s="499"/>
      <c r="U138" s="502"/>
      <c r="V138" s="501"/>
      <c r="W138" s="502"/>
      <c r="X138" s="502"/>
      <c r="Y138" s="499"/>
      <c r="Z138" s="498"/>
      <c r="AA138" s="510"/>
      <c r="AB138" s="506"/>
      <c r="AC138" s="498"/>
      <c r="AD138" s="497"/>
      <c r="AE138" s="506"/>
      <c r="AF138" s="497"/>
      <c r="AG138" s="507"/>
      <c r="AH138" s="508"/>
      <c r="AI138" s="497"/>
      <c r="AJ138" s="497"/>
      <c r="AK138" s="509"/>
      <c r="AL138" s="497"/>
      <c r="AM138" s="509"/>
      <c r="AN138" s="509"/>
      <c r="AO138" s="497"/>
      <c r="AP138" s="510"/>
      <c r="AQ138" s="259">
        <f t="shared" si="3"/>
        <v>0</v>
      </c>
      <c r="AS138" s="921"/>
    </row>
    <row r="139" spans="2:46" ht="79.95" customHeight="1" x14ac:dyDescent="0.45">
      <c r="B139" s="1014">
        <v>8</v>
      </c>
      <c r="C139" s="795"/>
      <c r="D139" s="1015" t="s">
        <v>224</v>
      </c>
      <c r="E139" s="1017" t="s">
        <v>225</v>
      </c>
      <c r="F139" s="982" t="s">
        <v>226</v>
      </c>
      <c r="G139" s="957">
        <v>200</v>
      </c>
      <c r="H139" s="236" t="s">
        <v>137</v>
      </c>
      <c r="I139" s="511"/>
      <c r="J139" s="512"/>
      <c r="K139" s="189"/>
      <c r="L139" s="186"/>
      <c r="M139" s="123"/>
      <c r="N139" s="123"/>
      <c r="O139" s="195"/>
      <c r="P139" s="194"/>
      <c r="Q139" s="193"/>
      <c r="R139" s="123"/>
      <c r="S139" s="123"/>
      <c r="T139" s="195"/>
      <c r="U139" s="123"/>
      <c r="V139" s="193"/>
      <c r="W139" s="123"/>
      <c r="X139" s="123"/>
      <c r="Y139" s="513"/>
      <c r="Z139" s="514"/>
      <c r="AA139" s="515"/>
      <c r="AB139" s="516"/>
      <c r="AC139" s="514"/>
      <c r="AD139" s="514"/>
      <c r="AE139" s="516"/>
      <c r="AF139" s="514"/>
      <c r="AG139" s="517"/>
      <c r="AH139" s="195"/>
      <c r="AI139" s="123"/>
      <c r="AJ139" s="123"/>
      <c r="AK139" s="518"/>
      <c r="AL139" s="519"/>
      <c r="AM139" s="518"/>
      <c r="AN139" s="518"/>
      <c r="AO139" s="519"/>
      <c r="AP139" s="520"/>
      <c r="AQ139" s="242">
        <f t="shared" si="3"/>
        <v>0</v>
      </c>
      <c r="AR139" s="223"/>
      <c r="AS139" s="921"/>
      <c r="AT139" s="220"/>
    </row>
    <row r="140" spans="2:46" ht="79.95" customHeight="1" x14ac:dyDescent="0.45">
      <c r="B140" s="905"/>
      <c r="C140" s="777"/>
      <c r="D140" s="1019"/>
      <c r="E140" s="1021"/>
      <c r="F140" s="983"/>
      <c r="G140" s="937"/>
      <c r="H140" s="389" t="s">
        <v>139</v>
      </c>
      <c r="I140" s="390"/>
      <c r="J140" s="474"/>
      <c r="K140" s="391"/>
      <c r="L140" s="131"/>
      <c r="M140" s="132"/>
      <c r="N140" s="132"/>
      <c r="O140" s="395"/>
      <c r="P140" s="394"/>
      <c r="Q140" s="386"/>
      <c r="R140" s="393"/>
      <c r="S140" s="393"/>
      <c r="T140" s="395"/>
      <c r="U140" s="393"/>
      <c r="V140" s="386"/>
      <c r="W140" s="365"/>
      <c r="X140" s="393"/>
      <c r="Y140" s="395"/>
      <c r="Z140" s="475"/>
      <c r="AA140" s="233"/>
      <c r="AB140" s="234"/>
      <c r="AC140" s="475"/>
      <c r="AD140" s="132"/>
      <c r="AE140" s="135"/>
      <c r="AF140" s="132"/>
      <c r="AG140" s="134"/>
      <c r="AH140" s="133"/>
      <c r="AI140" s="132"/>
      <c r="AJ140" s="132"/>
      <c r="AK140" s="521"/>
      <c r="AL140" s="522"/>
      <c r="AM140" s="521"/>
      <c r="AN140" s="521"/>
      <c r="AO140" s="522"/>
      <c r="AP140" s="523"/>
      <c r="AQ140" s="139">
        <f t="shared" si="3"/>
        <v>0</v>
      </c>
      <c r="AR140" s="223"/>
      <c r="AS140" s="921"/>
      <c r="AT140" s="220"/>
    </row>
    <row r="141" spans="2:46" ht="80.25" customHeight="1" thickBot="1" x14ac:dyDescent="0.5">
      <c r="B141" s="906"/>
      <c r="C141" s="777"/>
      <c r="D141" s="1020"/>
      <c r="E141" s="1022"/>
      <c r="F141" s="984"/>
      <c r="G141" s="938"/>
      <c r="H141" s="524" t="s">
        <v>140</v>
      </c>
      <c r="I141" s="525"/>
      <c r="J141" s="526"/>
      <c r="K141" s="527"/>
      <c r="L141" s="528"/>
      <c r="M141" s="529"/>
      <c r="N141" s="529"/>
      <c r="O141" s="530"/>
      <c r="P141" s="531"/>
      <c r="Q141" s="532"/>
      <c r="R141" s="529"/>
      <c r="S141" s="529"/>
      <c r="T141" s="530"/>
      <c r="U141" s="529"/>
      <c r="V141" s="532"/>
      <c r="W141" s="529"/>
      <c r="X141" s="529"/>
      <c r="Y141" s="530"/>
      <c r="Z141" s="533"/>
      <c r="AA141" s="534"/>
      <c r="AB141" s="532"/>
      <c r="AC141" s="533"/>
      <c r="AD141" s="529"/>
      <c r="AE141" s="532"/>
      <c r="AF141" s="529"/>
      <c r="AG141" s="531"/>
      <c r="AH141" s="530"/>
      <c r="AI141" s="529"/>
      <c r="AJ141" s="529"/>
      <c r="AK141" s="535"/>
      <c r="AL141" s="536"/>
      <c r="AM141" s="537"/>
      <c r="AN141" s="537"/>
      <c r="AO141" s="536"/>
      <c r="AP141" s="538"/>
      <c r="AQ141" s="539">
        <f t="shared" si="3"/>
        <v>0</v>
      </c>
      <c r="AR141" s="223"/>
      <c r="AS141" s="921"/>
      <c r="AT141" s="220"/>
    </row>
    <row r="142" spans="2:46" ht="80.400000000000006" customHeight="1" x14ac:dyDescent="0.45">
      <c r="B142" s="1014">
        <v>6</v>
      </c>
      <c r="C142" s="795"/>
      <c r="D142" s="1015" t="s">
        <v>227</v>
      </c>
      <c r="E142" s="1017" t="s">
        <v>228</v>
      </c>
      <c r="F142" s="1006" t="s">
        <v>141</v>
      </c>
      <c r="G142" s="952">
        <v>200</v>
      </c>
      <c r="H142" s="236" t="s">
        <v>137</v>
      </c>
      <c r="I142" s="511"/>
      <c r="J142" s="512"/>
      <c r="K142" s="540">
        <v>48</v>
      </c>
      <c r="L142" s="186">
        <v>45</v>
      </c>
      <c r="M142" s="187">
        <v>45</v>
      </c>
      <c r="N142" s="187">
        <v>50</v>
      </c>
      <c r="O142" s="541">
        <v>48</v>
      </c>
      <c r="P142" s="540">
        <v>36</v>
      </c>
      <c r="Q142" s="542">
        <v>40</v>
      </c>
      <c r="R142" s="543">
        <v>45</v>
      </c>
      <c r="S142" s="543">
        <v>49</v>
      </c>
      <c r="T142" s="541">
        <v>41</v>
      </c>
      <c r="U142" s="543">
        <v>42</v>
      </c>
      <c r="V142" s="190">
        <v>52</v>
      </c>
      <c r="W142" s="543">
        <v>50</v>
      </c>
      <c r="X142" s="543">
        <v>61</v>
      </c>
      <c r="Y142" s="541">
        <v>60</v>
      </c>
      <c r="Z142" s="543">
        <v>51</v>
      </c>
      <c r="AA142" s="544">
        <v>51</v>
      </c>
      <c r="AB142" s="542">
        <v>51</v>
      </c>
      <c r="AC142" s="543">
        <v>51</v>
      </c>
      <c r="AD142" s="543">
        <v>54</v>
      </c>
      <c r="AE142" s="368"/>
      <c r="AF142" s="187"/>
      <c r="AG142" s="545"/>
      <c r="AH142" s="546"/>
      <c r="AI142" s="547"/>
      <c r="AJ142" s="547"/>
      <c r="AK142" s="548"/>
      <c r="AL142" s="547"/>
      <c r="AM142" s="548"/>
      <c r="AN142" s="518"/>
      <c r="AO142" s="519"/>
      <c r="AP142" s="520"/>
      <c r="AQ142" s="549">
        <f t="shared" si="3"/>
        <v>970</v>
      </c>
      <c r="AR142" s="223"/>
      <c r="AS142" s="921"/>
      <c r="AT142" s="220"/>
    </row>
    <row r="143" spans="2:46" ht="80.400000000000006" customHeight="1" x14ac:dyDescent="0.45">
      <c r="B143" s="905"/>
      <c r="C143" s="777"/>
      <c r="D143" s="1019"/>
      <c r="E143" s="1021"/>
      <c r="F143" s="983"/>
      <c r="G143" s="953"/>
      <c r="H143" s="389" t="s">
        <v>139</v>
      </c>
      <c r="I143" s="390"/>
      <c r="J143" s="474"/>
      <c r="K143" s="391">
        <v>45</v>
      </c>
      <c r="L143" s="392">
        <v>45</v>
      </c>
      <c r="M143" s="550">
        <v>50</v>
      </c>
      <c r="N143" s="551"/>
      <c r="O143" s="552"/>
      <c r="P143" s="553"/>
      <c r="Q143" s="554"/>
      <c r="R143" s="551"/>
      <c r="S143" s="551"/>
      <c r="T143" s="552"/>
      <c r="U143" s="551">
        <v>52</v>
      </c>
      <c r="V143" s="554"/>
      <c r="W143" s="522"/>
      <c r="X143" s="551"/>
      <c r="Y143" s="552"/>
      <c r="Z143" s="555"/>
      <c r="AA143" s="556"/>
      <c r="AB143" s="554"/>
      <c r="AC143" s="555"/>
      <c r="AD143" s="522"/>
      <c r="AE143" s="557"/>
      <c r="AF143" s="522"/>
      <c r="AG143" s="558"/>
      <c r="AH143" s="559"/>
      <c r="AI143" s="522"/>
      <c r="AJ143" s="522"/>
      <c r="AK143" s="521"/>
      <c r="AL143" s="522"/>
      <c r="AM143" s="521"/>
      <c r="AN143" s="521"/>
      <c r="AO143" s="522"/>
      <c r="AP143" s="523"/>
      <c r="AQ143" s="560">
        <f t="shared" si="3"/>
        <v>192</v>
      </c>
      <c r="AR143" s="223"/>
      <c r="AS143" s="921"/>
      <c r="AT143" s="220"/>
    </row>
    <row r="144" spans="2:46" ht="80.400000000000006" customHeight="1" thickBot="1" x14ac:dyDescent="0.5">
      <c r="B144" s="905"/>
      <c r="C144" s="777"/>
      <c r="D144" s="1020"/>
      <c r="E144" s="1022"/>
      <c r="F144" s="987"/>
      <c r="G144" s="944"/>
      <c r="H144" s="140" t="s">
        <v>140</v>
      </c>
      <c r="I144" s="141">
        <v>48</v>
      </c>
      <c r="J144" s="142">
        <v>45</v>
      </c>
      <c r="K144" s="143">
        <v>45</v>
      </c>
      <c r="L144" s="235">
        <v>50</v>
      </c>
      <c r="M144" s="561">
        <v>48</v>
      </c>
      <c r="N144" s="561">
        <v>36</v>
      </c>
      <c r="O144" s="562">
        <v>40</v>
      </c>
      <c r="P144" s="563">
        <v>45</v>
      </c>
      <c r="Q144" s="564">
        <v>49</v>
      </c>
      <c r="R144" s="561">
        <v>41</v>
      </c>
      <c r="S144" s="561">
        <v>42</v>
      </c>
      <c r="T144" s="562">
        <v>52</v>
      </c>
      <c r="U144" s="561">
        <v>50</v>
      </c>
      <c r="V144" s="564">
        <v>61</v>
      </c>
      <c r="W144" s="561">
        <v>60</v>
      </c>
      <c r="X144" s="561">
        <v>51</v>
      </c>
      <c r="Y144" s="565">
        <v>51</v>
      </c>
      <c r="Z144" s="561">
        <v>51</v>
      </c>
      <c r="AA144" s="566">
        <v>51</v>
      </c>
      <c r="AB144" s="564">
        <v>54</v>
      </c>
      <c r="AC144" s="561"/>
      <c r="AD144" s="561"/>
      <c r="AE144" s="564"/>
      <c r="AF144" s="561"/>
      <c r="AG144" s="563"/>
      <c r="AH144" s="562"/>
      <c r="AI144" s="561"/>
      <c r="AJ144" s="561"/>
      <c r="AK144" s="567"/>
      <c r="AL144" s="561"/>
      <c r="AM144" s="567"/>
      <c r="AN144" s="567"/>
      <c r="AO144" s="561"/>
      <c r="AP144" s="566"/>
      <c r="AQ144" s="568">
        <f t="shared" si="3"/>
        <v>970</v>
      </c>
      <c r="AR144" s="223"/>
      <c r="AS144" s="921"/>
      <c r="AT144" s="220"/>
    </row>
    <row r="145" spans="2:50" ht="80.400000000000006" customHeight="1" x14ac:dyDescent="0.45">
      <c r="B145" s="1014">
        <v>9</v>
      </c>
      <c r="C145" s="795"/>
      <c r="D145" s="1015" t="s">
        <v>227</v>
      </c>
      <c r="E145" s="1017" t="s">
        <v>229</v>
      </c>
      <c r="F145" s="1006" t="s">
        <v>141</v>
      </c>
      <c r="G145" s="952">
        <v>180</v>
      </c>
      <c r="H145" s="236" t="s">
        <v>137</v>
      </c>
      <c r="I145" s="511"/>
      <c r="J145" s="512"/>
      <c r="K145" s="189"/>
      <c r="L145" s="186">
        <v>0</v>
      </c>
      <c r="M145" s="191">
        <v>0</v>
      </c>
      <c r="N145" s="191">
        <v>0</v>
      </c>
      <c r="O145" s="188">
        <v>0</v>
      </c>
      <c r="P145" s="367">
        <v>0</v>
      </c>
      <c r="Q145" s="368">
        <v>0</v>
      </c>
      <c r="R145" s="191">
        <v>0</v>
      </c>
      <c r="S145" s="191">
        <v>40</v>
      </c>
      <c r="T145" s="366">
        <v>40</v>
      </c>
      <c r="U145" s="191">
        <v>43</v>
      </c>
      <c r="V145" s="368">
        <v>40</v>
      </c>
      <c r="W145" s="191">
        <v>38</v>
      </c>
      <c r="X145" s="191">
        <v>40</v>
      </c>
      <c r="Y145" s="366">
        <v>40</v>
      </c>
      <c r="Z145" s="191">
        <v>40</v>
      </c>
      <c r="AA145" s="369">
        <v>40</v>
      </c>
      <c r="AB145" s="368">
        <v>40</v>
      </c>
      <c r="AC145" s="191">
        <v>41</v>
      </c>
      <c r="AD145" s="191">
        <v>41</v>
      </c>
      <c r="AE145" s="368"/>
      <c r="AF145" s="191"/>
      <c r="AG145" s="569"/>
      <c r="AH145" s="570"/>
      <c r="AI145" s="571"/>
      <c r="AJ145" s="571"/>
      <c r="AK145" s="548"/>
      <c r="AL145" s="571"/>
      <c r="AM145" s="548"/>
      <c r="AN145" s="518"/>
      <c r="AO145" s="519"/>
      <c r="AP145" s="520"/>
      <c r="AQ145" s="549">
        <f t="shared" si="3"/>
        <v>483</v>
      </c>
      <c r="AR145" s="223"/>
      <c r="AS145" s="921"/>
      <c r="AT145" s="220"/>
    </row>
    <row r="146" spans="2:50" ht="80.400000000000006" customHeight="1" x14ac:dyDescent="0.45">
      <c r="B146" s="905"/>
      <c r="C146" s="777"/>
      <c r="D146" s="1019"/>
      <c r="E146" s="1021"/>
      <c r="F146" s="983"/>
      <c r="G146" s="953"/>
      <c r="H146" s="389" t="s">
        <v>139</v>
      </c>
      <c r="I146" s="390"/>
      <c r="J146" s="129">
        <v>0</v>
      </c>
      <c r="K146" s="363">
        <v>0</v>
      </c>
      <c r="L146" s="392">
        <v>0</v>
      </c>
      <c r="M146" s="475">
        <v>0</v>
      </c>
      <c r="N146" s="522">
        <v>0</v>
      </c>
      <c r="O146" s="559">
        <v>0</v>
      </c>
      <c r="P146" s="558">
        <v>0</v>
      </c>
      <c r="Q146" s="557">
        <v>40</v>
      </c>
      <c r="R146" s="551">
        <v>40</v>
      </c>
      <c r="S146" s="551">
        <v>43</v>
      </c>
      <c r="T146" s="552">
        <v>40</v>
      </c>
      <c r="U146" s="551">
        <v>38</v>
      </c>
      <c r="V146" s="554">
        <v>40</v>
      </c>
      <c r="W146" s="522">
        <v>40</v>
      </c>
      <c r="X146" s="551">
        <v>40</v>
      </c>
      <c r="Y146" s="552">
        <v>40</v>
      </c>
      <c r="Z146" s="555">
        <v>40</v>
      </c>
      <c r="AA146" s="556">
        <v>41</v>
      </c>
      <c r="AB146" s="554">
        <v>41</v>
      </c>
      <c r="AC146" s="555"/>
      <c r="AD146" s="522"/>
      <c r="AE146" s="557"/>
      <c r="AF146" s="522"/>
      <c r="AG146" s="558"/>
      <c r="AH146" s="559"/>
      <c r="AI146" s="522"/>
      <c r="AJ146" s="522"/>
      <c r="AK146" s="521"/>
      <c r="AL146" s="522"/>
      <c r="AM146" s="521"/>
      <c r="AN146" s="521"/>
      <c r="AO146" s="522"/>
      <c r="AP146" s="523"/>
      <c r="AQ146" s="560">
        <f t="shared" si="3"/>
        <v>483</v>
      </c>
      <c r="AR146" s="223"/>
      <c r="AS146" s="921"/>
      <c r="AT146" s="220"/>
    </row>
    <row r="147" spans="2:50" ht="79.95" customHeight="1" thickBot="1" x14ac:dyDescent="0.5">
      <c r="B147" s="905"/>
      <c r="C147" s="777"/>
      <c r="D147" s="1020"/>
      <c r="E147" s="1022"/>
      <c r="F147" s="987"/>
      <c r="G147" s="944"/>
      <c r="H147" s="140" t="s">
        <v>140</v>
      </c>
      <c r="I147" s="141"/>
      <c r="J147" s="142"/>
      <c r="K147" s="143"/>
      <c r="L147" s="235"/>
      <c r="M147" s="561"/>
      <c r="N147" s="561"/>
      <c r="O147" s="562">
        <v>40</v>
      </c>
      <c r="P147" s="563">
        <v>40</v>
      </c>
      <c r="Q147" s="564">
        <v>43</v>
      </c>
      <c r="R147" s="561">
        <v>40</v>
      </c>
      <c r="S147" s="561">
        <v>38</v>
      </c>
      <c r="T147" s="562">
        <v>40</v>
      </c>
      <c r="U147" s="561">
        <v>40</v>
      </c>
      <c r="V147" s="564">
        <v>40</v>
      </c>
      <c r="W147" s="561">
        <v>40</v>
      </c>
      <c r="X147" s="561">
        <v>40</v>
      </c>
      <c r="Y147" s="565">
        <v>41</v>
      </c>
      <c r="Z147" s="561">
        <v>41</v>
      </c>
      <c r="AA147" s="566"/>
      <c r="AB147" s="564"/>
      <c r="AC147" s="561"/>
      <c r="AD147" s="561"/>
      <c r="AE147" s="564"/>
      <c r="AF147" s="561"/>
      <c r="AG147" s="563"/>
      <c r="AH147" s="562"/>
      <c r="AI147" s="561"/>
      <c r="AJ147" s="561"/>
      <c r="AK147" s="567"/>
      <c r="AL147" s="561"/>
      <c r="AM147" s="567"/>
      <c r="AN147" s="567"/>
      <c r="AO147" s="561"/>
      <c r="AP147" s="566"/>
      <c r="AQ147" s="568">
        <f t="shared" si="3"/>
        <v>483</v>
      </c>
      <c r="AR147" s="223"/>
      <c r="AS147" s="921"/>
      <c r="AT147" s="220"/>
    </row>
    <row r="148" spans="2:50" ht="80.400000000000006" customHeight="1" x14ac:dyDescent="0.45">
      <c r="B148" s="1014">
        <v>8</v>
      </c>
      <c r="C148" s="795"/>
      <c r="D148" s="1015" t="s">
        <v>230</v>
      </c>
      <c r="E148" s="1017" t="s">
        <v>231</v>
      </c>
      <c r="F148" s="1006" t="s">
        <v>141</v>
      </c>
      <c r="G148" s="952">
        <v>200</v>
      </c>
      <c r="H148" s="236" t="s">
        <v>137</v>
      </c>
      <c r="I148" s="511"/>
      <c r="J148" s="512"/>
      <c r="K148" s="189"/>
      <c r="L148" s="186"/>
      <c r="M148" s="191"/>
      <c r="N148" s="191"/>
      <c r="O148" s="366"/>
      <c r="P148" s="367"/>
      <c r="Q148" s="368"/>
      <c r="R148" s="191"/>
      <c r="S148" s="191"/>
      <c r="T148" s="366"/>
      <c r="U148" s="191"/>
      <c r="V148" s="368"/>
      <c r="W148" s="191"/>
      <c r="X148" s="191"/>
      <c r="Y148" s="366"/>
      <c r="Z148" s="191"/>
      <c r="AA148" s="369"/>
      <c r="AB148" s="368"/>
      <c r="AC148" s="191"/>
      <c r="AD148" s="191"/>
      <c r="AE148" s="368"/>
      <c r="AF148" s="191"/>
      <c r="AG148" s="569"/>
      <c r="AH148" s="570"/>
      <c r="AI148" s="571"/>
      <c r="AJ148" s="571"/>
      <c r="AK148" s="548"/>
      <c r="AL148" s="571"/>
      <c r="AM148" s="548"/>
      <c r="AN148" s="518"/>
      <c r="AO148" s="519"/>
      <c r="AP148" s="520"/>
      <c r="AQ148" s="549">
        <f t="shared" si="3"/>
        <v>0</v>
      </c>
      <c r="AR148" s="223"/>
      <c r="AS148" s="921"/>
      <c r="AT148" s="220"/>
    </row>
    <row r="149" spans="2:50" ht="80.400000000000006" customHeight="1" x14ac:dyDescent="0.45">
      <c r="B149" s="905"/>
      <c r="C149" s="777"/>
      <c r="D149" s="1019"/>
      <c r="E149" s="1021"/>
      <c r="F149" s="983"/>
      <c r="G149" s="953"/>
      <c r="H149" s="389" t="s">
        <v>139</v>
      </c>
      <c r="I149" s="390"/>
      <c r="J149" s="129"/>
      <c r="K149" s="363"/>
      <c r="L149" s="392"/>
      <c r="M149" s="475"/>
      <c r="N149" s="522"/>
      <c r="O149" s="559"/>
      <c r="P149" s="558"/>
      <c r="Q149" s="557"/>
      <c r="R149" s="551"/>
      <c r="S149" s="551"/>
      <c r="T149" s="552"/>
      <c r="U149" s="551"/>
      <c r="V149" s="554"/>
      <c r="W149" s="522"/>
      <c r="X149" s="551"/>
      <c r="Y149" s="552"/>
      <c r="Z149" s="555"/>
      <c r="AA149" s="556"/>
      <c r="AB149" s="554"/>
      <c r="AC149" s="555"/>
      <c r="AD149" s="522"/>
      <c r="AE149" s="557"/>
      <c r="AF149" s="522"/>
      <c r="AG149" s="558"/>
      <c r="AH149" s="559"/>
      <c r="AI149" s="522"/>
      <c r="AJ149" s="522"/>
      <c r="AK149" s="521"/>
      <c r="AL149" s="522"/>
      <c r="AM149" s="521"/>
      <c r="AN149" s="521"/>
      <c r="AO149" s="522"/>
      <c r="AP149" s="523"/>
      <c r="AQ149" s="560">
        <f t="shared" si="3"/>
        <v>0</v>
      </c>
      <c r="AR149" s="223"/>
      <c r="AS149" s="921"/>
      <c r="AT149" s="220"/>
    </row>
    <row r="150" spans="2:50" ht="80.400000000000006" customHeight="1" thickBot="1" x14ac:dyDescent="0.5">
      <c r="B150" s="905"/>
      <c r="C150" s="777"/>
      <c r="D150" s="1020"/>
      <c r="E150" s="1022"/>
      <c r="F150" s="987"/>
      <c r="G150" s="944"/>
      <c r="H150" s="140" t="s">
        <v>140</v>
      </c>
      <c r="I150" s="141"/>
      <c r="J150" s="142"/>
      <c r="K150" s="143"/>
      <c r="L150" s="235"/>
      <c r="M150" s="561"/>
      <c r="N150" s="561"/>
      <c r="O150" s="562"/>
      <c r="P150" s="563"/>
      <c r="Q150" s="564"/>
      <c r="R150" s="561"/>
      <c r="S150" s="561"/>
      <c r="T150" s="562"/>
      <c r="U150" s="561"/>
      <c r="V150" s="564"/>
      <c r="W150" s="561"/>
      <c r="X150" s="561"/>
      <c r="Y150" s="565"/>
      <c r="Z150" s="561"/>
      <c r="AA150" s="566"/>
      <c r="AB150" s="564"/>
      <c r="AC150" s="561"/>
      <c r="AD150" s="561"/>
      <c r="AE150" s="564"/>
      <c r="AF150" s="561"/>
      <c r="AG150" s="563"/>
      <c r="AH150" s="562"/>
      <c r="AI150" s="561"/>
      <c r="AJ150" s="561"/>
      <c r="AK150" s="567"/>
      <c r="AL150" s="561"/>
      <c r="AM150" s="567"/>
      <c r="AN150" s="567"/>
      <c r="AO150" s="561"/>
      <c r="AP150" s="566"/>
      <c r="AQ150" s="568">
        <f t="shared" si="3"/>
        <v>0</v>
      </c>
      <c r="AR150" s="223"/>
      <c r="AS150" s="921"/>
      <c r="AT150" s="220"/>
    </row>
    <row r="151" spans="2:50" ht="80.400000000000006" customHeight="1" x14ac:dyDescent="0.45">
      <c r="B151" s="1014">
        <v>10</v>
      </c>
      <c r="C151" s="795"/>
      <c r="D151" s="1015" t="s">
        <v>227</v>
      </c>
      <c r="E151" s="1017" t="s">
        <v>232</v>
      </c>
      <c r="F151" s="1006" t="s">
        <v>157</v>
      </c>
      <c r="G151" s="952">
        <v>160</v>
      </c>
      <c r="H151" s="236" t="s">
        <v>137</v>
      </c>
      <c r="I151" s="511"/>
      <c r="J151" s="512"/>
      <c r="K151" s="189"/>
      <c r="L151" s="186"/>
      <c r="M151" s="191"/>
      <c r="N151" s="191"/>
      <c r="O151" s="366"/>
      <c r="P151" s="367"/>
      <c r="Q151" s="368"/>
      <c r="R151" s="191"/>
      <c r="S151" s="191"/>
      <c r="T151" s="366"/>
      <c r="U151" s="187"/>
      <c r="V151" s="190"/>
      <c r="W151" s="191"/>
      <c r="X151" s="191"/>
      <c r="Y151" s="366"/>
      <c r="Z151" s="191"/>
      <c r="AA151" s="369"/>
      <c r="AB151" s="368"/>
      <c r="AC151" s="191"/>
      <c r="AD151" s="191"/>
      <c r="AE151" s="368"/>
      <c r="AF151" s="191"/>
      <c r="AG151" s="569"/>
      <c r="AH151" s="546"/>
      <c r="AI151" s="547"/>
      <c r="AJ151" s="547"/>
      <c r="AK151" s="548"/>
      <c r="AL151" s="571"/>
      <c r="AM151" s="548"/>
      <c r="AN151" s="518"/>
      <c r="AO151" s="519"/>
      <c r="AP151" s="520"/>
      <c r="AQ151" s="549">
        <f t="shared" si="3"/>
        <v>0</v>
      </c>
      <c r="AR151" s="223"/>
      <c r="AS151" s="921"/>
      <c r="AT151" s="220"/>
    </row>
    <row r="152" spans="2:50" ht="80.400000000000006" customHeight="1" x14ac:dyDescent="0.45">
      <c r="B152" s="905"/>
      <c r="C152" s="777"/>
      <c r="D152" s="1019"/>
      <c r="E152" s="1021"/>
      <c r="F152" s="983"/>
      <c r="G152" s="953"/>
      <c r="H152" s="389" t="s">
        <v>139</v>
      </c>
      <c r="I152" s="390"/>
      <c r="J152" s="474"/>
      <c r="K152" s="130"/>
      <c r="L152" s="131"/>
      <c r="M152" s="572"/>
      <c r="N152" s="522"/>
      <c r="O152" s="559"/>
      <c r="P152" s="558"/>
      <c r="Q152" s="557"/>
      <c r="R152" s="522"/>
      <c r="S152" s="522"/>
      <c r="T152" s="559"/>
      <c r="U152" s="522"/>
      <c r="V152" s="573"/>
      <c r="W152" s="522"/>
      <c r="X152" s="522"/>
      <c r="Y152" s="559"/>
      <c r="Z152" s="574"/>
      <c r="AA152" s="523"/>
      <c r="AB152" s="557"/>
      <c r="AC152" s="555"/>
      <c r="AD152" s="522"/>
      <c r="AE152" s="557"/>
      <c r="AF152" s="522"/>
      <c r="AG152" s="558"/>
      <c r="AH152" s="559"/>
      <c r="AI152" s="522"/>
      <c r="AJ152" s="522"/>
      <c r="AK152" s="521"/>
      <c r="AL152" s="522"/>
      <c r="AM152" s="521"/>
      <c r="AN152" s="521"/>
      <c r="AO152" s="522"/>
      <c r="AP152" s="523"/>
      <c r="AQ152" s="560">
        <f t="shared" si="3"/>
        <v>0</v>
      </c>
      <c r="AR152" s="223"/>
      <c r="AS152" s="921"/>
      <c r="AT152" s="220"/>
    </row>
    <row r="153" spans="2:50" ht="80.400000000000006" customHeight="1" thickBot="1" x14ac:dyDescent="0.5">
      <c r="B153" s="906"/>
      <c r="C153" s="777"/>
      <c r="D153" s="1020"/>
      <c r="E153" s="1022"/>
      <c r="F153" s="987"/>
      <c r="G153" s="944"/>
      <c r="H153" s="140" t="s">
        <v>140</v>
      </c>
      <c r="I153" s="141"/>
      <c r="J153" s="142"/>
      <c r="K153" s="143"/>
      <c r="L153" s="235"/>
      <c r="M153" s="561"/>
      <c r="N153" s="561"/>
      <c r="O153" s="562"/>
      <c r="P153" s="563"/>
      <c r="Q153" s="564"/>
      <c r="R153" s="561"/>
      <c r="S153" s="561"/>
      <c r="T153" s="562"/>
      <c r="U153" s="561"/>
      <c r="V153" s="564"/>
      <c r="W153" s="561"/>
      <c r="X153" s="561"/>
      <c r="Y153" s="565"/>
      <c r="Z153" s="561"/>
      <c r="AA153" s="566"/>
      <c r="AB153" s="564"/>
      <c r="AC153" s="561"/>
      <c r="AD153" s="561"/>
      <c r="AE153" s="564"/>
      <c r="AF153" s="561"/>
      <c r="AG153" s="563"/>
      <c r="AH153" s="562"/>
      <c r="AI153" s="561"/>
      <c r="AJ153" s="561"/>
      <c r="AK153" s="567"/>
      <c r="AL153" s="561"/>
      <c r="AM153" s="567"/>
      <c r="AN153" s="567"/>
      <c r="AO153" s="561"/>
      <c r="AP153" s="566"/>
      <c r="AQ153" s="568">
        <f t="shared" si="3"/>
        <v>0</v>
      </c>
      <c r="AR153" s="223"/>
      <c r="AS153" s="921"/>
      <c r="AT153" s="220"/>
    </row>
    <row r="154" spans="2:50" ht="80.400000000000006" customHeight="1" x14ac:dyDescent="0.45">
      <c r="B154" s="1014">
        <v>10</v>
      </c>
      <c r="C154" s="795"/>
      <c r="D154" s="1015" t="s">
        <v>227</v>
      </c>
      <c r="E154" s="1017" t="s">
        <v>233</v>
      </c>
      <c r="F154" s="1006" t="s">
        <v>157</v>
      </c>
      <c r="G154" s="952">
        <v>160</v>
      </c>
      <c r="H154" s="236" t="s">
        <v>137</v>
      </c>
      <c r="I154" s="511"/>
      <c r="J154" s="512"/>
      <c r="K154" s="189">
        <v>85</v>
      </c>
      <c r="L154" s="186">
        <v>75</v>
      </c>
      <c r="M154" s="187">
        <v>77</v>
      </c>
      <c r="N154" s="187">
        <v>74</v>
      </c>
      <c r="O154" s="188">
        <v>81</v>
      </c>
      <c r="P154" s="189">
        <v>81</v>
      </c>
      <c r="Q154" s="190">
        <v>66</v>
      </c>
      <c r="R154" s="187">
        <v>81</v>
      </c>
      <c r="S154" s="187">
        <v>83</v>
      </c>
      <c r="T154" s="188">
        <v>83</v>
      </c>
      <c r="U154" s="187">
        <v>110</v>
      </c>
      <c r="V154" s="190">
        <v>104</v>
      </c>
      <c r="W154" s="187">
        <v>0</v>
      </c>
      <c r="X154" s="191">
        <v>0</v>
      </c>
      <c r="Y154" s="366">
        <v>0</v>
      </c>
      <c r="Z154" s="191">
        <v>0</v>
      </c>
      <c r="AA154" s="369">
        <v>0</v>
      </c>
      <c r="AB154" s="368">
        <v>0</v>
      </c>
      <c r="AC154" s="191">
        <v>0</v>
      </c>
      <c r="AD154" s="191">
        <v>0</v>
      </c>
      <c r="AE154" s="368"/>
      <c r="AF154" s="191"/>
      <c r="AG154" s="569"/>
      <c r="AH154" s="546"/>
      <c r="AI154" s="571"/>
      <c r="AJ154" s="571"/>
      <c r="AK154" s="575"/>
      <c r="AL154" s="547"/>
      <c r="AM154" s="576"/>
      <c r="AN154" s="576"/>
      <c r="AO154" s="577"/>
      <c r="AP154" s="578"/>
      <c r="AQ154" s="549">
        <f t="shared" si="3"/>
        <v>1000</v>
      </c>
      <c r="AR154" s="223"/>
      <c r="AS154" s="921"/>
      <c r="AT154" s="220"/>
    </row>
    <row r="155" spans="2:50" ht="80.400000000000006" customHeight="1" x14ac:dyDescent="0.45">
      <c r="B155" s="905"/>
      <c r="C155" s="777"/>
      <c r="D155" s="1019"/>
      <c r="E155" s="1021"/>
      <c r="F155" s="983"/>
      <c r="G155" s="953"/>
      <c r="H155" s="389" t="s">
        <v>139</v>
      </c>
      <c r="I155" s="390">
        <v>85</v>
      </c>
      <c r="J155" s="474">
        <v>75</v>
      </c>
      <c r="K155" s="391">
        <v>77</v>
      </c>
      <c r="L155" s="392">
        <v>74</v>
      </c>
      <c r="M155" s="550">
        <v>81</v>
      </c>
      <c r="N155" s="522">
        <v>81</v>
      </c>
      <c r="O155" s="552">
        <v>66</v>
      </c>
      <c r="P155" s="553">
        <v>81</v>
      </c>
      <c r="Q155" s="554">
        <v>83</v>
      </c>
      <c r="R155" s="551">
        <v>83</v>
      </c>
      <c r="S155" s="551">
        <v>110</v>
      </c>
      <c r="T155" s="552">
        <v>104</v>
      </c>
      <c r="U155" s="551">
        <v>0</v>
      </c>
      <c r="V155" s="554">
        <v>0</v>
      </c>
      <c r="W155" s="551">
        <v>0</v>
      </c>
      <c r="X155" s="551">
        <v>0</v>
      </c>
      <c r="Y155" s="552">
        <v>0</v>
      </c>
      <c r="Z155" s="555">
        <v>0</v>
      </c>
      <c r="AA155" s="556">
        <v>0</v>
      </c>
      <c r="AB155" s="554">
        <v>0</v>
      </c>
      <c r="AC155" s="555"/>
      <c r="AD155" s="551"/>
      <c r="AE155" s="557"/>
      <c r="AF155" s="522"/>
      <c r="AG155" s="558"/>
      <c r="AH155" s="559"/>
      <c r="AI155" s="522"/>
      <c r="AJ155" s="522"/>
      <c r="AK155" s="521"/>
      <c r="AL155" s="522"/>
      <c r="AM155" s="576"/>
      <c r="AN155" s="576"/>
      <c r="AO155" s="577"/>
      <c r="AP155" s="578"/>
      <c r="AQ155" s="560">
        <f t="shared" si="3"/>
        <v>1000</v>
      </c>
      <c r="AR155" s="223"/>
      <c r="AS155" s="921"/>
      <c r="AT155" s="220"/>
    </row>
    <row r="156" spans="2:50" ht="80.400000000000006" customHeight="1" thickBot="1" x14ac:dyDescent="0.5">
      <c r="B156" s="906"/>
      <c r="C156" s="777"/>
      <c r="D156" s="1020"/>
      <c r="E156" s="1022"/>
      <c r="F156" s="987"/>
      <c r="G156" s="944"/>
      <c r="H156" s="140" t="s">
        <v>140</v>
      </c>
      <c r="I156" s="141">
        <v>85</v>
      </c>
      <c r="J156" s="142">
        <v>75</v>
      </c>
      <c r="K156" s="143">
        <v>77</v>
      </c>
      <c r="L156" s="235">
        <v>74</v>
      </c>
      <c r="M156" s="561">
        <v>81</v>
      </c>
      <c r="N156" s="561">
        <v>81</v>
      </c>
      <c r="O156" s="562">
        <v>66</v>
      </c>
      <c r="P156" s="563">
        <v>81</v>
      </c>
      <c r="Q156" s="564">
        <v>83</v>
      </c>
      <c r="R156" s="561">
        <v>83</v>
      </c>
      <c r="S156" s="561">
        <v>110</v>
      </c>
      <c r="T156" s="562">
        <v>104</v>
      </c>
      <c r="U156" s="561"/>
      <c r="V156" s="564"/>
      <c r="W156" s="561"/>
      <c r="X156" s="561"/>
      <c r="Y156" s="565"/>
      <c r="Z156" s="561"/>
      <c r="AA156" s="566"/>
      <c r="AB156" s="564"/>
      <c r="AC156" s="561"/>
      <c r="AD156" s="561"/>
      <c r="AE156" s="564"/>
      <c r="AF156" s="561"/>
      <c r="AG156" s="563"/>
      <c r="AH156" s="562"/>
      <c r="AI156" s="561"/>
      <c r="AJ156" s="561"/>
      <c r="AK156" s="567"/>
      <c r="AL156" s="561"/>
      <c r="AM156" s="576"/>
      <c r="AN156" s="576"/>
      <c r="AO156" s="577"/>
      <c r="AP156" s="578"/>
      <c r="AQ156" s="568">
        <f t="shared" si="3"/>
        <v>1000</v>
      </c>
      <c r="AR156" s="223"/>
      <c r="AS156" s="921"/>
      <c r="AT156" s="220"/>
    </row>
    <row r="157" spans="2:50" ht="80.400000000000006" customHeight="1" x14ac:dyDescent="0.45">
      <c r="B157" s="787">
        <v>8</v>
      </c>
      <c r="C157" s="796"/>
      <c r="D157" s="1015" t="s">
        <v>234</v>
      </c>
      <c r="E157" s="1017" t="s">
        <v>235</v>
      </c>
      <c r="F157" s="1006" t="s">
        <v>157</v>
      </c>
      <c r="G157" s="952">
        <v>160</v>
      </c>
      <c r="H157" s="236" t="s">
        <v>137</v>
      </c>
      <c r="I157" s="511"/>
      <c r="J157" s="512"/>
      <c r="K157" s="189"/>
      <c r="L157" s="186"/>
      <c r="M157" s="187"/>
      <c r="N157" s="187"/>
      <c r="O157" s="366"/>
      <c r="P157" s="367"/>
      <c r="Q157" s="368"/>
      <c r="R157" s="191"/>
      <c r="S157" s="571"/>
      <c r="T157" s="366"/>
      <c r="U157" s="191"/>
      <c r="V157" s="368"/>
      <c r="W157" s="191"/>
      <c r="X157" s="187"/>
      <c r="Y157" s="546"/>
      <c r="Z157" s="547"/>
      <c r="AA157" s="192"/>
      <c r="AB157" s="190"/>
      <c r="AC157" s="547"/>
      <c r="AD157" s="187"/>
      <c r="AE157" s="579"/>
      <c r="AF157" s="547"/>
      <c r="AG157" s="545"/>
      <c r="AH157" s="546"/>
      <c r="AI157" s="547"/>
      <c r="AJ157" s="547"/>
      <c r="AK157" s="548"/>
      <c r="AL157" s="571"/>
      <c r="AM157" s="548"/>
      <c r="AN157" s="518"/>
      <c r="AO157" s="519"/>
      <c r="AP157" s="520"/>
      <c r="AQ157" s="580">
        <f t="shared" si="3"/>
        <v>0</v>
      </c>
      <c r="AR157" s="223"/>
      <c r="AS157" s="921"/>
      <c r="AT157" s="220"/>
    </row>
    <row r="158" spans="2:50" ht="80.400000000000006" customHeight="1" x14ac:dyDescent="0.45">
      <c r="B158" s="787"/>
      <c r="C158" s="777"/>
      <c r="D158" s="1019"/>
      <c r="E158" s="1021"/>
      <c r="F158" s="983"/>
      <c r="G158" s="953"/>
      <c r="H158" s="389" t="s">
        <v>139</v>
      </c>
      <c r="I158" s="390"/>
      <c r="J158" s="474"/>
      <c r="K158" s="130"/>
      <c r="L158" s="131"/>
      <c r="M158" s="475"/>
      <c r="N158" s="475"/>
      <c r="O158" s="559"/>
      <c r="P158" s="558"/>
      <c r="Q158" s="557"/>
      <c r="R158" s="522"/>
      <c r="S158" s="522"/>
      <c r="T158" s="559"/>
      <c r="U158" s="522"/>
      <c r="V158" s="557"/>
      <c r="W158" s="522"/>
      <c r="X158" s="522"/>
      <c r="Y158" s="559"/>
      <c r="Z158" s="522"/>
      <c r="AA158" s="523"/>
      <c r="AB158" s="557"/>
      <c r="AC158" s="522"/>
      <c r="AD158" s="555"/>
      <c r="AE158" s="557"/>
      <c r="AF158" s="581"/>
      <c r="AG158" s="582"/>
      <c r="AH158" s="583"/>
      <c r="AI158" s="581"/>
      <c r="AJ158" s="581"/>
      <c r="AK158" s="521"/>
      <c r="AL158" s="522"/>
      <c r="AM158" s="521"/>
      <c r="AN158" s="521"/>
      <c r="AO158" s="522"/>
      <c r="AP158" s="523"/>
      <c r="AQ158" s="584">
        <f t="shared" si="3"/>
        <v>0</v>
      </c>
      <c r="AR158" s="223"/>
      <c r="AS158" s="921"/>
      <c r="AT158" s="220"/>
    </row>
    <row r="159" spans="2:50" ht="80.400000000000006" customHeight="1" thickBot="1" x14ac:dyDescent="0.5">
      <c r="B159" s="787"/>
      <c r="C159" s="797"/>
      <c r="D159" s="1016"/>
      <c r="E159" s="1013"/>
      <c r="F159" s="1007"/>
      <c r="G159" s="945"/>
      <c r="H159" s="140" t="s">
        <v>140</v>
      </c>
      <c r="I159" s="141"/>
      <c r="J159" s="142"/>
      <c r="K159" s="143"/>
      <c r="L159" s="235"/>
      <c r="M159" s="585"/>
      <c r="N159" s="561"/>
      <c r="O159" s="562"/>
      <c r="P159" s="563"/>
      <c r="Q159" s="564"/>
      <c r="R159" s="561"/>
      <c r="S159" s="561"/>
      <c r="T159" s="562"/>
      <c r="U159" s="561"/>
      <c r="V159" s="564"/>
      <c r="W159" s="561"/>
      <c r="X159" s="561"/>
      <c r="Y159" s="562"/>
      <c r="Z159" s="561"/>
      <c r="AA159" s="586"/>
      <c r="AB159" s="587"/>
      <c r="AC159" s="561"/>
      <c r="AD159" s="561"/>
      <c r="AE159" s="564"/>
      <c r="AF159" s="561"/>
      <c r="AG159" s="563"/>
      <c r="AH159" s="562"/>
      <c r="AI159" s="561"/>
      <c r="AJ159" s="561"/>
      <c r="AK159" s="567"/>
      <c r="AL159" s="561"/>
      <c r="AM159" s="567"/>
      <c r="AN159" s="567"/>
      <c r="AO159" s="561"/>
      <c r="AP159" s="566"/>
      <c r="AQ159" s="588">
        <f t="shared" si="3"/>
        <v>0</v>
      </c>
      <c r="AR159" s="223"/>
      <c r="AS159" s="921"/>
      <c r="AT159" s="220"/>
    </row>
    <row r="160" spans="2:50" ht="80.400000000000006" customHeight="1" thickTop="1" thickBot="1" x14ac:dyDescent="0.5">
      <c r="C160" s="798"/>
      <c r="D160" s="1015" t="s">
        <v>227</v>
      </c>
      <c r="E160" s="1017" t="s">
        <v>236</v>
      </c>
      <c r="F160" s="1006" t="s">
        <v>157</v>
      </c>
      <c r="G160" s="952">
        <v>160</v>
      </c>
      <c r="H160" s="236" t="s">
        <v>137</v>
      </c>
      <c r="I160" s="511"/>
      <c r="J160" s="512"/>
      <c r="K160" s="189"/>
      <c r="L160" s="186"/>
      <c r="M160" s="187"/>
      <c r="N160" s="187"/>
      <c r="O160" s="188"/>
      <c r="P160" s="189"/>
      <c r="Q160" s="190"/>
      <c r="R160" s="187"/>
      <c r="S160" s="187"/>
      <c r="T160" s="188"/>
      <c r="U160" s="187"/>
      <c r="V160" s="190"/>
      <c r="W160" s="187"/>
      <c r="X160" s="191"/>
      <c r="Y160" s="366"/>
      <c r="Z160" s="191"/>
      <c r="AA160" s="369"/>
      <c r="AB160" s="368"/>
      <c r="AC160" s="191"/>
      <c r="AD160" s="191"/>
      <c r="AE160" s="368"/>
      <c r="AF160" s="191"/>
      <c r="AG160" s="569"/>
      <c r="AH160" s="546"/>
      <c r="AI160" s="571"/>
      <c r="AJ160" s="571"/>
      <c r="AK160" s="575"/>
      <c r="AL160" s="547"/>
      <c r="AM160" s="576"/>
      <c r="AN160" s="576"/>
      <c r="AO160" s="577"/>
      <c r="AP160" s="578"/>
      <c r="AQ160" s="549">
        <f t="shared" si="3"/>
        <v>0</v>
      </c>
      <c r="AR160" s="223"/>
      <c r="AS160" s="921"/>
      <c r="AT160" s="220"/>
      <c r="AX160" s="56">
        <v>45783</v>
      </c>
    </row>
    <row r="161" spans="2:46" ht="80.400000000000006" customHeight="1" thickTop="1" x14ac:dyDescent="0.45">
      <c r="C161" s="798"/>
      <c r="D161" s="1019"/>
      <c r="E161" s="1021"/>
      <c r="F161" s="983"/>
      <c r="G161" s="953"/>
      <c r="H161" s="389" t="s">
        <v>139</v>
      </c>
      <c r="I161" s="390"/>
      <c r="J161" s="474"/>
      <c r="K161" s="391"/>
      <c r="L161" s="392"/>
      <c r="M161" s="550"/>
      <c r="N161" s="522"/>
      <c r="O161" s="552"/>
      <c r="P161" s="553"/>
      <c r="Q161" s="554"/>
      <c r="R161" s="551"/>
      <c r="S161" s="551"/>
      <c r="T161" s="552"/>
      <c r="U161" s="551"/>
      <c r="V161" s="554"/>
      <c r="W161" s="551"/>
      <c r="X161" s="551"/>
      <c r="Y161" s="552"/>
      <c r="Z161" s="555"/>
      <c r="AA161" s="556"/>
      <c r="AB161" s="554"/>
      <c r="AC161" s="555"/>
      <c r="AD161" s="551"/>
      <c r="AE161" s="557"/>
      <c r="AF161" s="522"/>
      <c r="AG161" s="558"/>
      <c r="AH161" s="559"/>
      <c r="AI161" s="522"/>
      <c r="AJ161" s="522"/>
      <c r="AK161" s="521"/>
      <c r="AL161" s="522"/>
      <c r="AM161" s="576"/>
      <c r="AN161" s="576"/>
      <c r="AO161" s="577"/>
      <c r="AP161" s="578"/>
      <c r="AQ161" s="560">
        <f t="shared" si="3"/>
        <v>0</v>
      </c>
      <c r="AR161" s="223"/>
      <c r="AS161" s="921"/>
      <c r="AT161" s="220"/>
    </row>
    <row r="162" spans="2:46" ht="76.5" customHeight="1" thickBot="1" x14ac:dyDescent="0.5">
      <c r="B162" s="740"/>
      <c r="C162" s="799"/>
      <c r="D162" s="1020"/>
      <c r="E162" s="1022"/>
      <c r="F162" s="987"/>
      <c r="G162" s="944"/>
      <c r="H162" s="140" t="s">
        <v>140</v>
      </c>
      <c r="I162" s="141"/>
      <c r="J162" s="142"/>
      <c r="K162" s="143"/>
      <c r="L162" s="235"/>
      <c r="M162" s="561"/>
      <c r="N162" s="561"/>
      <c r="O162" s="562"/>
      <c r="P162" s="563"/>
      <c r="Q162" s="564"/>
      <c r="R162" s="561"/>
      <c r="S162" s="561"/>
      <c r="T162" s="562"/>
      <c r="U162" s="561"/>
      <c r="V162" s="564"/>
      <c r="W162" s="561"/>
      <c r="X162" s="561"/>
      <c r="Y162" s="565"/>
      <c r="Z162" s="561"/>
      <c r="AA162" s="566"/>
      <c r="AB162" s="564"/>
      <c r="AC162" s="561"/>
      <c r="AD162" s="561"/>
      <c r="AE162" s="564"/>
      <c r="AF162" s="561"/>
      <c r="AG162" s="563"/>
      <c r="AH162" s="562"/>
      <c r="AI162" s="561"/>
      <c r="AJ162" s="561"/>
      <c r="AK162" s="567"/>
      <c r="AL162" s="561"/>
      <c r="AM162" s="576"/>
      <c r="AN162" s="576"/>
      <c r="AO162" s="577"/>
      <c r="AP162" s="578"/>
      <c r="AQ162" s="568">
        <f t="shared" si="3"/>
        <v>0</v>
      </c>
      <c r="AR162" s="223"/>
      <c r="AS162" s="921"/>
      <c r="AT162" s="220"/>
    </row>
    <row r="163" spans="2:46" ht="80.400000000000006" customHeight="1" x14ac:dyDescent="0.45">
      <c r="B163" s="740"/>
      <c r="C163" s="799"/>
      <c r="D163" s="1015" t="s">
        <v>237</v>
      </c>
      <c r="E163" s="1017" t="s">
        <v>235</v>
      </c>
      <c r="F163" s="1006" t="s">
        <v>157</v>
      </c>
      <c r="G163" s="952">
        <v>160</v>
      </c>
      <c r="H163" s="236" t="s">
        <v>137</v>
      </c>
      <c r="I163" s="511"/>
      <c r="J163" s="512"/>
      <c r="K163" s="189"/>
      <c r="L163" s="186"/>
      <c r="M163" s="187"/>
      <c r="N163" s="187"/>
      <c r="O163" s="366"/>
      <c r="P163" s="367"/>
      <c r="Q163" s="368"/>
      <c r="R163" s="191"/>
      <c r="S163" s="571"/>
      <c r="T163" s="366"/>
      <c r="U163" s="191"/>
      <c r="V163" s="368"/>
      <c r="W163" s="191"/>
      <c r="X163" s="187"/>
      <c r="Y163" s="546"/>
      <c r="Z163" s="547"/>
      <c r="AA163" s="192"/>
      <c r="AB163" s="190"/>
      <c r="AC163" s="547"/>
      <c r="AD163" s="187"/>
      <c r="AE163" s="579"/>
      <c r="AF163" s="547"/>
      <c r="AG163" s="545"/>
      <c r="AH163" s="546"/>
      <c r="AI163" s="547"/>
      <c r="AJ163" s="571"/>
      <c r="AK163" s="575"/>
      <c r="AL163" s="589"/>
      <c r="AM163" s="548"/>
      <c r="AN163" s="518"/>
      <c r="AO163" s="519"/>
      <c r="AP163" s="520"/>
      <c r="AQ163" s="580">
        <f t="shared" ref="AQ163:AQ171" si="4">SUM(J163:AN163)</f>
        <v>0</v>
      </c>
      <c r="AR163" s="223"/>
      <c r="AS163" s="921"/>
      <c r="AT163" s="220"/>
    </row>
    <row r="164" spans="2:46" ht="80.400000000000006" customHeight="1" x14ac:dyDescent="0.45">
      <c r="B164" s="740"/>
      <c r="C164" s="799"/>
      <c r="D164" s="1019"/>
      <c r="E164" s="1021"/>
      <c r="F164" s="983"/>
      <c r="G164" s="953"/>
      <c r="H164" s="389" t="s">
        <v>139</v>
      </c>
      <c r="I164" s="390"/>
      <c r="J164" s="474"/>
      <c r="K164" s="130"/>
      <c r="L164" s="131"/>
      <c r="M164" s="475"/>
      <c r="N164" s="475"/>
      <c r="O164" s="559"/>
      <c r="P164" s="558"/>
      <c r="Q164" s="557"/>
      <c r="R164" s="522"/>
      <c r="S164" s="522"/>
      <c r="T164" s="559"/>
      <c r="U164" s="522"/>
      <c r="V164" s="557"/>
      <c r="W164" s="522"/>
      <c r="X164" s="590"/>
      <c r="Y164" s="559"/>
      <c r="Z164" s="522"/>
      <c r="AA164" s="523"/>
      <c r="AB164" s="557"/>
      <c r="AC164" s="522"/>
      <c r="AD164" s="555"/>
      <c r="AE164" s="557"/>
      <c r="AF164" s="522"/>
      <c r="AG164" s="558"/>
      <c r="AH164" s="559"/>
      <c r="AI164" s="581"/>
      <c r="AJ164" s="581"/>
      <c r="AK164" s="521"/>
      <c r="AL164" s="522"/>
      <c r="AM164" s="521"/>
      <c r="AN164" s="521"/>
      <c r="AO164" s="522"/>
      <c r="AP164" s="523"/>
      <c r="AQ164" s="584">
        <f t="shared" si="4"/>
        <v>0</v>
      </c>
      <c r="AR164" s="223"/>
      <c r="AS164" s="921"/>
      <c r="AT164" s="220"/>
    </row>
    <row r="165" spans="2:46" ht="80.400000000000006" customHeight="1" thickBot="1" x14ac:dyDescent="0.5">
      <c r="B165" s="740"/>
      <c r="C165" s="799"/>
      <c r="D165" s="1016"/>
      <c r="E165" s="1013"/>
      <c r="F165" s="1007"/>
      <c r="G165" s="945"/>
      <c r="H165" s="140" t="s">
        <v>140</v>
      </c>
      <c r="I165" s="141"/>
      <c r="J165" s="142"/>
      <c r="K165" s="143"/>
      <c r="L165" s="235"/>
      <c r="M165" s="585"/>
      <c r="N165" s="561"/>
      <c r="O165" s="562"/>
      <c r="P165" s="563"/>
      <c r="Q165" s="564"/>
      <c r="R165" s="561"/>
      <c r="S165" s="561"/>
      <c r="T165" s="562"/>
      <c r="U165" s="561"/>
      <c r="V165" s="564"/>
      <c r="W165" s="561"/>
      <c r="X165" s="561"/>
      <c r="Y165" s="562"/>
      <c r="Z165" s="561"/>
      <c r="AA165" s="586"/>
      <c r="AB165" s="587"/>
      <c r="AC165" s="561"/>
      <c r="AD165" s="561"/>
      <c r="AE165" s="564"/>
      <c r="AF165" s="561"/>
      <c r="AG165" s="563"/>
      <c r="AH165" s="562"/>
      <c r="AI165" s="561"/>
      <c r="AJ165" s="561"/>
      <c r="AK165" s="567"/>
      <c r="AL165" s="561"/>
      <c r="AM165" s="567"/>
      <c r="AN165" s="567"/>
      <c r="AO165" s="561"/>
      <c r="AP165" s="566"/>
      <c r="AQ165" s="588">
        <f t="shared" si="4"/>
        <v>0</v>
      </c>
      <c r="AR165" s="223"/>
      <c r="AS165" s="921"/>
      <c r="AT165" s="220"/>
    </row>
    <row r="166" spans="2:46" ht="80.400000000000006" customHeight="1" x14ac:dyDescent="0.45">
      <c r="B166" s="740"/>
      <c r="C166" s="799"/>
      <c r="D166" s="1015" t="s">
        <v>234</v>
      </c>
      <c r="E166" s="1017" t="s">
        <v>238</v>
      </c>
      <c r="F166" s="1006" t="s">
        <v>157</v>
      </c>
      <c r="G166" s="952">
        <v>160</v>
      </c>
      <c r="H166" s="236" t="s">
        <v>137</v>
      </c>
      <c r="I166" s="511"/>
      <c r="J166" s="512"/>
      <c r="K166" s="189">
        <v>118</v>
      </c>
      <c r="L166" s="186">
        <v>58</v>
      </c>
      <c r="M166" s="187">
        <v>64</v>
      </c>
      <c r="N166" s="187">
        <v>53</v>
      </c>
      <c r="O166" s="366">
        <v>60</v>
      </c>
      <c r="P166" s="367">
        <v>63</v>
      </c>
      <c r="Q166" s="368">
        <v>65</v>
      </c>
      <c r="R166" s="191">
        <v>60</v>
      </c>
      <c r="S166" s="571">
        <v>55</v>
      </c>
      <c r="T166" s="366">
        <v>60</v>
      </c>
      <c r="U166" s="191">
        <v>55</v>
      </c>
      <c r="V166" s="368">
        <v>55</v>
      </c>
      <c r="W166" s="191">
        <v>130</v>
      </c>
      <c r="X166" s="187">
        <v>104</v>
      </c>
      <c r="Y166" s="546">
        <v>137</v>
      </c>
      <c r="Z166" s="547">
        <v>134</v>
      </c>
      <c r="AA166" s="192">
        <v>134</v>
      </c>
      <c r="AB166" s="190">
        <v>134</v>
      </c>
      <c r="AC166" s="547">
        <v>134</v>
      </c>
      <c r="AD166" s="187">
        <v>134</v>
      </c>
      <c r="AE166" s="579"/>
      <c r="AF166" s="547"/>
      <c r="AG166" s="545"/>
      <c r="AH166" s="546"/>
      <c r="AI166" s="547"/>
      <c r="AJ166" s="571"/>
      <c r="AK166" s="575"/>
      <c r="AL166" s="589"/>
      <c r="AM166" s="548"/>
      <c r="AN166" s="518"/>
      <c r="AO166" s="519"/>
      <c r="AP166" s="520"/>
      <c r="AQ166" s="580">
        <f t="shared" si="4"/>
        <v>1807</v>
      </c>
      <c r="AR166" s="223"/>
      <c r="AS166" s="921"/>
      <c r="AT166" s="220"/>
    </row>
    <row r="167" spans="2:46" ht="80.400000000000006" customHeight="1" x14ac:dyDescent="0.45">
      <c r="B167" s="740"/>
      <c r="C167" s="799"/>
      <c r="D167" s="1019"/>
      <c r="E167" s="1021"/>
      <c r="F167" s="983"/>
      <c r="G167" s="953"/>
      <c r="H167" s="389" t="s">
        <v>139</v>
      </c>
      <c r="I167" s="390">
        <v>118</v>
      </c>
      <c r="J167" s="474">
        <v>58</v>
      </c>
      <c r="K167" s="130">
        <v>64</v>
      </c>
      <c r="L167" s="131">
        <v>53</v>
      </c>
      <c r="M167" s="475">
        <v>60</v>
      </c>
      <c r="N167" s="475">
        <v>63</v>
      </c>
      <c r="O167" s="559">
        <v>65</v>
      </c>
      <c r="P167" s="591">
        <v>64</v>
      </c>
      <c r="Q167" s="557">
        <v>55</v>
      </c>
      <c r="R167" s="522">
        <v>60</v>
      </c>
      <c r="S167" s="522">
        <v>55</v>
      </c>
      <c r="T167" s="559">
        <v>55</v>
      </c>
      <c r="U167" s="522">
        <v>130</v>
      </c>
      <c r="V167" s="557">
        <v>104</v>
      </c>
      <c r="W167" s="522">
        <v>137</v>
      </c>
      <c r="X167" s="581">
        <v>134</v>
      </c>
      <c r="Y167" s="559">
        <v>134</v>
      </c>
      <c r="Z167" s="522">
        <v>134</v>
      </c>
      <c r="AA167" s="523">
        <v>134</v>
      </c>
      <c r="AB167" s="557">
        <v>134</v>
      </c>
      <c r="AC167" s="522"/>
      <c r="AD167" s="555"/>
      <c r="AE167" s="557"/>
      <c r="AF167" s="522"/>
      <c r="AG167" s="558"/>
      <c r="AH167" s="559"/>
      <c r="AI167" s="581"/>
      <c r="AJ167" s="581"/>
      <c r="AK167" s="521"/>
      <c r="AL167" s="522"/>
      <c r="AM167" s="521"/>
      <c r="AN167" s="521"/>
      <c r="AO167" s="522"/>
      <c r="AP167" s="523"/>
      <c r="AQ167" s="584">
        <f>SUM(I167:AN167)</f>
        <v>1811</v>
      </c>
      <c r="AR167" s="223"/>
      <c r="AS167" s="921"/>
      <c r="AT167" s="220"/>
    </row>
    <row r="168" spans="2:46" ht="80.400000000000006" customHeight="1" thickBot="1" x14ac:dyDescent="0.5">
      <c r="B168" s="740"/>
      <c r="C168" s="799"/>
      <c r="D168" s="1016"/>
      <c r="E168" s="1013"/>
      <c r="F168" s="1007"/>
      <c r="G168" s="945"/>
      <c r="H168" s="140" t="s">
        <v>140</v>
      </c>
      <c r="I168" s="141">
        <v>118</v>
      </c>
      <c r="J168" s="142">
        <v>58</v>
      </c>
      <c r="K168" s="143">
        <v>64</v>
      </c>
      <c r="L168" s="235">
        <v>53</v>
      </c>
      <c r="M168" s="585">
        <v>60</v>
      </c>
      <c r="N168" s="561">
        <v>63</v>
      </c>
      <c r="O168" s="562">
        <v>65</v>
      </c>
      <c r="P168" s="563">
        <v>60</v>
      </c>
      <c r="Q168" s="564">
        <v>55</v>
      </c>
      <c r="R168" s="561">
        <v>60</v>
      </c>
      <c r="S168" s="561">
        <v>55</v>
      </c>
      <c r="T168" s="562">
        <v>55</v>
      </c>
      <c r="U168" s="561">
        <v>130</v>
      </c>
      <c r="V168" s="564">
        <v>104</v>
      </c>
      <c r="W168" s="561">
        <v>137</v>
      </c>
      <c r="X168" s="561">
        <v>134</v>
      </c>
      <c r="Y168" s="562">
        <v>134</v>
      </c>
      <c r="Z168" s="561">
        <v>134</v>
      </c>
      <c r="AA168" s="586">
        <v>134</v>
      </c>
      <c r="AB168" s="587">
        <v>134</v>
      </c>
      <c r="AC168" s="561"/>
      <c r="AD168" s="561"/>
      <c r="AE168" s="564"/>
      <c r="AF168" s="561"/>
      <c r="AG168" s="563"/>
      <c r="AH168" s="562"/>
      <c r="AI168" s="561"/>
      <c r="AJ168" s="561"/>
      <c r="AK168" s="567"/>
      <c r="AL168" s="561"/>
      <c r="AM168" s="567"/>
      <c r="AN168" s="567"/>
      <c r="AO168" s="561"/>
      <c r="AP168" s="566"/>
      <c r="AQ168" s="588">
        <f t="shared" si="4"/>
        <v>1689</v>
      </c>
      <c r="AR168" s="223"/>
      <c r="AS168" s="921"/>
      <c r="AT168" s="220"/>
    </row>
    <row r="169" spans="2:46" ht="76.95" customHeight="1" x14ac:dyDescent="0.45">
      <c r="B169" s="740"/>
      <c r="C169" s="799"/>
      <c r="D169" s="1015" t="s">
        <v>237</v>
      </c>
      <c r="E169" s="1017" t="s">
        <v>239</v>
      </c>
      <c r="F169" s="1006" t="s">
        <v>157</v>
      </c>
      <c r="G169" s="952">
        <v>160</v>
      </c>
      <c r="H169" s="236" t="s">
        <v>137</v>
      </c>
      <c r="I169" s="511"/>
      <c r="J169" s="512"/>
      <c r="K169" s="189"/>
      <c r="L169" s="186">
        <v>0</v>
      </c>
      <c r="M169" s="187">
        <v>0</v>
      </c>
      <c r="N169" s="187">
        <v>0</v>
      </c>
      <c r="O169" s="366">
        <v>0</v>
      </c>
      <c r="P169" s="367">
        <v>0</v>
      </c>
      <c r="Q169" s="368">
        <v>0</v>
      </c>
      <c r="R169" s="191">
        <v>0</v>
      </c>
      <c r="S169" s="571">
        <v>0</v>
      </c>
      <c r="T169" s="366">
        <v>0</v>
      </c>
      <c r="U169" s="191">
        <v>0</v>
      </c>
      <c r="V169" s="368">
        <v>0</v>
      </c>
      <c r="W169" s="191">
        <v>0</v>
      </c>
      <c r="X169" s="187">
        <v>34</v>
      </c>
      <c r="Y169" s="546">
        <v>0</v>
      </c>
      <c r="Z169" s="547">
        <v>0</v>
      </c>
      <c r="AA169" s="192">
        <v>0</v>
      </c>
      <c r="AB169" s="190">
        <v>0</v>
      </c>
      <c r="AC169" s="547">
        <v>0</v>
      </c>
      <c r="AD169" s="187">
        <v>0</v>
      </c>
      <c r="AE169" s="579"/>
      <c r="AF169" s="547"/>
      <c r="AG169" s="545"/>
      <c r="AH169" s="546"/>
      <c r="AI169" s="547"/>
      <c r="AJ169" s="571"/>
      <c r="AK169" s="575"/>
      <c r="AL169" s="589"/>
      <c r="AM169" s="548"/>
      <c r="AN169" s="518"/>
      <c r="AO169" s="519"/>
      <c r="AP169" s="520"/>
      <c r="AQ169" s="580">
        <f t="shared" si="4"/>
        <v>34</v>
      </c>
      <c r="AR169" s="223"/>
      <c r="AS169" s="921"/>
      <c r="AT169" s="220"/>
    </row>
    <row r="170" spans="2:46" ht="76.95" customHeight="1" x14ac:dyDescent="0.45">
      <c r="B170" s="740"/>
      <c r="C170" s="799"/>
      <c r="D170" s="1019"/>
      <c r="E170" s="1021"/>
      <c r="F170" s="983"/>
      <c r="G170" s="953"/>
      <c r="H170" s="389" t="s">
        <v>139</v>
      </c>
      <c r="I170" s="390"/>
      <c r="J170" s="474">
        <v>0</v>
      </c>
      <c r="K170" s="130">
        <v>0</v>
      </c>
      <c r="L170" s="131">
        <v>0</v>
      </c>
      <c r="M170" s="475">
        <v>0</v>
      </c>
      <c r="N170" s="475">
        <v>0</v>
      </c>
      <c r="O170" s="559">
        <v>0</v>
      </c>
      <c r="P170" s="558">
        <v>0</v>
      </c>
      <c r="Q170" s="557">
        <v>0</v>
      </c>
      <c r="R170" s="522">
        <v>0</v>
      </c>
      <c r="S170" s="522">
        <v>0</v>
      </c>
      <c r="T170" s="559">
        <v>0</v>
      </c>
      <c r="U170" s="522">
        <v>0</v>
      </c>
      <c r="V170" s="557">
        <v>34</v>
      </c>
      <c r="W170" s="522">
        <v>0</v>
      </c>
      <c r="X170" s="590">
        <v>0</v>
      </c>
      <c r="Y170" s="559">
        <v>0</v>
      </c>
      <c r="Z170" s="522">
        <v>0</v>
      </c>
      <c r="AA170" s="523">
        <v>0</v>
      </c>
      <c r="AB170" s="557">
        <v>0</v>
      </c>
      <c r="AC170" s="522"/>
      <c r="AD170" s="555"/>
      <c r="AE170" s="557"/>
      <c r="AF170" s="522"/>
      <c r="AG170" s="558"/>
      <c r="AH170" s="559"/>
      <c r="AI170" s="581"/>
      <c r="AJ170" s="581"/>
      <c r="AK170" s="521"/>
      <c r="AL170" s="522"/>
      <c r="AM170" s="521"/>
      <c r="AN170" s="521"/>
      <c r="AO170" s="522"/>
      <c r="AP170" s="523"/>
      <c r="AQ170" s="584">
        <f t="shared" si="4"/>
        <v>34</v>
      </c>
      <c r="AR170" s="223"/>
      <c r="AS170" s="921"/>
      <c r="AT170" s="220"/>
    </row>
    <row r="171" spans="2:46" ht="80.400000000000006" customHeight="1" thickBot="1" x14ac:dyDescent="0.5">
      <c r="C171" s="800"/>
      <c r="D171" s="1016"/>
      <c r="E171" s="1013"/>
      <c r="F171" s="1007"/>
      <c r="G171" s="945"/>
      <c r="H171" s="140" t="s">
        <v>140</v>
      </c>
      <c r="I171" s="141"/>
      <c r="J171" s="142"/>
      <c r="K171" s="143"/>
      <c r="L171" s="235"/>
      <c r="M171" s="585"/>
      <c r="N171" s="561"/>
      <c r="O171" s="562"/>
      <c r="P171" s="563"/>
      <c r="Q171" s="564"/>
      <c r="R171" s="561"/>
      <c r="S171" s="561"/>
      <c r="T171" s="562"/>
      <c r="U171" s="561"/>
      <c r="V171" s="564"/>
      <c r="W171" s="561"/>
      <c r="X171" s="561"/>
      <c r="Y171" s="562"/>
      <c r="Z171" s="561"/>
      <c r="AA171" s="586"/>
      <c r="AB171" s="587"/>
      <c r="AC171" s="561"/>
      <c r="AD171" s="561"/>
      <c r="AE171" s="564"/>
      <c r="AF171" s="561"/>
      <c r="AG171" s="563"/>
      <c r="AH171" s="562"/>
      <c r="AI171" s="561"/>
      <c r="AJ171" s="561"/>
      <c r="AK171" s="567"/>
      <c r="AL171" s="561"/>
      <c r="AM171" s="567"/>
      <c r="AN171" s="567"/>
      <c r="AO171" s="561"/>
      <c r="AP171" s="566"/>
      <c r="AQ171" s="588">
        <f t="shared" si="4"/>
        <v>0</v>
      </c>
      <c r="AR171" s="223"/>
      <c r="AS171" s="922"/>
      <c r="AT171" s="220"/>
    </row>
    <row r="172" spans="2:46" ht="105" customHeight="1" thickTop="1" thickBot="1" x14ac:dyDescent="0.5">
      <c r="B172" s="1024" t="s">
        <v>240</v>
      </c>
      <c r="C172" s="1025"/>
      <c r="D172" s="1026"/>
      <c r="E172" s="1026"/>
      <c r="F172" s="1026"/>
      <c r="G172" s="1026"/>
      <c r="H172" s="1026"/>
      <c r="I172" s="592">
        <f>SUM(I106,I141,I126,I101,I130,I133,I136,I138,I128,I123,I121,I118,I113,I103,I98,I95:I96,I93,I91,I89,I87,I85,I83,I81,I79,I77,I75,I73,I71,I69,I67,I65,I63,I61,I59,I57,I54,I45,I40,I38,I35,I33,I31,I28,I26,I22,I19,I17,I15,I13,I10,I8,I109,I111,I152,I170,I115,I143,I42,I48,I51,I158,I155,I146,I161,I167,I164,I149)</f>
        <v>271</v>
      </c>
      <c r="J172" s="593">
        <f t="shared" ref="J172:AD172" si="5">SUM(J106,J141,J126,J101,J130,J133,J136,J138,J128,J123,J121,J118,J113,J103,J98,J95:J96,J93,J91,J89,J87,J85,J83,J81,J79,J77,J75,J73,J71,J69,J67,J65,J63,J61,J59,J57,J54,J45,J40,J38,J35,J33,J31,J28,J26,J22,J19,J17,J15,J13,J10,J8,J109,J111,J152,J170,J115,J143,J42,J48,J51,J158,J155,J146,J161,J167,J164,J149)</f>
        <v>201</v>
      </c>
      <c r="K172" s="592">
        <f t="shared" si="5"/>
        <v>260</v>
      </c>
      <c r="L172" s="594">
        <f t="shared" si="5"/>
        <v>248</v>
      </c>
      <c r="M172" s="595">
        <f t="shared" si="5"/>
        <v>257</v>
      </c>
      <c r="N172" s="595">
        <f t="shared" si="5"/>
        <v>250</v>
      </c>
      <c r="O172" s="596">
        <f t="shared" si="5"/>
        <v>247</v>
      </c>
      <c r="P172" s="597">
        <f t="shared" si="5"/>
        <v>216</v>
      </c>
      <c r="Q172" s="593">
        <f t="shared" si="5"/>
        <v>280</v>
      </c>
      <c r="R172" s="595">
        <f t="shared" si="5"/>
        <v>243</v>
      </c>
      <c r="S172" s="595">
        <f t="shared" si="5"/>
        <v>275</v>
      </c>
      <c r="T172" s="596">
        <f t="shared" si="5"/>
        <v>272</v>
      </c>
      <c r="U172" s="595">
        <f t="shared" si="5"/>
        <v>280</v>
      </c>
      <c r="V172" s="593">
        <f t="shared" si="5"/>
        <v>234</v>
      </c>
      <c r="W172" s="595">
        <f t="shared" si="5"/>
        <v>209</v>
      </c>
      <c r="X172" s="595">
        <f t="shared" si="5"/>
        <v>212</v>
      </c>
      <c r="Y172" s="596">
        <f t="shared" si="5"/>
        <v>233</v>
      </c>
      <c r="Z172" s="595">
        <f t="shared" si="5"/>
        <v>217</v>
      </c>
      <c r="AA172" s="592">
        <f t="shared" si="5"/>
        <v>218</v>
      </c>
      <c r="AB172" s="593">
        <f t="shared" si="5"/>
        <v>219</v>
      </c>
      <c r="AC172" s="595">
        <f t="shared" si="5"/>
        <v>42</v>
      </c>
      <c r="AD172" s="595">
        <f t="shared" si="5"/>
        <v>0</v>
      </c>
      <c r="AE172" s="593">
        <f>SUM(AE106,AE141,AE126,AE101,AE130,AE133,AE136,AE138,AE128,AE123,AE121,AE118,AE113,AE103,AE98,AE95:AE96,AE93,AE91,AE89,AE87,AE85,AE83,AE81,AE79,AE77,AE75,AE73,AE71,AE69,AE67,AE65,AE63,AE61,AE59,AE57,AE54,AE45,AE40,AE38,AE35,AE33,AE31,AE28,AE26,AE22,AE19,AE17,AE15,AE13,AE10,AE8,AE109,AE111,AE152,AE170,AE115,AE143,AE42,AE48,AE51,AE158,AE155,AE146,AE161)</f>
        <v>0</v>
      </c>
      <c r="AF172" s="595">
        <f>SUM(AF106,AF141,AF126,AF101,AF130,AF133,AF136,AF138,AF128,AF123,AF121,AF118,AF113,AF103,AF98,AF95:AF96,AF93,AF91,AF89,AF87,AF85,AF83,AF81,AF79,AF77,AF75,AF73,AF71,AF69,AF67,AF65,AF63,AF61,AF59,AF57,AF54,AF45,AF40,AF38,AF35,AF33,AF31,AF28,AF26,AF22,AF19,AF17,AF15,AF13,AF10,AF8,AF109,AF111,AF152,AF170,AF115,AF143,AF42,AF48,AF51,AF158,AF155,AF146,AF161)</f>
        <v>0</v>
      </c>
      <c r="AG172" s="595">
        <f>SUM(AG106,AG141,AG126,AG101,AG130,AG133,AG136,AG138,AG128,AG123,AG121,AG118,AG113,AG103,AG98,AG95:AG96,AG93,AG91,AG89,AG87,AG85,AG83,AG81,AG79,AG77,AG75,AG73,AG71,AG69,AG67,AG65,AG63,AG61,AG59,AG57,AG54,AG45,AG40,AG38,AG35,AG33,AG31,AG28,AG26,AG22,AG19,AG17,AG15,AG13,AG10,AG8,AG109,AG111,AG152,AG170,AG115,AG143,AG42,AG48,AG51,AG158,AG155,AG146,AG161)</f>
        <v>0</v>
      </c>
      <c r="AH172" s="596">
        <f>SUM(AH106,AH141,AH126,AH101,AH130,AH133,AH136,AH138,AH128,AH123,AH121,AH118,AH113,AH103,AH98,AH95:AH96,AH93,AH91,AH89,AH87,AH85,AH83,AH81,AH79,AH77,AH75,AH73,AH71,AH69,AH67,AH65,AH63,AH61,AH59,AH57,AH54,AH45,AH40,AH38,AH35,AH33,AH31,AH28,AH26,AH22,AH19,AH17,AH15,AH13,AH10,AH8,AH109,AH111,AH152,AH170,AH115,AH143,AH42,AH48,AH51,AH158,AH155,AH146)</f>
        <v>0</v>
      </c>
      <c r="AI172" s="595">
        <f>SUM(AI106,AI141,AI126,AI101,AI130,AI133,AI136,AI138,AI128,AI123,AI121,AI118,AI113,AI103,AI98,AI95:AI96,AI93,AI91,AI89,AI87,AI85,AI83,AI81,AI79,AI77,AI75,AI73,AI71,AI69,AI67,AI65,AI63,AI61,AI59,AI57,AI54,AI45,AI40,AI38,AI35,AI33,AI31,AI28,AI26,AI22,AI19,AI17,AI15,AI13,AI10,AI8,AI109,AI111,AI152,AI170,AI115,AI143,AI42,AI48,AI51,AI158,AI155,AI146)</f>
        <v>0</v>
      </c>
      <c r="AJ172" s="593">
        <f>SUM(AJ106,AJ141,AJ126,AJ101,AJ130,AJ133,AJ136,AJ138,AJ128,AJ123,AJ121,AJ118,AJ113,AJ103,AJ98,AJ95:AJ96,AJ93,AJ91,AJ89,AJ87,AJ85,AJ83,AJ81,AJ79,AJ77,AJ75,AJ73,AJ71,AJ69,AJ67,AJ65,AJ63,AJ61,AJ59,AJ57,AJ54,AJ45,AJ40,AJ38,AJ35,AJ33,AJ31,AJ28,AJ26,AJ22,AJ19,AJ17,AJ15,AJ13,AJ10,AJ8,AJ109,AJ111,AJ152,AJ170,AJ115,AJ143,AJ42,AJ48,AJ51,AJ158,AJ155,AJ146)</f>
        <v>0</v>
      </c>
      <c r="AK172" s="598">
        <f>SUM(AK106,AK141,AK126,AK101,AK130,AK133,AK136,AK138,AK128,AK123,AK121,AK118,AK113,AK103,AK98,AK95:AK96,AK93,AK91,AK89,AK87,AK85,AK83,AK81,AK79,AK77,AK75,AK73,AK71,AK69,AK67,AK65,AK63,AK61,AK59,AK57,AK54,AK45,AK40,AK38,AK35,AK33,AK31,AK28,AK26,AK22,AK19,AK17,AK15,AK13,AK10,AK8,AK109,AK111,AK152,AK170,AK115,AK143,AK42,AK48,AK51,AK158,AK155,AK146)</f>
        <v>0</v>
      </c>
      <c r="AL172" s="595">
        <f>SUM(AL106,AL141,AL126,AL101,AL130,AL133,AL136,AL138,AL128,AL123,AL121,AL118,AL113,AL103,AL98,AL95:AL96,AL93,AL91,AL89,AL87,AL85,AL83,AL81,AL79,AL77,AL75,AL73,AL71,AL69,AL67,AL65,AL63,AL61,AL59,AL57,AL54,AL45,AL40,AL38,AL35,AL33,AL31,AL28,AL26,AL22,AL19,AL17,AL15,AL13,AL10,AL8,AL109,AL111,AL152,AL170,AL115,AL143,AL42,AL48,AL51,AL158,AL155,AL146)</f>
        <v>0</v>
      </c>
      <c r="AM172" s="598">
        <f>SUM(AM106,AM141,AM126,AM101,AM130,AM133,AM136,AM138,AM128,AM123,AM121,AM118,AM113,AM103,AM98,AM95:AM96,AM93,AM91,AM89,AM87,AM85,AM83,AM81,AM79,AM77,AM75,AM73,AM71,AM69,AM67,AM65,AM63,AM61,AM59,AM57,AM54,AM45,AM40,AM38,AM35,AM33,AM31,AM28,AM26,AM22,AM19,AM17,AM15,AM13,AM10,AM8,AM109,AM111,AM152,AM170,AM115,AM143)</f>
        <v>0</v>
      </c>
      <c r="AN172" s="598">
        <f>SUM(AN106,AN141,AN126,AN101,AN130,AN133,AN136,AN138,AN128,AN123,AN121,AN119,AN113,AN103,AN98,AN95:AN96,AN93,AN91,AN89,AN87,AN85,AN83,AN81,AN79,AN77,AN75,AN73,AN71,AN69,AN67,AN65,AN63,AN61,AN59,AN57,AN54,AN45,AN40,AN38,AN35,AN33,AN31,AN28,AN26,AN22,AN19,AN17,AN15,AN13,AN10,AN8,AN109,AN111,AN152,AN170)</f>
        <v>0</v>
      </c>
      <c r="AO172" s="595">
        <f>SUM(AO107,AO141,AO126,AO101,AO130,AO133,AO136,AO138,AO128,AO124,AO121,AO119,AO113,AO104,AO99,AO95:AO96,AO93,AO91,AO89,AO87,AO85,AO83,AO81,AO79,AO77,AO75,AO73,AO71,AO69,AO67,AO65,AO63,AO61,AO59,AO57,AO55,AO46,AO40,AO38,AO36,AO33,AO31,AO29,AO26,AO23,AO20,AO17,AO15,AO13,AO11,AO8,AO109,AO112,AO153,AO171)</f>
        <v>0</v>
      </c>
      <c r="AP172" s="592">
        <f>SUM(AP107,AP141,AP126,AP101,AP130,AP133,AP136,AP138,AP128,AP124,AP121,AP119,AP113,AP104,AP99,AP95:AP96,AP93,AP91,AP89,AP87,AP85,AP83,AP81,AP79,AP77,AP75,AP73,AP71,AP69,AP67,AP65,AP63,AP61,AP59,AP57,AP55,AP46,AP40,AP38,AP36,AP33,AP31,AP29,AP26,AP23,AP20,AP17,AP15,AP13,AP11,AP8,AP109,AP112,AP153,AP171)</f>
        <v>0</v>
      </c>
      <c r="AQ172" s="599">
        <f>SUM(J172:AI172)</f>
        <v>4613</v>
      </c>
      <c r="AR172" s="600"/>
      <c r="AS172" s="601"/>
    </row>
    <row r="173" spans="2:46" ht="111.9" customHeight="1" thickBot="1" x14ac:dyDescent="0.5">
      <c r="B173" s="1027" t="s">
        <v>241</v>
      </c>
      <c r="C173" s="1028"/>
      <c r="D173" s="1028"/>
      <c r="E173" s="1028"/>
      <c r="F173" s="1028"/>
      <c r="G173" s="1028"/>
      <c r="H173" s="1028"/>
      <c r="I173" s="602">
        <f t="shared" ref="I173:AO173" si="6">I230</f>
        <v>0.89672131147540979</v>
      </c>
      <c r="J173" s="603">
        <f t="shared" si="6"/>
        <v>0.67131147540983604</v>
      </c>
      <c r="K173" s="604">
        <f t="shared" si="6"/>
        <v>0.88237704918032789</v>
      </c>
      <c r="L173" s="605">
        <f t="shared" si="6"/>
        <v>0.84467213114754103</v>
      </c>
      <c r="M173" s="606">
        <f t="shared" si="6"/>
        <v>0.87459016393442623</v>
      </c>
      <c r="N173" s="606">
        <f t="shared" si="6"/>
        <v>0.86557377049180328</v>
      </c>
      <c r="O173" s="607">
        <f t="shared" si="6"/>
        <v>0.8557377049180328</v>
      </c>
      <c r="P173" s="604">
        <f t="shared" si="6"/>
        <v>0.71967213114754103</v>
      </c>
      <c r="Q173" s="608">
        <f t="shared" si="6"/>
        <v>0.94139344262295077</v>
      </c>
      <c r="R173" s="606">
        <f t="shared" si="6"/>
        <v>0.82459016393442619</v>
      </c>
      <c r="S173" s="606">
        <f t="shared" si="6"/>
        <v>0.9290983606557377</v>
      </c>
      <c r="T173" s="609">
        <f t="shared" si="6"/>
        <v>0.91147540983606556</v>
      </c>
      <c r="U173" s="610">
        <f t="shared" si="6"/>
        <v>0.96762295081967209</v>
      </c>
      <c r="V173" s="603">
        <f t="shared" si="6"/>
        <v>0.79508196721311475</v>
      </c>
      <c r="W173" s="610">
        <f t="shared" si="6"/>
        <v>0.71557377049180326</v>
      </c>
      <c r="X173" s="610">
        <f t="shared" si="6"/>
        <v>0.72295081967213115</v>
      </c>
      <c r="Y173" s="609">
        <f t="shared" si="6"/>
        <v>0.79344262295081969</v>
      </c>
      <c r="Z173" s="610">
        <f t="shared" si="6"/>
        <v>0.72786885245901645</v>
      </c>
      <c r="AA173" s="602">
        <f t="shared" si="6"/>
        <v>0.73155737704918034</v>
      </c>
      <c r="AB173" s="603">
        <f t="shared" si="6"/>
        <v>0.73483606557377046</v>
      </c>
      <c r="AC173" s="606">
        <f t="shared" si="6"/>
        <v>0.13770491803278689</v>
      </c>
      <c r="AD173" s="606">
        <f t="shared" si="6"/>
        <v>0</v>
      </c>
      <c r="AE173" s="608">
        <f t="shared" si="6"/>
        <v>0</v>
      </c>
      <c r="AF173" s="610">
        <f t="shared" si="6"/>
        <v>0</v>
      </c>
      <c r="AG173" s="611">
        <f t="shared" si="6"/>
        <v>0</v>
      </c>
      <c r="AH173" s="609">
        <f t="shared" si="6"/>
        <v>0</v>
      </c>
      <c r="AI173" s="610">
        <f t="shared" si="6"/>
        <v>0</v>
      </c>
      <c r="AJ173" s="610">
        <f t="shared" si="6"/>
        <v>0</v>
      </c>
      <c r="AK173" s="612">
        <f t="shared" si="6"/>
        <v>0</v>
      </c>
      <c r="AL173" s="610">
        <f t="shared" si="6"/>
        <v>0</v>
      </c>
      <c r="AM173" s="612">
        <f t="shared" si="6"/>
        <v>0</v>
      </c>
      <c r="AN173" s="612">
        <f t="shared" si="6"/>
        <v>0</v>
      </c>
      <c r="AO173" s="610">
        <f t="shared" si="6"/>
        <v>0</v>
      </c>
      <c r="AP173" s="613">
        <f>AP232</f>
        <v>0</v>
      </c>
      <c r="AQ173" s="614"/>
      <c r="AR173" s="615"/>
      <c r="AS173" s="616"/>
    </row>
    <row r="174" spans="2:46" ht="111" hidden="1" customHeight="1" thickTop="1" thickBot="1" x14ac:dyDescent="0.5">
      <c r="B174" s="1029" t="s">
        <v>242</v>
      </c>
      <c r="C174" s="1030"/>
      <c r="D174" s="1030"/>
      <c r="E174" s="1030"/>
      <c r="F174" s="1030"/>
      <c r="G174" s="1030"/>
      <c r="H174" s="1031"/>
      <c r="I174" s="617"/>
      <c r="J174" s="617"/>
      <c r="K174" s="617"/>
      <c r="L174" s="618"/>
      <c r="M174" s="619"/>
      <c r="N174" s="618"/>
      <c r="O174" s="619"/>
      <c r="P174" s="617"/>
      <c r="Q174" s="617"/>
      <c r="R174" s="617"/>
      <c r="S174" s="617"/>
      <c r="T174" s="617"/>
      <c r="U174" s="618"/>
      <c r="V174" s="620"/>
      <c r="W174" s="619"/>
      <c r="X174" s="617"/>
      <c r="Y174" s="617"/>
      <c r="Z174" s="617"/>
      <c r="AA174" s="618"/>
      <c r="AB174" s="618"/>
      <c r="AC174" s="618"/>
      <c r="AD174" s="617"/>
      <c r="AE174" s="617"/>
      <c r="AF174" s="617"/>
      <c r="AG174" s="617"/>
      <c r="AH174" s="618"/>
      <c r="AI174" s="619"/>
      <c r="AJ174" s="617"/>
      <c r="AK174" s="617">
        <v>0</v>
      </c>
      <c r="AL174" s="617">
        <v>0</v>
      </c>
      <c r="AM174" s="617"/>
      <c r="AN174" s="617"/>
      <c r="AO174" s="617" t="e">
        <f>#REF!</f>
        <v>#REF!</v>
      </c>
      <c r="AP174" s="621" t="e">
        <f>#REF!</f>
        <v>#REF!</v>
      </c>
      <c r="AQ174" s="622"/>
      <c r="AR174" s="623"/>
      <c r="AS174" s="624"/>
    </row>
    <row r="175" spans="2:46" s="625" customFormat="1" ht="82.2" customHeight="1" thickTop="1" thickBot="1" x14ac:dyDescent="0.5">
      <c r="B175" s="31"/>
      <c r="C175" s="31"/>
      <c r="I175" s="626"/>
      <c r="J175" s="627"/>
      <c r="K175" s="628"/>
      <c r="L175" s="628"/>
      <c r="M175" s="628"/>
      <c r="N175" s="628"/>
      <c r="O175" s="628"/>
      <c r="P175" s="628"/>
      <c r="Q175" s="628"/>
      <c r="R175" s="628"/>
      <c r="S175" s="628"/>
      <c r="T175" s="629"/>
      <c r="U175" s="629"/>
      <c r="V175" s="629"/>
      <c r="W175" s="629"/>
      <c r="X175" s="629"/>
      <c r="Y175" s="629"/>
      <c r="Z175" s="629"/>
      <c r="AA175" s="629"/>
      <c r="AB175" s="629"/>
      <c r="AC175" s="629"/>
      <c r="AD175" s="629"/>
      <c r="AE175" s="629"/>
      <c r="AF175" s="629"/>
      <c r="AG175" s="629"/>
      <c r="AH175" s="629"/>
      <c r="AI175" s="629"/>
    </row>
    <row r="176" spans="2:46" s="625" customFormat="1" ht="103.2" customHeight="1" x14ac:dyDescent="0.45">
      <c r="B176" s="31"/>
      <c r="C176" s="31"/>
      <c r="E176" s="630" t="s">
        <v>116</v>
      </c>
      <c r="F176" s="1032" t="s">
        <v>117</v>
      </c>
      <c r="G176" s="1033"/>
      <c r="H176" s="1034"/>
      <c r="J176" s="631"/>
      <c r="K176" s="632"/>
      <c r="L176" s="632"/>
      <c r="M176" s="632"/>
      <c r="N176" s="632"/>
      <c r="O176" s="632"/>
      <c r="P176" s="632"/>
      <c r="Q176" s="632"/>
      <c r="R176" s="632"/>
      <c r="S176" s="632"/>
      <c r="T176" s="633"/>
      <c r="U176" s="633"/>
      <c r="V176" s="633"/>
      <c r="X176" s="633"/>
    </row>
    <row r="177" spans="2:91" s="625" customFormat="1" ht="103.2" customHeight="1" thickBot="1" x14ac:dyDescent="0.5">
      <c r="B177" s="31"/>
      <c r="C177" s="31"/>
      <c r="E177" s="43" t="s">
        <v>243</v>
      </c>
      <c r="F177" s="896" t="s">
        <v>244</v>
      </c>
      <c r="G177" s="1035"/>
      <c r="H177" s="897"/>
      <c r="J177" s="631"/>
      <c r="K177" s="632"/>
      <c r="L177" s="632"/>
      <c r="M177" s="632"/>
      <c r="N177" s="632"/>
      <c r="O177" s="632"/>
      <c r="P177" s="632"/>
      <c r="Q177" s="632"/>
      <c r="R177" s="632"/>
      <c r="S177" s="632"/>
      <c r="T177" s="633"/>
      <c r="U177" s="633"/>
      <c r="V177" s="633"/>
      <c r="W177" s="633"/>
      <c r="X177" s="633"/>
      <c r="AW177" s="634"/>
    </row>
    <row r="178" spans="2:91" s="625" customFormat="1" ht="103.2" customHeight="1" thickBot="1" x14ac:dyDescent="0.5">
      <c r="B178" s="31"/>
      <c r="C178" s="31"/>
      <c r="D178" s="635"/>
      <c r="E178" s="636"/>
      <c r="J178" s="631"/>
      <c r="K178" s="632"/>
      <c r="L178" s="632"/>
      <c r="M178" s="632"/>
      <c r="N178" s="632"/>
      <c r="O178" s="632"/>
      <c r="P178" s="632"/>
      <c r="Q178" s="632"/>
      <c r="R178" s="632"/>
      <c r="S178" s="632"/>
      <c r="T178" s="637"/>
      <c r="U178" s="637"/>
      <c r="V178" s="637"/>
      <c r="W178" s="637"/>
      <c r="X178" s="637"/>
      <c r="Y178" s="638"/>
      <c r="Z178" s="638"/>
      <c r="AA178" s="638"/>
      <c r="AB178" s="638"/>
      <c r="AC178" s="638"/>
      <c r="AD178" s="638"/>
      <c r="AE178" s="638"/>
      <c r="AF178" s="638"/>
      <c r="AG178" s="638"/>
      <c r="AH178" s="638"/>
      <c r="AI178" s="638"/>
      <c r="AW178" s="634"/>
    </row>
    <row r="179" spans="2:91" s="71" customFormat="1" ht="103.2" customHeight="1" thickTop="1" thickBot="1" x14ac:dyDescent="0.5">
      <c r="B179" s="31"/>
      <c r="C179" s="31"/>
      <c r="D179" s="639" t="s">
        <v>127</v>
      </c>
      <c r="E179" s="63" t="s">
        <v>127</v>
      </c>
      <c r="F179" s="640" t="s">
        <v>128</v>
      </c>
      <c r="G179" s="641" t="s">
        <v>129</v>
      </c>
      <c r="H179" s="640" t="s">
        <v>130</v>
      </c>
      <c r="I179" s="642">
        <f t="shared" ref="I179:AJ179" si="7">I5</f>
        <v>45405</v>
      </c>
      <c r="J179" s="52">
        <f t="shared" si="7"/>
        <v>24</v>
      </c>
      <c r="K179" s="53">
        <f t="shared" si="7"/>
        <v>25</v>
      </c>
      <c r="L179" s="56">
        <f t="shared" si="7"/>
        <v>45783</v>
      </c>
      <c r="M179" s="643">
        <f t="shared" si="7"/>
        <v>7</v>
      </c>
      <c r="N179" s="65">
        <f t="shared" si="7"/>
        <v>8</v>
      </c>
      <c r="O179" s="644">
        <f t="shared" si="7"/>
        <v>9</v>
      </c>
      <c r="P179" s="53">
        <f t="shared" si="7"/>
        <v>12</v>
      </c>
      <c r="Q179" s="52">
        <f t="shared" si="7"/>
        <v>13</v>
      </c>
      <c r="R179" s="65">
        <f t="shared" si="7"/>
        <v>14</v>
      </c>
      <c r="S179" s="52">
        <f t="shared" si="7"/>
        <v>15</v>
      </c>
      <c r="T179" s="644">
        <f t="shared" si="7"/>
        <v>16</v>
      </c>
      <c r="U179" s="65">
        <f t="shared" si="7"/>
        <v>19</v>
      </c>
      <c r="V179" s="52">
        <f t="shared" si="7"/>
        <v>20</v>
      </c>
      <c r="W179" s="53">
        <f t="shared" si="7"/>
        <v>21</v>
      </c>
      <c r="X179" s="52">
        <f t="shared" si="7"/>
        <v>22</v>
      </c>
      <c r="Y179" s="644">
        <f t="shared" si="7"/>
        <v>23</v>
      </c>
      <c r="Z179" s="65">
        <f t="shared" si="7"/>
        <v>26</v>
      </c>
      <c r="AA179" s="55">
        <f t="shared" si="7"/>
        <v>27</v>
      </c>
      <c r="AB179" s="52">
        <f t="shared" si="7"/>
        <v>28</v>
      </c>
      <c r="AC179" s="53">
        <f t="shared" si="7"/>
        <v>29</v>
      </c>
      <c r="AD179" s="52">
        <f t="shared" si="7"/>
        <v>30</v>
      </c>
      <c r="AE179" s="52">
        <f t="shared" si="7"/>
        <v>23</v>
      </c>
      <c r="AF179" s="65">
        <f t="shared" si="7"/>
        <v>24</v>
      </c>
      <c r="AG179" s="644">
        <f t="shared" si="7"/>
        <v>25</v>
      </c>
      <c r="AH179" s="53">
        <f t="shared" si="7"/>
        <v>28</v>
      </c>
      <c r="AI179" s="52">
        <f t="shared" si="7"/>
        <v>31</v>
      </c>
      <c r="AJ179" s="65">
        <f t="shared" si="7"/>
        <v>0</v>
      </c>
      <c r="AK179" s="67">
        <f>AK121</f>
        <v>0</v>
      </c>
      <c r="AL179" s="65">
        <f>AL121</f>
        <v>0</v>
      </c>
      <c r="AM179" s="67">
        <f>AM121</f>
        <v>0</v>
      </c>
      <c r="AN179" s="65">
        <f>AN121</f>
        <v>0</v>
      </c>
      <c r="AO179" s="52">
        <f>AO121</f>
        <v>0</v>
      </c>
      <c r="AP179" s="52" t="e">
        <f>#REF!</f>
        <v>#REF!</v>
      </c>
      <c r="AQ179" s="645" t="s">
        <v>131</v>
      </c>
      <c r="AR179" s="646" t="e">
        <f>#REF!</f>
        <v>#REF!</v>
      </c>
      <c r="AS179" s="1036" t="s">
        <v>133</v>
      </c>
      <c r="AT179" s="1037"/>
      <c r="AU179" s="625"/>
      <c r="AV179" s="625"/>
      <c r="AW179" s="625"/>
      <c r="AX179" s="625"/>
      <c r="AY179" s="647"/>
      <c r="AZ179" s="647"/>
      <c r="BA179" s="647"/>
      <c r="BB179" s="647"/>
      <c r="BC179" s="648"/>
      <c r="BD179" s="648"/>
      <c r="BE179" s="648"/>
      <c r="BF179" s="648"/>
      <c r="BG179" s="648"/>
      <c r="BH179" s="648"/>
      <c r="BI179" s="648"/>
      <c r="BJ179" s="648"/>
      <c r="BK179" s="648"/>
      <c r="BL179" s="648"/>
      <c r="BM179" s="648"/>
      <c r="BN179" s="648"/>
      <c r="BO179" s="648"/>
      <c r="BP179" s="648"/>
      <c r="BQ179" s="648"/>
      <c r="BR179" s="648"/>
      <c r="BZ179" s="163"/>
      <c r="CA179" s="163"/>
      <c r="CB179" s="163"/>
      <c r="CC179" s="163"/>
      <c r="CD179" s="163"/>
      <c r="CE179" s="163"/>
      <c r="CF179" s="163"/>
      <c r="CG179" s="163"/>
      <c r="CM179" s="72"/>
    </row>
    <row r="180" spans="2:91" ht="60" customHeight="1" thickTop="1" x14ac:dyDescent="0.45">
      <c r="D180" s="1042" t="s">
        <v>245</v>
      </c>
      <c r="E180" s="1045" t="s">
        <v>246</v>
      </c>
      <c r="F180" s="1047" t="s">
        <v>141</v>
      </c>
      <c r="G180" s="1038"/>
      <c r="H180" s="649" t="s">
        <v>247</v>
      </c>
      <c r="I180" s="650"/>
      <c r="J180" s="651"/>
      <c r="K180" s="652"/>
      <c r="L180" s="653"/>
      <c r="M180" s="654"/>
      <c r="N180" s="655"/>
      <c r="O180" s="656"/>
      <c r="P180" s="657"/>
      <c r="Q180" s="658"/>
      <c r="R180" s="655"/>
      <c r="S180" s="658"/>
      <c r="T180" s="656"/>
      <c r="U180" s="655"/>
      <c r="V180" s="658"/>
      <c r="W180" s="657"/>
      <c r="X180" s="658"/>
      <c r="Y180" s="656"/>
      <c r="Z180" s="655"/>
      <c r="AA180" s="659"/>
      <c r="AB180" s="658"/>
      <c r="AC180" s="657"/>
      <c r="AD180" s="658"/>
      <c r="AE180" s="658"/>
      <c r="AF180" s="655"/>
      <c r="AG180" s="656"/>
      <c r="AH180" s="657"/>
      <c r="AI180" s="658"/>
      <c r="AJ180" s="655"/>
      <c r="AK180" s="660">
        <v>0</v>
      </c>
      <c r="AL180" s="655">
        <v>0</v>
      </c>
      <c r="AM180" s="656">
        <v>0</v>
      </c>
      <c r="AN180" s="655">
        <v>0</v>
      </c>
      <c r="AO180" s="658">
        <v>0</v>
      </c>
      <c r="AP180" s="658"/>
      <c r="AQ180" s="661">
        <f>SUM(J180:AO180)</f>
        <v>0</v>
      </c>
      <c r="AR180" s="662">
        <f>SUM(J180:AQ180)</f>
        <v>0</v>
      </c>
      <c r="AS180" s="1051" t="s">
        <v>248</v>
      </c>
      <c r="AT180" s="1052"/>
      <c r="AU180" s="634"/>
      <c r="AV180" s="634"/>
      <c r="AW180" s="634"/>
      <c r="AX180" s="634"/>
    </row>
    <row r="181" spans="2:91" ht="60" customHeight="1" x14ac:dyDescent="0.45">
      <c r="D181" s="1043"/>
      <c r="E181" s="1046"/>
      <c r="F181" s="1048"/>
      <c r="G181" s="1039"/>
      <c r="H181" s="663" t="s">
        <v>139</v>
      </c>
      <c r="I181" s="664"/>
      <c r="J181" s="665"/>
      <c r="K181" s="666"/>
      <c r="L181" s="667"/>
      <c r="M181" s="668"/>
      <c r="N181" s="96"/>
      <c r="O181" s="669"/>
      <c r="P181" s="670"/>
      <c r="Q181" s="671"/>
      <c r="R181" s="672"/>
      <c r="S181" s="673"/>
      <c r="T181" s="674"/>
      <c r="U181" s="96"/>
      <c r="V181" s="93"/>
      <c r="W181" s="675"/>
      <c r="X181" s="671"/>
      <c r="Y181" s="669"/>
      <c r="Z181" s="672"/>
      <c r="AA181" s="676"/>
      <c r="AB181" s="677"/>
      <c r="AC181" s="678"/>
      <c r="AD181" s="679"/>
      <c r="AE181" s="679"/>
      <c r="AF181" s="96"/>
      <c r="AG181" s="97"/>
      <c r="AH181" s="94"/>
      <c r="AI181" s="93"/>
      <c r="AJ181" s="97"/>
      <c r="AK181" s="680">
        <v>0</v>
      </c>
      <c r="AL181" s="96"/>
      <c r="AM181" s="97"/>
      <c r="AN181" s="681"/>
      <c r="AO181" s="682"/>
      <c r="AP181" s="682"/>
      <c r="AQ181" s="683">
        <f t="shared" ref="AQ181:AQ188" si="8">SUM(J181:AM181)</f>
        <v>0</v>
      </c>
      <c r="AR181" s="684">
        <f>SUM(J181:AQ181)</f>
        <v>0</v>
      </c>
      <c r="AS181" s="1053"/>
      <c r="AT181" s="1054"/>
      <c r="AU181" s="634"/>
      <c r="AV181" s="634"/>
      <c r="AW181" s="634"/>
      <c r="AX181" s="634"/>
    </row>
    <row r="182" spans="2:91" ht="86.4" customHeight="1" x14ac:dyDescent="0.45">
      <c r="D182" s="1043"/>
      <c r="E182" s="685" t="s">
        <v>249</v>
      </c>
      <c r="F182" s="1049"/>
      <c r="G182" s="1039"/>
      <c r="H182" s="686" t="s">
        <v>139</v>
      </c>
      <c r="I182" s="687"/>
      <c r="J182" s="688"/>
      <c r="K182" s="689"/>
      <c r="L182" s="690"/>
      <c r="M182" s="691"/>
      <c r="N182" s="476"/>
      <c r="O182" s="692"/>
      <c r="P182" s="693">
        <v>2</v>
      </c>
      <c r="Q182" s="694"/>
      <c r="R182" s="695"/>
      <c r="S182" s="694"/>
      <c r="T182" s="692"/>
      <c r="U182" s="476"/>
      <c r="V182" s="477"/>
      <c r="W182" s="695"/>
      <c r="X182" s="694"/>
      <c r="Y182" s="692"/>
      <c r="Z182" s="696"/>
      <c r="AA182" s="697"/>
      <c r="AB182" s="698"/>
      <c r="AC182" s="699"/>
      <c r="AD182" s="477"/>
      <c r="AE182" s="700"/>
      <c r="AF182" s="476"/>
      <c r="AG182" s="479"/>
      <c r="AH182" s="478"/>
      <c r="AI182" s="477"/>
      <c r="AJ182" s="479"/>
      <c r="AK182" s="701"/>
      <c r="AL182" s="476"/>
      <c r="AM182" s="479"/>
      <c r="AN182" s="476"/>
      <c r="AO182" s="477"/>
      <c r="AP182" s="702"/>
      <c r="AQ182" s="703">
        <f t="shared" si="8"/>
        <v>2</v>
      </c>
      <c r="AR182" s="560">
        <f>SUM(J182:AQ182)</f>
        <v>4</v>
      </c>
      <c r="AS182" s="1053"/>
      <c r="AT182" s="1054"/>
      <c r="AU182" s="634"/>
      <c r="AV182" s="634"/>
      <c r="AW182" s="634"/>
      <c r="AX182" s="634"/>
    </row>
    <row r="183" spans="2:91" ht="60" customHeight="1" x14ac:dyDescent="0.45">
      <c r="D183" s="1043"/>
      <c r="E183" s="685" t="s">
        <v>250</v>
      </c>
      <c r="F183" s="1049"/>
      <c r="G183" s="1039"/>
      <c r="H183" s="686" t="s">
        <v>139</v>
      </c>
      <c r="I183" s="687"/>
      <c r="J183" s="688"/>
      <c r="K183" s="689"/>
      <c r="L183" s="690"/>
      <c r="M183" s="691"/>
      <c r="N183" s="476"/>
      <c r="O183" s="692"/>
      <c r="P183" s="695"/>
      <c r="Q183" s="694"/>
      <c r="R183" s="695"/>
      <c r="S183" s="694"/>
      <c r="T183" s="692"/>
      <c r="U183" s="476"/>
      <c r="V183" s="477"/>
      <c r="W183" s="695"/>
      <c r="X183" s="694"/>
      <c r="Y183" s="692"/>
      <c r="Z183" s="696"/>
      <c r="AA183" s="697"/>
      <c r="AB183" s="698"/>
      <c r="AC183" s="699"/>
      <c r="AD183" s="477"/>
      <c r="AE183" s="700"/>
      <c r="AF183" s="476"/>
      <c r="AG183" s="479"/>
      <c r="AH183" s="478"/>
      <c r="AI183" s="477"/>
      <c r="AJ183" s="479"/>
      <c r="AK183" s="701"/>
      <c r="AL183" s="476"/>
      <c r="AM183" s="479"/>
      <c r="AN183" s="476"/>
      <c r="AO183" s="477"/>
      <c r="AP183" s="702"/>
      <c r="AQ183" s="703">
        <f t="shared" si="8"/>
        <v>0</v>
      </c>
      <c r="AR183" s="560">
        <f>SUM(J183:AQ183)</f>
        <v>0</v>
      </c>
      <c r="AS183" s="1053"/>
      <c r="AT183" s="1054"/>
      <c r="AU183" s="634"/>
      <c r="AV183" s="634"/>
      <c r="AW183" s="634"/>
      <c r="AX183" s="634"/>
    </row>
    <row r="184" spans="2:91" ht="60" customHeight="1" thickBot="1" x14ac:dyDescent="0.5">
      <c r="D184" s="1044"/>
      <c r="E184" s="704"/>
      <c r="F184" s="1050"/>
      <c r="G184" s="1040"/>
      <c r="H184" s="705" t="s">
        <v>140</v>
      </c>
      <c r="I184" s="706"/>
      <c r="J184" s="707"/>
      <c r="K184" s="708"/>
      <c r="L184" s="709"/>
      <c r="M184" s="710"/>
      <c r="N184" s="711"/>
      <c r="O184" s="712"/>
      <c r="P184" s="713"/>
      <c r="Q184" s="714"/>
      <c r="R184" s="713"/>
      <c r="S184" s="714"/>
      <c r="T184" s="712"/>
      <c r="U184" s="711"/>
      <c r="V184" s="714"/>
      <c r="W184" s="713"/>
      <c r="X184" s="714"/>
      <c r="Y184" s="712"/>
      <c r="Z184" s="711"/>
      <c r="AA184" s="715"/>
      <c r="AB184" s="707"/>
      <c r="AC184" s="708"/>
      <c r="AD184" s="714"/>
      <c r="AE184" s="714"/>
      <c r="AF184" s="711"/>
      <c r="AG184" s="712"/>
      <c r="AH184" s="713"/>
      <c r="AI184" s="714"/>
      <c r="AJ184" s="712"/>
      <c r="AK184" s="716"/>
      <c r="AL184" s="711"/>
      <c r="AM184" s="712"/>
      <c r="AN184" s="711"/>
      <c r="AO184" s="714"/>
      <c r="AP184" s="717"/>
      <c r="AQ184" s="718">
        <f t="shared" si="8"/>
        <v>0</v>
      </c>
      <c r="AR184" s="719">
        <f>SUM(J184:AQ184)</f>
        <v>0</v>
      </c>
      <c r="AS184" s="1053"/>
      <c r="AT184" s="1054"/>
      <c r="AU184" s="634"/>
      <c r="AV184" s="634"/>
      <c r="AW184" s="634"/>
      <c r="AX184" s="634"/>
    </row>
    <row r="185" spans="2:91" s="163" customFormat="1" ht="76.95" customHeight="1" thickTop="1" x14ac:dyDescent="0.45">
      <c r="B185" s="31"/>
      <c r="C185" s="31"/>
      <c r="D185" s="1042" t="s">
        <v>245</v>
      </c>
      <c r="E185" s="1045" t="s">
        <v>251</v>
      </c>
      <c r="F185" s="1047" t="s">
        <v>141</v>
      </c>
      <c r="G185" s="1038"/>
      <c r="H185" s="649" t="s">
        <v>247</v>
      </c>
      <c r="I185" s="650"/>
      <c r="J185" s="651"/>
      <c r="K185" s="720"/>
      <c r="L185" s="654">
        <v>20</v>
      </c>
      <c r="M185" s="654">
        <v>20</v>
      </c>
      <c r="N185" s="655">
        <v>20</v>
      </c>
      <c r="O185" s="656">
        <v>20</v>
      </c>
      <c r="P185" s="657">
        <v>20</v>
      </c>
      <c r="Q185" s="658">
        <v>20</v>
      </c>
      <c r="R185" s="657">
        <v>20</v>
      </c>
      <c r="S185" s="658">
        <v>20</v>
      </c>
      <c r="T185" s="656">
        <v>20</v>
      </c>
      <c r="U185" s="655">
        <v>20</v>
      </c>
      <c r="V185" s="658">
        <v>20</v>
      </c>
      <c r="W185" s="657">
        <v>20</v>
      </c>
      <c r="X185" s="658">
        <v>20</v>
      </c>
      <c r="Y185" s="656">
        <v>20</v>
      </c>
      <c r="Z185" s="655">
        <v>20</v>
      </c>
      <c r="AA185" s="659">
        <v>20</v>
      </c>
      <c r="AB185" s="658">
        <v>20</v>
      </c>
      <c r="AC185" s="657">
        <v>20</v>
      </c>
      <c r="AD185" s="658">
        <v>20</v>
      </c>
      <c r="AE185" s="658"/>
      <c r="AF185" s="655"/>
      <c r="AG185" s="656"/>
      <c r="AH185" s="657"/>
      <c r="AI185" s="658"/>
      <c r="AJ185" s="655"/>
      <c r="AK185" s="660"/>
      <c r="AL185" s="655">
        <v>0</v>
      </c>
      <c r="AM185" s="656"/>
      <c r="AN185" s="655">
        <v>0</v>
      </c>
      <c r="AO185" s="658">
        <v>0</v>
      </c>
      <c r="AP185" s="658"/>
      <c r="AQ185" s="659">
        <f t="shared" si="8"/>
        <v>380</v>
      </c>
      <c r="AR185" s="721">
        <f>SUM(M185:AQ185)</f>
        <v>740</v>
      </c>
      <c r="AS185" s="1053"/>
      <c r="AT185" s="1054"/>
      <c r="AU185" s="1041"/>
      <c r="AV185" s="1041"/>
      <c r="AW185" s="722"/>
      <c r="AX185" s="722"/>
    </row>
    <row r="186" spans="2:91" ht="76.95" customHeight="1" x14ac:dyDescent="0.45">
      <c r="D186" s="1043"/>
      <c r="E186" s="1046"/>
      <c r="F186" s="1048"/>
      <c r="G186" s="1039"/>
      <c r="H186" s="663" t="s">
        <v>139</v>
      </c>
      <c r="I186" s="664"/>
      <c r="J186" s="452">
        <v>20</v>
      </c>
      <c r="K186" s="453">
        <v>20</v>
      </c>
      <c r="L186" s="454">
        <v>20</v>
      </c>
      <c r="M186" s="723">
        <v>20</v>
      </c>
      <c r="N186" s="101">
        <v>20</v>
      </c>
      <c r="O186" s="724">
        <v>20</v>
      </c>
      <c r="P186" s="725">
        <v>20</v>
      </c>
      <c r="Q186" s="726">
        <v>20</v>
      </c>
      <c r="R186" s="725">
        <v>20</v>
      </c>
      <c r="S186" s="726">
        <v>20</v>
      </c>
      <c r="T186" s="724">
        <v>20</v>
      </c>
      <c r="U186" s="101">
        <v>20</v>
      </c>
      <c r="V186" s="169">
        <v>20</v>
      </c>
      <c r="W186" s="725">
        <v>20</v>
      </c>
      <c r="X186" s="726">
        <v>20</v>
      </c>
      <c r="Y186" s="724">
        <v>20</v>
      </c>
      <c r="Z186" s="727">
        <v>20</v>
      </c>
      <c r="AA186" s="92">
        <v>20</v>
      </c>
      <c r="AB186" s="164">
        <v>20</v>
      </c>
      <c r="AC186" s="165"/>
      <c r="AD186" s="201"/>
      <c r="AE186" s="201"/>
      <c r="AF186" s="101"/>
      <c r="AG186" s="167"/>
      <c r="AH186" s="168"/>
      <c r="AI186" s="169"/>
      <c r="AJ186" s="101"/>
      <c r="AK186" s="680"/>
      <c r="AL186" s="96"/>
      <c r="AM186" s="97"/>
      <c r="AN186" s="681"/>
      <c r="AO186" s="682"/>
      <c r="AP186" s="682"/>
      <c r="AQ186" s="683">
        <f t="shared" si="8"/>
        <v>380</v>
      </c>
      <c r="AR186" s="684">
        <f>SUM(J186:AQ186)</f>
        <v>760</v>
      </c>
      <c r="AS186" s="1053"/>
      <c r="AT186" s="1054"/>
      <c r="AU186" s="634"/>
      <c r="AV186" s="634"/>
      <c r="AW186" s="634"/>
      <c r="AX186" s="634"/>
    </row>
    <row r="187" spans="2:91" ht="76.95" customHeight="1" x14ac:dyDescent="0.45">
      <c r="D187" s="1043"/>
      <c r="E187" s="728" t="s">
        <v>252</v>
      </c>
      <c r="F187" s="1049"/>
      <c r="G187" s="1039"/>
      <c r="H187" s="686" t="s">
        <v>139</v>
      </c>
      <c r="I187" s="729">
        <v>20</v>
      </c>
      <c r="J187" s="129">
        <v>20</v>
      </c>
      <c r="K187" s="391">
        <v>20</v>
      </c>
      <c r="L187" s="392">
        <v>20</v>
      </c>
      <c r="M187" s="550">
        <v>20</v>
      </c>
      <c r="N187" s="132">
        <v>20</v>
      </c>
      <c r="O187" s="395">
        <v>20</v>
      </c>
      <c r="P187" s="394">
        <v>20</v>
      </c>
      <c r="Q187" s="386">
        <v>20</v>
      </c>
      <c r="R187" s="394">
        <v>20</v>
      </c>
      <c r="S187" s="386">
        <v>20</v>
      </c>
      <c r="T187" s="395">
        <v>20</v>
      </c>
      <c r="U187" s="132">
        <v>20</v>
      </c>
      <c r="V187" s="135">
        <v>20</v>
      </c>
      <c r="W187" s="394">
        <v>20</v>
      </c>
      <c r="X187" s="386">
        <v>20</v>
      </c>
      <c r="Y187" s="395">
        <v>20</v>
      </c>
      <c r="Z187" s="393">
        <v>20</v>
      </c>
      <c r="AA187" s="128">
        <v>20</v>
      </c>
      <c r="AB187" s="129"/>
      <c r="AC187" s="130"/>
      <c r="AD187" s="135"/>
      <c r="AE187" s="227"/>
      <c r="AF187" s="132"/>
      <c r="AG187" s="133"/>
      <c r="AH187" s="134"/>
      <c r="AI187" s="135"/>
      <c r="AJ187" s="132"/>
      <c r="AK187" s="701"/>
      <c r="AL187" s="476"/>
      <c r="AM187" s="479"/>
      <c r="AN187" s="476"/>
      <c r="AO187" s="477"/>
      <c r="AP187" s="702"/>
      <c r="AQ187" s="703">
        <f t="shared" si="8"/>
        <v>360</v>
      </c>
      <c r="AR187" s="684">
        <f>SUM(J187:AQ187)</f>
        <v>720</v>
      </c>
      <c r="AS187" s="1053"/>
      <c r="AT187" s="1054"/>
      <c r="AU187" s="634"/>
      <c r="AV187" s="634"/>
      <c r="AW187" s="634"/>
      <c r="AX187" s="634"/>
    </row>
    <row r="188" spans="2:91" ht="76.95" customHeight="1" thickBot="1" x14ac:dyDescent="0.5">
      <c r="D188" s="1044"/>
      <c r="E188" s="704"/>
      <c r="F188" s="1050"/>
      <c r="G188" s="1040"/>
      <c r="H188" s="705" t="s">
        <v>140</v>
      </c>
      <c r="I188" s="730">
        <v>20</v>
      </c>
      <c r="J188" s="731">
        <v>20</v>
      </c>
      <c r="K188" s="732">
        <v>20</v>
      </c>
      <c r="L188" s="733">
        <v>20</v>
      </c>
      <c r="M188" s="734">
        <v>20</v>
      </c>
      <c r="N188" s="735">
        <v>20</v>
      </c>
      <c r="O188" s="736">
        <v>20</v>
      </c>
      <c r="P188" s="737">
        <v>20</v>
      </c>
      <c r="Q188" s="738">
        <v>20</v>
      </c>
      <c r="R188" s="737">
        <v>20</v>
      </c>
      <c r="S188" s="738">
        <v>20</v>
      </c>
      <c r="T188" s="736">
        <v>20</v>
      </c>
      <c r="U188" s="735">
        <v>20</v>
      </c>
      <c r="V188" s="738">
        <v>20</v>
      </c>
      <c r="W188" s="737">
        <v>20</v>
      </c>
      <c r="X188" s="738">
        <v>20</v>
      </c>
      <c r="Y188" s="736">
        <v>20</v>
      </c>
      <c r="Z188" s="735"/>
      <c r="AA188" s="739"/>
      <c r="AB188" s="731"/>
      <c r="AC188" s="732"/>
      <c r="AD188" s="738"/>
      <c r="AE188" s="738"/>
      <c r="AF188" s="735"/>
      <c r="AG188" s="736"/>
      <c r="AH188" s="737"/>
      <c r="AI188" s="738"/>
      <c r="AJ188" s="735"/>
      <c r="AK188" s="716"/>
      <c r="AL188" s="711"/>
      <c r="AM188" s="712"/>
      <c r="AN188" s="711"/>
      <c r="AO188" s="714"/>
      <c r="AP188" s="717"/>
      <c r="AQ188" s="718">
        <f t="shared" si="8"/>
        <v>320</v>
      </c>
      <c r="AR188" s="719">
        <f>SUM(J188:AQ188)</f>
        <v>640</v>
      </c>
      <c r="AS188" s="1055"/>
      <c r="AT188" s="1056"/>
      <c r="AU188" s="634"/>
      <c r="AV188" s="634"/>
      <c r="AW188" s="634"/>
      <c r="AX188" s="634"/>
    </row>
    <row r="189" spans="2:91" s="163" customFormat="1" ht="103.2" customHeight="1" thickTop="1" x14ac:dyDescent="0.45">
      <c r="B189" s="31"/>
      <c r="C189" s="31"/>
      <c r="D189" s="740"/>
      <c r="E189" s="741"/>
      <c r="F189" s="740"/>
      <c r="G189" s="740"/>
      <c r="H189" s="742"/>
      <c r="I189" s="742"/>
      <c r="J189" s="631"/>
      <c r="K189" s="632"/>
      <c r="L189" s="632"/>
      <c r="M189" s="632"/>
      <c r="N189" s="632"/>
      <c r="O189" s="632"/>
      <c r="P189" s="632"/>
      <c r="Q189" s="632"/>
      <c r="R189" s="632"/>
      <c r="S189" s="632"/>
      <c r="T189" s="743"/>
      <c r="U189" s="743"/>
      <c r="V189" s="743"/>
      <c r="W189" s="743"/>
      <c r="X189" s="743"/>
      <c r="Y189" s="743"/>
      <c r="Z189" s="743"/>
      <c r="AA189" s="743"/>
      <c r="AB189" s="743"/>
      <c r="AC189" s="743"/>
      <c r="AD189" s="743"/>
      <c r="AE189" s="743"/>
      <c r="AF189" s="743"/>
      <c r="AG189" s="743"/>
      <c r="AH189" s="743"/>
      <c r="AI189" s="743"/>
      <c r="AJ189" s="743"/>
      <c r="AK189" s="743"/>
      <c r="AL189" s="743"/>
      <c r="AM189" s="743"/>
      <c r="AN189" s="743"/>
      <c r="AO189" s="743"/>
      <c r="AP189" s="743"/>
      <c r="AQ189" s="743"/>
    </row>
    <row r="190" spans="2:91" s="625" customFormat="1" ht="45" customHeight="1" x14ac:dyDescent="0.45">
      <c r="B190" s="31"/>
      <c r="C190" s="31"/>
      <c r="J190" s="632"/>
      <c r="K190" s="632"/>
      <c r="L190" s="632"/>
      <c r="M190" s="632"/>
      <c r="N190" s="632"/>
      <c r="O190" s="632"/>
      <c r="P190" s="632"/>
      <c r="Q190" s="632"/>
      <c r="R190" s="632"/>
      <c r="S190" s="632"/>
    </row>
    <row r="191" spans="2:91" s="634" customFormat="1" ht="126.75" customHeight="1" x14ac:dyDescent="0.45">
      <c r="B191" s="31"/>
      <c r="C191" s="31"/>
      <c r="D191" s="744"/>
      <c r="E191" s="745"/>
      <c r="F191" s="740"/>
      <c r="G191" s="740"/>
      <c r="H191" s="746"/>
      <c r="I191" s="747"/>
      <c r="J191" s="747"/>
      <c r="K191" s="748"/>
      <c r="L191" s="748"/>
      <c r="M191" s="749"/>
      <c r="N191" s="750"/>
      <c r="O191" s="750"/>
      <c r="P191" s="750"/>
      <c r="Q191" s="750"/>
      <c r="R191" s="750"/>
      <c r="S191" s="750"/>
      <c r="T191" s="750"/>
      <c r="U191" s="750"/>
      <c r="V191" s="750"/>
      <c r="W191" s="750"/>
      <c r="X191" s="750"/>
      <c r="Y191" s="750"/>
      <c r="AA191" s="750"/>
      <c r="AB191" s="750"/>
      <c r="AC191" s="750"/>
      <c r="AD191" s="751"/>
      <c r="AE191" s="751"/>
      <c r="AF191" s="751"/>
      <c r="AG191" s="751"/>
      <c r="AH191" s="751"/>
      <c r="AI191" s="751"/>
      <c r="AJ191" s="751"/>
      <c r="AK191" s="751"/>
      <c r="AL191" s="751"/>
      <c r="AM191" s="751"/>
      <c r="AN191" s="751"/>
      <c r="AO191" s="751"/>
      <c r="AP191" s="751"/>
      <c r="AQ191" s="752"/>
      <c r="AS191" s="753"/>
    </row>
    <row r="192" spans="2:91" s="634" customFormat="1" ht="126.75" customHeight="1" x14ac:dyDescent="0.45">
      <c r="B192" s="31"/>
      <c r="C192" s="31"/>
      <c r="D192" s="744"/>
      <c r="E192" s="745"/>
      <c r="F192" s="740"/>
      <c r="G192" s="740"/>
      <c r="H192" s="746"/>
      <c r="I192" s="747"/>
      <c r="J192" s="747"/>
      <c r="K192" s="748"/>
      <c r="L192" s="748"/>
      <c r="M192" s="749"/>
      <c r="N192" s="750"/>
      <c r="O192" s="750"/>
      <c r="P192" s="750"/>
      <c r="Q192" s="750"/>
      <c r="R192" s="750"/>
      <c r="S192" s="750"/>
      <c r="T192" s="750"/>
      <c r="U192" s="750"/>
      <c r="V192" s="750"/>
      <c r="W192" s="750"/>
      <c r="X192" s="750"/>
      <c r="Y192" s="750"/>
      <c r="AA192" s="750"/>
      <c r="AB192" s="750"/>
      <c r="AC192" s="750"/>
      <c r="AD192" s="751"/>
      <c r="AE192" s="751"/>
      <c r="AF192" s="751"/>
      <c r="AG192" s="751"/>
      <c r="AH192" s="751"/>
      <c r="AI192" s="751"/>
      <c r="AJ192" s="751"/>
      <c r="AK192" s="751"/>
      <c r="AL192" s="751"/>
      <c r="AM192" s="751"/>
      <c r="AN192" s="751"/>
      <c r="AO192" s="751"/>
      <c r="AP192" s="751"/>
      <c r="AQ192" s="752"/>
      <c r="AS192" s="753"/>
    </row>
    <row r="193" spans="2:45" s="634" customFormat="1" ht="126.75" customHeight="1" x14ac:dyDescent="0.45">
      <c r="B193" s="31"/>
      <c r="C193" s="31"/>
      <c r="D193" s="744"/>
      <c r="E193" s="745"/>
      <c r="F193" s="740"/>
      <c r="G193" s="740"/>
      <c r="H193" s="746"/>
      <c r="I193" s="747"/>
      <c r="J193" s="747"/>
      <c r="K193" s="748"/>
      <c r="L193" s="748"/>
      <c r="M193" s="749"/>
      <c r="N193" s="750"/>
      <c r="O193" s="750"/>
      <c r="P193" s="750"/>
      <c r="Q193" s="750"/>
      <c r="R193" s="750"/>
      <c r="S193" s="750"/>
      <c r="T193" s="750"/>
      <c r="U193" s="750"/>
      <c r="V193" s="750"/>
      <c r="W193" s="750"/>
      <c r="X193" s="750"/>
      <c r="Y193" s="750"/>
      <c r="AA193" s="750"/>
      <c r="AB193" s="750"/>
      <c r="AC193" s="750"/>
      <c r="AD193" s="751"/>
      <c r="AE193" s="751"/>
      <c r="AF193" s="751"/>
      <c r="AG193" s="751"/>
      <c r="AH193" s="751"/>
      <c r="AI193" s="751"/>
      <c r="AJ193" s="751"/>
      <c r="AK193" s="751"/>
      <c r="AL193" s="751"/>
      <c r="AM193" s="751"/>
      <c r="AN193" s="751"/>
      <c r="AO193" s="751"/>
      <c r="AP193" s="751"/>
      <c r="AQ193" s="752"/>
      <c r="AS193" s="753"/>
    </row>
    <row r="194" spans="2:45" s="634" customFormat="1" ht="126.75" customHeight="1" x14ac:dyDescent="0.45">
      <c r="B194" s="31"/>
      <c r="C194" s="31"/>
      <c r="D194" s="744"/>
      <c r="E194" s="745"/>
      <c r="F194" s="740"/>
      <c r="G194" s="740"/>
      <c r="H194" s="746"/>
      <c r="I194" s="747"/>
      <c r="J194" s="747"/>
      <c r="K194" s="748"/>
      <c r="L194" s="748"/>
      <c r="M194" s="749"/>
      <c r="N194" s="750"/>
      <c r="O194" s="750"/>
      <c r="P194" s="750"/>
      <c r="Q194" s="750"/>
      <c r="R194" s="750"/>
      <c r="S194" s="750"/>
      <c r="T194" s="750"/>
      <c r="U194" s="750"/>
      <c r="V194" s="750"/>
      <c r="W194" s="750"/>
      <c r="X194" s="750"/>
      <c r="Y194" s="750"/>
      <c r="AA194" s="750"/>
      <c r="AB194" s="750"/>
      <c r="AC194" s="750"/>
      <c r="AD194" s="751"/>
      <c r="AE194" s="751"/>
      <c r="AF194" s="751"/>
      <c r="AG194" s="751"/>
      <c r="AH194" s="751"/>
      <c r="AI194" s="751"/>
      <c r="AJ194" s="751"/>
      <c r="AK194" s="751"/>
      <c r="AL194" s="751"/>
      <c r="AM194" s="751"/>
      <c r="AN194" s="751"/>
      <c r="AO194" s="751"/>
      <c r="AP194" s="751"/>
      <c r="AQ194" s="752"/>
      <c r="AS194" s="753"/>
    </row>
    <row r="195" spans="2:45" s="634" customFormat="1" ht="126.75" customHeight="1" x14ac:dyDescent="0.45">
      <c r="B195" s="31"/>
      <c r="C195" s="31"/>
      <c r="D195" s="744"/>
      <c r="E195" s="745"/>
      <c r="F195" s="740"/>
      <c r="G195" s="740"/>
      <c r="H195" s="746"/>
      <c r="I195" s="747"/>
      <c r="J195" s="747"/>
      <c r="K195" s="748"/>
      <c r="L195" s="748"/>
      <c r="M195" s="749"/>
      <c r="N195" s="750"/>
      <c r="O195" s="750"/>
      <c r="P195" s="750"/>
      <c r="Q195" s="750"/>
      <c r="R195" s="750"/>
      <c r="S195" s="750"/>
      <c r="T195" s="750"/>
      <c r="U195" s="750"/>
      <c r="V195" s="750"/>
      <c r="W195" s="750"/>
      <c r="X195" s="750"/>
      <c r="Y195" s="750"/>
      <c r="AA195" s="750"/>
      <c r="AB195" s="750"/>
      <c r="AC195" s="750"/>
      <c r="AD195" s="751"/>
      <c r="AE195" s="751"/>
      <c r="AF195" s="751"/>
      <c r="AG195" s="751"/>
      <c r="AH195" s="751"/>
      <c r="AI195" s="751"/>
      <c r="AJ195" s="751"/>
      <c r="AK195" s="751"/>
      <c r="AL195" s="751"/>
      <c r="AM195" s="751"/>
      <c r="AN195" s="751"/>
      <c r="AO195" s="751"/>
      <c r="AP195" s="751"/>
      <c r="AQ195" s="752"/>
      <c r="AS195" s="753"/>
    </row>
    <row r="196" spans="2:45" s="634" customFormat="1" ht="126.75" customHeight="1" x14ac:dyDescent="0.45">
      <c r="B196" s="31"/>
      <c r="C196" s="31"/>
      <c r="D196" s="744"/>
      <c r="E196" s="745"/>
      <c r="F196" s="740"/>
      <c r="G196" s="740"/>
      <c r="H196" s="746"/>
      <c r="I196" s="747"/>
      <c r="J196" s="747"/>
      <c r="K196" s="748"/>
      <c r="L196" s="748"/>
      <c r="M196" s="749"/>
      <c r="N196" s="750"/>
      <c r="O196" s="750"/>
      <c r="P196" s="750"/>
      <c r="Q196" s="750"/>
      <c r="R196" s="750"/>
      <c r="S196" s="750"/>
      <c r="T196" s="750"/>
      <c r="U196" s="750"/>
      <c r="V196" s="750"/>
      <c r="W196" s="750"/>
      <c r="X196" s="750"/>
      <c r="Y196" s="750"/>
      <c r="AA196" s="750"/>
      <c r="AB196" s="750"/>
      <c r="AC196" s="750"/>
      <c r="AD196" s="751"/>
      <c r="AE196" s="751"/>
      <c r="AF196" s="751"/>
      <c r="AG196" s="751"/>
      <c r="AH196" s="751"/>
      <c r="AI196" s="751"/>
      <c r="AJ196" s="751"/>
      <c r="AK196" s="751"/>
      <c r="AL196" s="751"/>
      <c r="AM196" s="751"/>
      <c r="AN196" s="751"/>
      <c r="AO196" s="751"/>
      <c r="AP196" s="751"/>
      <c r="AQ196" s="752"/>
      <c r="AS196" s="753"/>
    </row>
    <row r="197" spans="2:45" s="634" customFormat="1" ht="126.75" customHeight="1" x14ac:dyDescent="0.45">
      <c r="B197" s="31"/>
      <c r="C197" s="31"/>
      <c r="D197" s="744"/>
      <c r="E197" s="745"/>
      <c r="F197" s="740"/>
      <c r="G197" s="740"/>
      <c r="H197" s="746"/>
      <c r="I197" s="747"/>
      <c r="J197" s="747"/>
      <c r="K197" s="748"/>
      <c r="L197" s="748"/>
      <c r="M197" s="749"/>
      <c r="N197" s="750"/>
      <c r="O197" s="750"/>
      <c r="P197" s="750"/>
      <c r="Q197" s="750"/>
      <c r="R197" s="750"/>
      <c r="S197" s="750"/>
      <c r="T197" s="750"/>
      <c r="U197" s="750"/>
      <c r="V197" s="750"/>
      <c r="W197" s="750"/>
      <c r="X197" s="750"/>
      <c r="Y197" s="750"/>
      <c r="AA197" s="750"/>
      <c r="AB197" s="750"/>
      <c r="AC197" s="750"/>
      <c r="AD197" s="751"/>
      <c r="AE197" s="751"/>
      <c r="AF197" s="751"/>
      <c r="AG197" s="751"/>
      <c r="AH197" s="751"/>
      <c r="AI197" s="751"/>
      <c r="AJ197" s="751"/>
      <c r="AK197" s="751"/>
      <c r="AL197" s="751"/>
      <c r="AM197" s="751"/>
      <c r="AN197" s="751"/>
      <c r="AO197" s="751"/>
      <c r="AP197" s="751"/>
      <c r="AQ197" s="752"/>
      <c r="AS197" s="753"/>
    </row>
    <row r="198" spans="2:45" s="634" customFormat="1" ht="126.75" customHeight="1" x14ac:dyDescent="0.45">
      <c r="B198" s="31"/>
      <c r="C198" s="31"/>
      <c r="D198" s="744"/>
      <c r="E198" s="745"/>
      <c r="F198" s="740"/>
      <c r="G198" s="740"/>
      <c r="H198" s="746"/>
      <c r="I198" s="747"/>
      <c r="J198" s="747"/>
      <c r="K198" s="748"/>
      <c r="L198" s="748"/>
      <c r="M198" s="749"/>
      <c r="N198" s="750"/>
      <c r="O198" s="750"/>
      <c r="P198" s="750"/>
      <c r="Q198" s="750"/>
      <c r="R198" s="750"/>
      <c r="S198" s="750"/>
      <c r="T198" s="750"/>
      <c r="U198" s="750"/>
      <c r="V198" s="750"/>
      <c r="W198" s="750"/>
      <c r="X198" s="750"/>
      <c r="Y198" s="750"/>
      <c r="AA198" s="750"/>
      <c r="AB198" s="750"/>
      <c r="AC198" s="750"/>
      <c r="AD198" s="751"/>
      <c r="AE198" s="751"/>
      <c r="AF198" s="751"/>
      <c r="AG198" s="751"/>
      <c r="AH198" s="751"/>
      <c r="AI198" s="751"/>
      <c r="AJ198" s="751"/>
      <c r="AK198" s="751"/>
      <c r="AL198" s="751"/>
      <c r="AM198" s="751"/>
      <c r="AN198" s="751"/>
      <c r="AO198" s="751"/>
      <c r="AP198" s="751"/>
      <c r="AQ198" s="752"/>
      <c r="AS198" s="753"/>
    </row>
    <row r="199" spans="2:45" s="634" customFormat="1" ht="126.75" customHeight="1" x14ac:dyDescent="0.45">
      <c r="B199" s="31"/>
      <c r="C199" s="31"/>
      <c r="D199" s="744"/>
      <c r="E199" s="745"/>
      <c r="F199" s="740"/>
      <c r="G199" s="740"/>
      <c r="H199" s="746"/>
      <c r="I199" s="747"/>
      <c r="J199" s="747"/>
      <c r="K199" s="748"/>
      <c r="L199" s="748"/>
      <c r="M199" s="749"/>
      <c r="N199" s="750"/>
      <c r="O199" s="750"/>
      <c r="P199" s="750"/>
      <c r="Q199" s="750"/>
      <c r="R199" s="750"/>
      <c r="S199" s="750"/>
      <c r="T199" s="750"/>
      <c r="U199" s="750"/>
      <c r="V199" s="750"/>
      <c r="W199" s="750"/>
      <c r="X199" s="750"/>
      <c r="Y199" s="750"/>
      <c r="AA199" s="750"/>
      <c r="AB199" s="750"/>
      <c r="AC199" s="750"/>
      <c r="AD199" s="751"/>
      <c r="AE199" s="751"/>
      <c r="AF199" s="751"/>
      <c r="AG199" s="751"/>
      <c r="AH199" s="751"/>
      <c r="AI199" s="751"/>
      <c r="AJ199" s="751"/>
      <c r="AK199" s="751"/>
      <c r="AL199" s="751"/>
      <c r="AM199" s="751"/>
      <c r="AN199" s="751"/>
      <c r="AO199" s="751"/>
      <c r="AP199" s="751"/>
      <c r="AQ199" s="752"/>
      <c r="AS199" s="753"/>
    </row>
    <row r="200" spans="2:45" s="625" customFormat="1" x14ac:dyDescent="0.45">
      <c r="B200" s="31"/>
      <c r="C200" s="31"/>
      <c r="M200" s="625">
        <f>SUM(M38,M36)</f>
        <v>0</v>
      </c>
      <c r="N200" s="625">
        <f>SUM(N38,N36)</f>
        <v>0</v>
      </c>
      <c r="O200" s="625">
        <f>SUM(O38,O36)</f>
        <v>0</v>
      </c>
      <c r="P200" s="625">
        <f>SUM(P38,P36)</f>
        <v>0</v>
      </c>
      <c r="S200" s="625">
        <f>SUM(S38,S36)</f>
        <v>0</v>
      </c>
      <c r="T200" s="625">
        <f>SUM(T38,T36)</f>
        <v>0</v>
      </c>
      <c r="U200" s="625">
        <f>SUM(U38,U36)</f>
        <v>0</v>
      </c>
      <c r="W200" s="625">
        <f>SUM(W38,W36)</f>
        <v>0</v>
      </c>
      <c r="X200" s="625">
        <f>SUM(X38,X36)</f>
        <v>0</v>
      </c>
      <c r="Y200" s="625">
        <f>SUM(Y38,Y36)</f>
        <v>0</v>
      </c>
      <c r="Z200" s="625">
        <f>SUM(Z38,Z36)</f>
        <v>0</v>
      </c>
      <c r="AA200" s="625">
        <f>SUM(AA38,AA36)</f>
        <v>0</v>
      </c>
      <c r="AD200" s="625">
        <f t="shared" ref="AD200:AP200" si="9">SUM(AD38,AD36)</f>
        <v>0</v>
      </c>
      <c r="AE200" s="625">
        <f t="shared" si="9"/>
        <v>0</v>
      </c>
      <c r="AF200" s="625">
        <f t="shared" si="9"/>
        <v>0</v>
      </c>
      <c r="AG200" s="625">
        <f t="shared" si="9"/>
        <v>0</v>
      </c>
      <c r="AH200" s="625">
        <f t="shared" si="9"/>
        <v>0</v>
      </c>
      <c r="AI200" s="625">
        <f t="shared" si="9"/>
        <v>0</v>
      </c>
      <c r="AJ200" s="625">
        <f t="shared" si="9"/>
        <v>0</v>
      </c>
      <c r="AK200" s="625">
        <f t="shared" si="9"/>
        <v>0</v>
      </c>
      <c r="AL200" s="625">
        <f t="shared" si="9"/>
        <v>0</v>
      </c>
      <c r="AM200" s="625">
        <f t="shared" si="9"/>
        <v>0</v>
      </c>
      <c r="AN200" s="625">
        <f t="shared" si="9"/>
        <v>0</v>
      </c>
      <c r="AO200" s="625">
        <f t="shared" si="9"/>
        <v>0</v>
      </c>
      <c r="AP200" s="625">
        <f t="shared" si="9"/>
        <v>0</v>
      </c>
    </row>
    <row r="201" spans="2:45" s="625" customFormat="1" x14ac:dyDescent="0.45">
      <c r="B201" s="31"/>
      <c r="C201" s="31"/>
      <c r="AR201" s="754"/>
    </row>
    <row r="202" spans="2:45" s="625" customFormat="1" x14ac:dyDescent="0.45">
      <c r="B202" s="31"/>
      <c r="C202" s="31"/>
      <c r="AR202" s="754"/>
    </row>
    <row r="203" spans="2:45" s="625" customFormat="1" x14ac:dyDescent="0.45">
      <c r="B203" s="31"/>
      <c r="C203" s="31"/>
      <c r="AR203" s="754"/>
    </row>
    <row r="204" spans="2:45" s="625" customFormat="1" x14ac:dyDescent="0.45">
      <c r="B204" s="31"/>
      <c r="C204" s="31"/>
    </row>
    <row r="205" spans="2:45" s="625" customFormat="1" x14ac:dyDescent="0.45">
      <c r="B205" s="31"/>
      <c r="C205" s="31"/>
    </row>
    <row r="206" spans="2:45" s="625" customFormat="1" x14ac:dyDescent="0.45">
      <c r="B206" s="31"/>
      <c r="C206" s="31"/>
    </row>
    <row r="207" spans="2:45" s="625" customFormat="1" ht="78" customHeight="1" x14ac:dyDescent="0.45">
      <c r="B207" s="31"/>
      <c r="C207" s="31"/>
      <c r="H207" s="625" t="s">
        <v>253</v>
      </c>
      <c r="I207" s="625">
        <f t="shared" ref="I207:AP207" si="10">200*(I7+I10)</f>
        <v>0</v>
      </c>
      <c r="J207" s="625">
        <f t="shared" si="10"/>
        <v>0</v>
      </c>
      <c r="K207" s="625">
        <f t="shared" si="10"/>
        <v>0</v>
      </c>
      <c r="L207" s="625">
        <f t="shared" si="10"/>
        <v>0</v>
      </c>
      <c r="M207" s="625">
        <f t="shared" si="10"/>
        <v>0</v>
      </c>
      <c r="N207" s="625">
        <f t="shared" si="10"/>
        <v>0</v>
      </c>
      <c r="O207" s="625">
        <f t="shared" si="10"/>
        <v>0</v>
      </c>
      <c r="P207" s="625">
        <f t="shared" si="10"/>
        <v>0</v>
      </c>
      <c r="Q207" s="625">
        <f t="shared" si="10"/>
        <v>0</v>
      </c>
      <c r="R207" s="625">
        <f t="shared" si="10"/>
        <v>0</v>
      </c>
      <c r="S207" s="625">
        <f t="shared" si="10"/>
        <v>0</v>
      </c>
      <c r="T207" s="625">
        <f t="shared" si="10"/>
        <v>0</v>
      </c>
      <c r="U207" s="625">
        <f t="shared" si="10"/>
        <v>0</v>
      </c>
      <c r="V207" s="625">
        <f t="shared" si="10"/>
        <v>0</v>
      </c>
      <c r="W207" s="625">
        <f t="shared" si="10"/>
        <v>0</v>
      </c>
      <c r="X207" s="625">
        <f t="shared" si="10"/>
        <v>0</v>
      </c>
      <c r="Y207" s="625">
        <f t="shared" si="10"/>
        <v>0</v>
      </c>
      <c r="Z207" s="625">
        <f t="shared" si="10"/>
        <v>0</v>
      </c>
      <c r="AA207" s="625">
        <f t="shared" si="10"/>
        <v>0</v>
      </c>
      <c r="AB207" s="625">
        <f t="shared" si="10"/>
        <v>0</v>
      </c>
      <c r="AC207" s="625">
        <f t="shared" si="10"/>
        <v>0</v>
      </c>
      <c r="AD207" s="625">
        <f t="shared" si="10"/>
        <v>0</v>
      </c>
      <c r="AE207" s="625">
        <f t="shared" si="10"/>
        <v>0</v>
      </c>
      <c r="AF207" s="625">
        <f t="shared" si="10"/>
        <v>0</v>
      </c>
      <c r="AG207" s="625">
        <f t="shared" si="10"/>
        <v>0</v>
      </c>
      <c r="AH207" s="625">
        <f t="shared" si="10"/>
        <v>0</v>
      </c>
      <c r="AI207" s="625">
        <f t="shared" si="10"/>
        <v>0</v>
      </c>
      <c r="AJ207" s="625">
        <f t="shared" si="10"/>
        <v>0</v>
      </c>
      <c r="AK207" s="625">
        <f t="shared" si="10"/>
        <v>0</v>
      </c>
      <c r="AL207" s="625">
        <f t="shared" si="10"/>
        <v>0</v>
      </c>
      <c r="AM207" s="625">
        <f t="shared" si="10"/>
        <v>0</v>
      </c>
      <c r="AN207" s="625">
        <f t="shared" si="10"/>
        <v>0</v>
      </c>
      <c r="AO207" s="625">
        <f t="shared" si="10"/>
        <v>0</v>
      </c>
      <c r="AP207" s="625">
        <f t="shared" si="10"/>
        <v>0</v>
      </c>
    </row>
    <row r="208" spans="2:45" s="625" customFormat="1" ht="78" customHeight="1" x14ac:dyDescent="0.45">
      <c r="B208" s="31"/>
      <c r="C208" s="31"/>
      <c r="H208" s="625" t="s">
        <v>254</v>
      </c>
      <c r="I208" s="625">
        <f t="shared" ref="I208:AR208" si="11">160*(I170+I152+I155+I158+I161+I164+I167)</f>
        <v>32480</v>
      </c>
      <c r="J208" s="625">
        <f t="shared" si="11"/>
        <v>21280</v>
      </c>
      <c r="K208" s="625">
        <f t="shared" si="11"/>
        <v>22560</v>
      </c>
      <c r="L208" s="625">
        <f t="shared" si="11"/>
        <v>20320</v>
      </c>
      <c r="M208" s="625">
        <f t="shared" si="11"/>
        <v>22560</v>
      </c>
      <c r="N208" s="625">
        <f t="shared" si="11"/>
        <v>23040</v>
      </c>
      <c r="O208" s="625">
        <f t="shared" si="11"/>
        <v>20960</v>
      </c>
      <c r="P208" s="625">
        <f t="shared" si="11"/>
        <v>23200</v>
      </c>
      <c r="Q208" s="625">
        <f t="shared" si="11"/>
        <v>22080</v>
      </c>
      <c r="R208" s="625">
        <f t="shared" si="11"/>
        <v>22880</v>
      </c>
      <c r="S208" s="625">
        <f t="shared" si="11"/>
        <v>26400</v>
      </c>
      <c r="T208" s="625">
        <f t="shared" si="11"/>
        <v>25440</v>
      </c>
      <c r="U208" s="625">
        <f t="shared" si="11"/>
        <v>20800</v>
      </c>
      <c r="V208" s="625">
        <f t="shared" si="11"/>
        <v>22080</v>
      </c>
      <c r="W208" s="625">
        <f t="shared" si="11"/>
        <v>21920</v>
      </c>
      <c r="X208" s="625">
        <f t="shared" si="11"/>
        <v>21440</v>
      </c>
      <c r="Y208" s="625">
        <f t="shared" si="11"/>
        <v>21440</v>
      </c>
      <c r="Z208" s="625">
        <f t="shared" si="11"/>
        <v>21440</v>
      </c>
      <c r="AA208" s="625">
        <f t="shared" si="11"/>
        <v>21440</v>
      </c>
      <c r="AB208" s="625">
        <f t="shared" si="11"/>
        <v>21440</v>
      </c>
      <c r="AC208" s="625">
        <f t="shared" si="11"/>
        <v>0</v>
      </c>
      <c r="AD208" s="625">
        <f t="shared" si="11"/>
        <v>0</v>
      </c>
      <c r="AE208" s="625">
        <f t="shared" si="11"/>
        <v>0</v>
      </c>
      <c r="AF208" s="625">
        <f t="shared" si="11"/>
        <v>0</v>
      </c>
      <c r="AG208" s="625">
        <f t="shared" si="11"/>
        <v>0</v>
      </c>
      <c r="AH208" s="625">
        <f t="shared" si="11"/>
        <v>0</v>
      </c>
      <c r="AI208" s="625">
        <f t="shared" si="11"/>
        <v>0</v>
      </c>
      <c r="AJ208" s="625">
        <f t="shared" si="11"/>
        <v>0</v>
      </c>
      <c r="AK208" s="625">
        <f t="shared" si="11"/>
        <v>0</v>
      </c>
      <c r="AL208" s="625">
        <f t="shared" si="11"/>
        <v>0</v>
      </c>
      <c r="AM208" s="625">
        <f t="shared" si="11"/>
        <v>0</v>
      </c>
      <c r="AN208" s="625">
        <f t="shared" si="11"/>
        <v>0</v>
      </c>
      <c r="AO208" s="625">
        <f t="shared" si="11"/>
        <v>0</v>
      </c>
      <c r="AP208" s="625">
        <f t="shared" si="11"/>
        <v>0</v>
      </c>
      <c r="AQ208" s="625">
        <f t="shared" si="11"/>
        <v>455200</v>
      </c>
      <c r="AR208" s="625">
        <f t="shared" si="11"/>
        <v>0</v>
      </c>
    </row>
    <row r="209" spans="2:46" s="625" customFormat="1" ht="78" customHeight="1" x14ac:dyDescent="0.45">
      <c r="B209" s="31"/>
      <c r="C209" s="31"/>
      <c r="H209" s="625" t="s">
        <v>255</v>
      </c>
      <c r="I209" s="625">
        <f t="shared" ref="I209:AP209" si="12">200*(I17+I19+I13+I22)</f>
        <v>2000</v>
      </c>
      <c r="J209" s="625">
        <f t="shared" si="12"/>
        <v>3000</v>
      </c>
      <c r="K209" s="625">
        <f t="shared" si="12"/>
        <v>2800</v>
      </c>
      <c r="L209" s="625">
        <f t="shared" si="12"/>
        <v>3200</v>
      </c>
      <c r="M209" s="625">
        <f t="shared" si="12"/>
        <v>2800</v>
      </c>
      <c r="N209" s="625">
        <f t="shared" si="12"/>
        <v>3200</v>
      </c>
      <c r="O209" s="625">
        <f t="shared" si="12"/>
        <v>3200</v>
      </c>
      <c r="P209" s="625">
        <f t="shared" si="12"/>
        <v>2800</v>
      </c>
      <c r="Q209" s="625">
        <f t="shared" si="12"/>
        <v>3200</v>
      </c>
      <c r="R209" s="625">
        <f t="shared" si="12"/>
        <v>2800</v>
      </c>
      <c r="S209" s="625">
        <f t="shared" si="12"/>
        <v>2400</v>
      </c>
      <c r="T209" s="625">
        <f t="shared" si="12"/>
        <v>2400</v>
      </c>
      <c r="U209" s="625">
        <f t="shared" si="12"/>
        <v>3200</v>
      </c>
      <c r="V209" s="625">
        <f t="shared" si="12"/>
        <v>2800</v>
      </c>
      <c r="W209" s="625">
        <f t="shared" si="12"/>
        <v>3400</v>
      </c>
      <c r="X209" s="625">
        <f t="shared" si="12"/>
        <v>2800</v>
      </c>
      <c r="Y209" s="625">
        <f t="shared" si="12"/>
        <v>3200</v>
      </c>
      <c r="Z209" s="625">
        <f t="shared" si="12"/>
        <v>0</v>
      </c>
      <c r="AA209" s="625">
        <f t="shared" si="12"/>
        <v>0</v>
      </c>
      <c r="AB209" s="625">
        <f t="shared" si="12"/>
        <v>0</v>
      </c>
      <c r="AC209" s="625">
        <f t="shared" si="12"/>
        <v>0</v>
      </c>
      <c r="AD209" s="625">
        <f t="shared" si="12"/>
        <v>0</v>
      </c>
      <c r="AE209" s="625">
        <f t="shared" si="12"/>
        <v>0</v>
      </c>
      <c r="AF209" s="625">
        <f t="shared" si="12"/>
        <v>0</v>
      </c>
      <c r="AG209" s="625">
        <f t="shared" si="12"/>
        <v>0</v>
      </c>
      <c r="AH209" s="625">
        <f t="shared" si="12"/>
        <v>0</v>
      </c>
      <c r="AI209" s="625">
        <f t="shared" si="12"/>
        <v>0</v>
      </c>
      <c r="AJ209" s="625">
        <f t="shared" si="12"/>
        <v>0</v>
      </c>
      <c r="AK209" s="625">
        <f t="shared" si="12"/>
        <v>0</v>
      </c>
      <c r="AL209" s="625">
        <f t="shared" si="12"/>
        <v>0</v>
      </c>
      <c r="AM209" s="625">
        <f t="shared" si="12"/>
        <v>0</v>
      </c>
      <c r="AN209" s="625">
        <f t="shared" si="12"/>
        <v>0</v>
      </c>
      <c r="AO209" s="625">
        <f t="shared" si="12"/>
        <v>0</v>
      </c>
      <c r="AP209" s="625">
        <f t="shared" si="12"/>
        <v>0</v>
      </c>
    </row>
    <row r="210" spans="2:46" s="625" customFormat="1" ht="78" customHeight="1" x14ac:dyDescent="0.45">
      <c r="B210" s="31"/>
      <c r="C210" s="31"/>
      <c r="H210" s="625" t="s">
        <v>256</v>
      </c>
      <c r="I210" s="625">
        <f t="shared" ref="I210:AP210" si="13">140*(I31+I28)</f>
        <v>0</v>
      </c>
      <c r="J210" s="625">
        <f t="shared" si="13"/>
        <v>0</v>
      </c>
      <c r="K210" s="625">
        <f t="shared" si="13"/>
        <v>0</v>
      </c>
      <c r="L210" s="625">
        <f t="shared" si="13"/>
        <v>0</v>
      </c>
      <c r="M210" s="625">
        <f t="shared" si="13"/>
        <v>0</v>
      </c>
      <c r="N210" s="625">
        <f t="shared" si="13"/>
        <v>0</v>
      </c>
      <c r="O210" s="625">
        <f t="shared" si="13"/>
        <v>0</v>
      </c>
      <c r="P210" s="625">
        <f t="shared" si="13"/>
        <v>0</v>
      </c>
      <c r="Q210" s="625">
        <f t="shared" si="13"/>
        <v>0</v>
      </c>
      <c r="R210" s="625">
        <f t="shared" si="13"/>
        <v>0</v>
      </c>
      <c r="S210" s="625">
        <f t="shared" si="13"/>
        <v>0</v>
      </c>
      <c r="T210" s="625">
        <f t="shared" si="13"/>
        <v>0</v>
      </c>
      <c r="U210" s="625">
        <f t="shared" si="13"/>
        <v>0</v>
      </c>
      <c r="V210" s="625">
        <f t="shared" si="13"/>
        <v>0</v>
      </c>
      <c r="W210" s="625">
        <f t="shared" si="13"/>
        <v>0</v>
      </c>
      <c r="X210" s="625">
        <f t="shared" si="13"/>
        <v>0</v>
      </c>
      <c r="Y210" s="625">
        <f t="shared" si="13"/>
        <v>0</v>
      </c>
      <c r="Z210" s="625">
        <f t="shared" si="13"/>
        <v>0</v>
      </c>
      <c r="AA210" s="625">
        <f t="shared" si="13"/>
        <v>0</v>
      </c>
      <c r="AB210" s="625">
        <f t="shared" si="13"/>
        <v>0</v>
      </c>
      <c r="AC210" s="625">
        <f t="shared" si="13"/>
        <v>0</v>
      </c>
      <c r="AD210" s="625">
        <f t="shared" si="13"/>
        <v>0</v>
      </c>
      <c r="AE210" s="625">
        <f t="shared" si="13"/>
        <v>0</v>
      </c>
      <c r="AF210" s="625">
        <f t="shared" si="13"/>
        <v>0</v>
      </c>
      <c r="AG210" s="625">
        <f t="shared" si="13"/>
        <v>0</v>
      </c>
      <c r="AH210" s="625">
        <f t="shared" si="13"/>
        <v>0</v>
      </c>
      <c r="AI210" s="625">
        <f t="shared" si="13"/>
        <v>0</v>
      </c>
      <c r="AJ210" s="625">
        <f t="shared" si="13"/>
        <v>0</v>
      </c>
      <c r="AK210" s="625">
        <f t="shared" si="13"/>
        <v>0</v>
      </c>
      <c r="AL210" s="625">
        <f t="shared" si="13"/>
        <v>0</v>
      </c>
      <c r="AM210" s="625">
        <f t="shared" si="13"/>
        <v>0</v>
      </c>
      <c r="AN210" s="625">
        <f t="shared" si="13"/>
        <v>0</v>
      </c>
      <c r="AO210" s="625">
        <f t="shared" si="13"/>
        <v>0</v>
      </c>
      <c r="AP210" s="625">
        <f t="shared" si="13"/>
        <v>0</v>
      </c>
    </row>
    <row r="211" spans="2:46" s="625" customFormat="1" ht="78" customHeight="1" x14ac:dyDescent="0.45">
      <c r="B211" s="31"/>
      <c r="C211" s="31"/>
      <c r="H211" s="625" t="s">
        <v>257</v>
      </c>
      <c r="I211" s="625">
        <f t="shared" ref="I211:AP211" si="14">200*(I54+I45+I48+I51+I42)</f>
        <v>0</v>
      </c>
      <c r="J211" s="625">
        <f t="shared" si="14"/>
        <v>0</v>
      </c>
      <c r="K211" s="625">
        <f t="shared" si="14"/>
        <v>0</v>
      </c>
      <c r="L211" s="625">
        <f t="shared" si="14"/>
        <v>0</v>
      </c>
      <c r="M211" s="625">
        <f t="shared" si="14"/>
        <v>0</v>
      </c>
      <c r="N211" s="625">
        <f t="shared" si="14"/>
        <v>8000</v>
      </c>
      <c r="O211" s="625">
        <f t="shared" si="14"/>
        <v>8000</v>
      </c>
      <c r="P211" s="625">
        <f t="shared" si="14"/>
        <v>0</v>
      </c>
      <c r="Q211" s="625">
        <f t="shared" si="14"/>
        <v>0</v>
      </c>
      <c r="R211" s="625">
        <f t="shared" si="14"/>
        <v>0</v>
      </c>
      <c r="S211" s="625">
        <f t="shared" si="14"/>
        <v>0</v>
      </c>
      <c r="T211" s="625">
        <f t="shared" si="14"/>
        <v>0</v>
      </c>
      <c r="U211" s="625">
        <f t="shared" si="14"/>
        <v>0</v>
      </c>
      <c r="V211" s="625">
        <f t="shared" si="14"/>
        <v>0</v>
      </c>
      <c r="W211" s="625">
        <f t="shared" si="14"/>
        <v>0</v>
      </c>
      <c r="X211" s="625">
        <f t="shared" si="14"/>
        <v>0</v>
      </c>
      <c r="Y211" s="625">
        <f t="shared" si="14"/>
        <v>0</v>
      </c>
      <c r="Z211" s="625">
        <f t="shared" si="14"/>
        <v>0</v>
      </c>
      <c r="AA211" s="625">
        <f t="shared" si="14"/>
        <v>0</v>
      </c>
      <c r="AB211" s="625">
        <f t="shared" si="14"/>
        <v>0</v>
      </c>
      <c r="AC211" s="625">
        <f t="shared" si="14"/>
        <v>0</v>
      </c>
      <c r="AD211" s="625">
        <f t="shared" si="14"/>
        <v>0</v>
      </c>
      <c r="AE211" s="625">
        <f t="shared" si="14"/>
        <v>0</v>
      </c>
      <c r="AF211" s="625">
        <f t="shared" si="14"/>
        <v>0</v>
      </c>
      <c r="AG211" s="625">
        <f t="shared" si="14"/>
        <v>0</v>
      </c>
      <c r="AH211" s="625">
        <f t="shared" si="14"/>
        <v>0</v>
      </c>
      <c r="AI211" s="625">
        <f t="shared" si="14"/>
        <v>0</v>
      </c>
      <c r="AJ211" s="625">
        <f t="shared" si="14"/>
        <v>0</v>
      </c>
      <c r="AK211" s="625">
        <f t="shared" si="14"/>
        <v>0</v>
      </c>
      <c r="AL211" s="625">
        <f t="shared" si="14"/>
        <v>0</v>
      </c>
      <c r="AM211" s="625">
        <f t="shared" si="14"/>
        <v>0</v>
      </c>
      <c r="AN211" s="625">
        <f t="shared" si="14"/>
        <v>0</v>
      </c>
      <c r="AO211" s="625">
        <f t="shared" si="14"/>
        <v>0</v>
      </c>
      <c r="AP211" s="625">
        <f t="shared" si="14"/>
        <v>0</v>
      </c>
      <c r="AQ211" s="755">
        <f>SUM(AQ13,)</f>
        <v>0</v>
      </c>
      <c r="AR211" s="625" t="e">
        <f>SUM(AR13,#REF!)</f>
        <v>#REF!</v>
      </c>
    </row>
    <row r="212" spans="2:46" s="625" customFormat="1" ht="78" customHeight="1" x14ac:dyDescent="0.45">
      <c r="B212" s="31"/>
      <c r="C212" s="31"/>
      <c r="H212" s="625" t="s">
        <v>258</v>
      </c>
      <c r="I212" s="625">
        <f t="shared" ref="I212:AP212" si="15">150*(I63)</f>
        <v>0</v>
      </c>
      <c r="J212" s="625">
        <f t="shared" si="15"/>
        <v>0</v>
      </c>
      <c r="K212" s="625">
        <f t="shared" si="15"/>
        <v>0</v>
      </c>
      <c r="L212" s="625">
        <f t="shared" si="15"/>
        <v>0</v>
      </c>
      <c r="M212" s="625">
        <f t="shared" si="15"/>
        <v>0</v>
      </c>
      <c r="N212" s="625">
        <f t="shared" si="15"/>
        <v>0</v>
      </c>
      <c r="O212" s="625">
        <f t="shared" si="15"/>
        <v>0</v>
      </c>
      <c r="P212" s="625">
        <f t="shared" si="15"/>
        <v>0</v>
      </c>
      <c r="Q212" s="625">
        <f t="shared" si="15"/>
        <v>0</v>
      </c>
      <c r="R212" s="625">
        <f t="shared" si="15"/>
        <v>0</v>
      </c>
      <c r="S212" s="625">
        <f t="shared" si="15"/>
        <v>0</v>
      </c>
      <c r="T212" s="625">
        <f t="shared" si="15"/>
        <v>0</v>
      </c>
      <c r="U212" s="625">
        <f t="shared" si="15"/>
        <v>0</v>
      </c>
      <c r="V212" s="625">
        <f t="shared" si="15"/>
        <v>0</v>
      </c>
      <c r="W212" s="625">
        <f t="shared" si="15"/>
        <v>0</v>
      </c>
      <c r="X212" s="625">
        <f t="shared" si="15"/>
        <v>0</v>
      </c>
      <c r="Y212" s="625">
        <f t="shared" si="15"/>
        <v>0</v>
      </c>
      <c r="Z212" s="625">
        <f t="shared" si="15"/>
        <v>0</v>
      </c>
      <c r="AA212" s="625">
        <f t="shared" si="15"/>
        <v>0</v>
      </c>
      <c r="AB212" s="625">
        <f t="shared" si="15"/>
        <v>0</v>
      </c>
      <c r="AC212" s="625">
        <f t="shared" si="15"/>
        <v>0</v>
      </c>
      <c r="AD212" s="625">
        <f t="shared" si="15"/>
        <v>0</v>
      </c>
      <c r="AE212" s="625">
        <f t="shared" si="15"/>
        <v>0</v>
      </c>
      <c r="AF212" s="625">
        <f t="shared" si="15"/>
        <v>0</v>
      </c>
      <c r="AG212" s="625">
        <f t="shared" si="15"/>
        <v>0</v>
      </c>
      <c r="AH212" s="625">
        <f t="shared" si="15"/>
        <v>0</v>
      </c>
      <c r="AI212" s="625">
        <f t="shared" si="15"/>
        <v>0</v>
      </c>
      <c r="AJ212" s="625">
        <f t="shared" si="15"/>
        <v>0</v>
      </c>
      <c r="AK212" s="625">
        <f t="shared" si="15"/>
        <v>0</v>
      </c>
      <c r="AL212" s="625">
        <f t="shared" si="15"/>
        <v>0</v>
      </c>
      <c r="AM212" s="625">
        <f t="shared" si="15"/>
        <v>0</v>
      </c>
      <c r="AN212" s="625">
        <f t="shared" si="15"/>
        <v>0</v>
      </c>
      <c r="AO212" s="625">
        <f t="shared" si="15"/>
        <v>0</v>
      </c>
      <c r="AP212" s="625">
        <f t="shared" si="15"/>
        <v>0</v>
      </c>
    </row>
    <row r="213" spans="2:46" s="625" customFormat="1" ht="78" customHeight="1" x14ac:dyDescent="0.45">
      <c r="B213" s="31"/>
      <c r="C213" s="31"/>
      <c r="H213" s="625" t="s">
        <v>259</v>
      </c>
      <c r="I213" s="625">
        <f t="shared" ref="I213:AP213" si="16">140*(I33)</f>
        <v>0</v>
      </c>
      <c r="J213" s="625">
        <f t="shared" si="16"/>
        <v>0</v>
      </c>
      <c r="K213" s="625">
        <f t="shared" si="16"/>
        <v>0</v>
      </c>
      <c r="L213" s="625">
        <f t="shared" si="16"/>
        <v>0</v>
      </c>
      <c r="M213" s="625">
        <f t="shared" si="16"/>
        <v>0</v>
      </c>
      <c r="N213" s="625">
        <f t="shared" si="16"/>
        <v>0</v>
      </c>
      <c r="O213" s="625">
        <f t="shared" si="16"/>
        <v>0</v>
      </c>
      <c r="P213" s="625">
        <f t="shared" si="16"/>
        <v>0</v>
      </c>
      <c r="Q213" s="625">
        <f t="shared" si="16"/>
        <v>0</v>
      </c>
      <c r="R213" s="625">
        <f t="shared" si="16"/>
        <v>0</v>
      </c>
      <c r="S213" s="625">
        <f t="shared" si="16"/>
        <v>0</v>
      </c>
      <c r="T213" s="625">
        <f t="shared" si="16"/>
        <v>0</v>
      </c>
      <c r="U213" s="625">
        <f t="shared" si="16"/>
        <v>0</v>
      </c>
      <c r="V213" s="625">
        <f t="shared" si="16"/>
        <v>0</v>
      </c>
      <c r="W213" s="625">
        <f t="shared" si="16"/>
        <v>0</v>
      </c>
      <c r="X213" s="625">
        <f t="shared" si="16"/>
        <v>0</v>
      </c>
      <c r="Y213" s="625">
        <f t="shared" si="16"/>
        <v>0</v>
      </c>
      <c r="Z213" s="625">
        <f t="shared" si="16"/>
        <v>0</v>
      </c>
      <c r="AA213" s="625">
        <f t="shared" si="16"/>
        <v>0</v>
      </c>
      <c r="AB213" s="625">
        <f t="shared" si="16"/>
        <v>0</v>
      </c>
      <c r="AC213" s="625">
        <f t="shared" si="16"/>
        <v>0</v>
      </c>
      <c r="AD213" s="625">
        <f t="shared" si="16"/>
        <v>0</v>
      </c>
      <c r="AE213" s="625">
        <f t="shared" si="16"/>
        <v>0</v>
      </c>
      <c r="AF213" s="625">
        <f t="shared" si="16"/>
        <v>0</v>
      </c>
      <c r="AG213" s="625">
        <f t="shared" si="16"/>
        <v>0</v>
      </c>
      <c r="AH213" s="625">
        <f t="shared" si="16"/>
        <v>0</v>
      </c>
      <c r="AI213" s="625">
        <f t="shared" si="16"/>
        <v>0</v>
      </c>
      <c r="AJ213" s="625">
        <f t="shared" si="16"/>
        <v>0</v>
      </c>
      <c r="AK213" s="625">
        <f t="shared" si="16"/>
        <v>0</v>
      </c>
      <c r="AL213" s="625">
        <f t="shared" si="16"/>
        <v>0</v>
      </c>
      <c r="AM213" s="625">
        <f t="shared" si="16"/>
        <v>0</v>
      </c>
      <c r="AN213" s="625">
        <f t="shared" si="16"/>
        <v>0</v>
      </c>
      <c r="AO213" s="625">
        <f t="shared" si="16"/>
        <v>0</v>
      </c>
      <c r="AP213" s="625">
        <f t="shared" si="16"/>
        <v>0</v>
      </c>
      <c r="AQ213" s="625">
        <f>140*(AQ91+AQ85+AQ81+AQ75+AQ73+AQ69+AQ71+AQ79+AQ93+AQ83)</f>
        <v>0</v>
      </c>
    </row>
    <row r="214" spans="2:46" s="625" customFormat="1" ht="78" customHeight="1" x14ac:dyDescent="0.45">
      <c r="B214" s="31"/>
      <c r="C214" s="31"/>
      <c r="H214" s="625" t="s">
        <v>260</v>
      </c>
      <c r="I214" s="625">
        <f t="shared" ref="I214:AP214" si="17">160*(I106+I101+I98+I103)</f>
        <v>0</v>
      </c>
      <c r="J214" s="625">
        <f t="shared" si="17"/>
        <v>0</v>
      </c>
      <c r="K214" s="625">
        <f t="shared" si="17"/>
        <v>0</v>
      </c>
      <c r="L214" s="625">
        <f t="shared" si="17"/>
        <v>0</v>
      </c>
      <c r="M214" s="625">
        <f t="shared" si="17"/>
        <v>0</v>
      </c>
      <c r="N214" s="625">
        <f t="shared" si="17"/>
        <v>0</v>
      </c>
      <c r="O214" s="625">
        <f t="shared" si="17"/>
        <v>0</v>
      </c>
      <c r="P214" s="625">
        <f t="shared" si="17"/>
        <v>0</v>
      </c>
      <c r="Q214" s="625">
        <f t="shared" si="17"/>
        <v>0</v>
      </c>
      <c r="R214" s="625">
        <f t="shared" si="17"/>
        <v>0</v>
      </c>
      <c r="S214" s="625">
        <f t="shared" si="17"/>
        <v>0</v>
      </c>
      <c r="T214" s="625">
        <f t="shared" si="17"/>
        <v>800</v>
      </c>
      <c r="U214" s="625">
        <f t="shared" si="17"/>
        <v>800</v>
      </c>
      <c r="V214" s="625">
        <f t="shared" si="17"/>
        <v>800</v>
      </c>
      <c r="W214" s="625">
        <f t="shared" si="17"/>
        <v>800</v>
      </c>
      <c r="X214" s="625">
        <f t="shared" si="17"/>
        <v>0</v>
      </c>
      <c r="Y214" s="625">
        <f t="shared" si="17"/>
        <v>0</v>
      </c>
      <c r="Z214" s="625">
        <f t="shared" si="17"/>
        <v>0</v>
      </c>
      <c r="AA214" s="625">
        <f t="shared" si="17"/>
        <v>0</v>
      </c>
      <c r="AB214" s="625">
        <f t="shared" si="17"/>
        <v>0</v>
      </c>
      <c r="AC214" s="625">
        <f t="shared" si="17"/>
        <v>0</v>
      </c>
      <c r="AD214" s="625">
        <f t="shared" si="17"/>
        <v>0</v>
      </c>
      <c r="AE214" s="625">
        <f t="shared" si="17"/>
        <v>0</v>
      </c>
      <c r="AF214" s="625">
        <f t="shared" si="17"/>
        <v>0</v>
      </c>
      <c r="AG214" s="625">
        <f t="shared" si="17"/>
        <v>0</v>
      </c>
      <c r="AH214" s="625">
        <f t="shared" si="17"/>
        <v>0</v>
      </c>
      <c r="AI214" s="625">
        <f t="shared" si="17"/>
        <v>0</v>
      </c>
      <c r="AJ214" s="625">
        <f t="shared" si="17"/>
        <v>0</v>
      </c>
      <c r="AK214" s="625">
        <f t="shared" si="17"/>
        <v>0</v>
      </c>
      <c r="AL214" s="625">
        <f t="shared" si="17"/>
        <v>0</v>
      </c>
      <c r="AM214" s="625">
        <f t="shared" si="17"/>
        <v>0</v>
      </c>
      <c r="AN214" s="625">
        <f t="shared" si="17"/>
        <v>0</v>
      </c>
      <c r="AO214" s="625">
        <f t="shared" si="17"/>
        <v>0</v>
      </c>
      <c r="AP214" s="625">
        <f t="shared" si="17"/>
        <v>0</v>
      </c>
      <c r="AT214" s="625">
        <f>150*(AT106+AT101+AT98+AT103)</f>
        <v>0</v>
      </c>
    </row>
    <row r="215" spans="2:46" s="625" customFormat="1" ht="78" customHeight="1" x14ac:dyDescent="0.45">
      <c r="B215" s="31"/>
      <c r="C215" s="31"/>
      <c r="H215" s="625" t="s">
        <v>261</v>
      </c>
      <c r="I215" s="625">
        <f t="shared" ref="I215:AP215" si="18">160*(I111+I109)</f>
        <v>9280</v>
      </c>
      <c r="J215" s="625">
        <f t="shared" si="18"/>
        <v>8480</v>
      </c>
      <c r="K215" s="625">
        <f t="shared" si="18"/>
        <v>9600</v>
      </c>
      <c r="L215" s="625">
        <f t="shared" si="18"/>
        <v>9600</v>
      </c>
      <c r="M215" s="625">
        <f t="shared" si="18"/>
        <v>8320</v>
      </c>
      <c r="N215" s="625">
        <f t="shared" si="18"/>
        <v>8000</v>
      </c>
      <c r="O215" s="625">
        <f t="shared" si="18"/>
        <v>9600</v>
      </c>
      <c r="P215" s="625">
        <f t="shared" si="18"/>
        <v>9120</v>
      </c>
      <c r="Q215" s="625">
        <f t="shared" si="18"/>
        <v>8960</v>
      </c>
      <c r="R215" s="625">
        <f t="shared" si="18"/>
        <v>7360</v>
      </c>
      <c r="S215" s="625">
        <f t="shared" si="18"/>
        <v>8800</v>
      </c>
      <c r="T215" s="625">
        <f t="shared" si="18"/>
        <v>8640</v>
      </c>
      <c r="U215" s="625">
        <f t="shared" si="18"/>
        <v>5920</v>
      </c>
      <c r="V215" s="625">
        <f t="shared" si="18"/>
        <v>5920</v>
      </c>
      <c r="W215" s="625">
        <f t="shared" si="18"/>
        <v>1600</v>
      </c>
      <c r="X215" s="625">
        <f t="shared" si="18"/>
        <v>3840</v>
      </c>
      <c r="Y215" s="625">
        <f t="shared" si="18"/>
        <v>6880</v>
      </c>
      <c r="Z215" s="625">
        <f t="shared" si="18"/>
        <v>6880</v>
      </c>
      <c r="AA215" s="625">
        <f t="shared" si="18"/>
        <v>6880</v>
      </c>
      <c r="AB215" s="625">
        <f t="shared" si="18"/>
        <v>7040</v>
      </c>
      <c r="AC215" s="625">
        <f t="shared" si="18"/>
        <v>6720</v>
      </c>
      <c r="AD215" s="625">
        <f t="shared" si="18"/>
        <v>0</v>
      </c>
      <c r="AE215" s="625">
        <f t="shared" si="18"/>
        <v>0</v>
      </c>
      <c r="AF215" s="625">
        <f t="shared" si="18"/>
        <v>0</v>
      </c>
      <c r="AG215" s="625">
        <f t="shared" si="18"/>
        <v>0</v>
      </c>
      <c r="AH215" s="625">
        <f t="shared" si="18"/>
        <v>0</v>
      </c>
      <c r="AI215" s="625">
        <f t="shared" si="18"/>
        <v>0</v>
      </c>
      <c r="AJ215" s="625">
        <f t="shared" si="18"/>
        <v>0</v>
      </c>
      <c r="AK215" s="625">
        <f t="shared" si="18"/>
        <v>0</v>
      </c>
      <c r="AL215" s="625">
        <f t="shared" si="18"/>
        <v>0</v>
      </c>
      <c r="AM215" s="625">
        <f t="shared" si="18"/>
        <v>0</v>
      </c>
      <c r="AN215" s="625">
        <f t="shared" si="18"/>
        <v>0</v>
      </c>
      <c r="AO215" s="625">
        <f t="shared" si="18"/>
        <v>0</v>
      </c>
      <c r="AP215" s="625">
        <f t="shared" si="18"/>
        <v>0</v>
      </c>
    </row>
    <row r="216" spans="2:46" s="625" customFormat="1" ht="78" customHeight="1" x14ac:dyDescent="0.45">
      <c r="B216" s="31"/>
      <c r="C216" s="31"/>
      <c r="H216" s="625" t="s">
        <v>262</v>
      </c>
      <c r="I216" s="625">
        <f t="shared" ref="I216:AP216" si="19">150*(I123+I126)</f>
        <v>0</v>
      </c>
      <c r="J216" s="625">
        <f t="shared" si="19"/>
        <v>0</v>
      </c>
      <c r="K216" s="625">
        <f t="shared" si="19"/>
        <v>0</v>
      </c>
      <c r="L216" s="625">
        <f t="shared" si="19"/>
        <v>0</v>
      </c>
      <c r="M216" s="625">
        <f t="shared" si="19"/>
        <v>0</v>
      </c>
      <c r="N216" s="625">
        <f t="shared" si="19"/>
        <v>0</v>
      </c>
      <c r="O216" s="625">
        <f t="shared" si="19"/>
        <v>0</v>
      </c>
      <c r="P216" s="625">
        <f t="shared" si="19"/>
        <v>0</v>
      </c>
      <c r="Q216" s="625">
        <f t="shared" si="19"/>
        <v>0</v>
      </c>
      <c r="R216" s="625">
        <f t="shared" si="19"/>
        <v>0</v>
      </c>
      <c r="S216" s="625">
        <f t="shared" si="19"/>
        <v>0</v>
      </c>
      <c r="T216" s="625">
        <f t="shared" si="19"/>
        <v>0</v>
      </c>
      <c r="U216" s="625">
        <f t="shared" si="19"/>
        <v>0</v>
      </c>
      <c r="V216" s="625">
        <f t="shared" si="19"/>
        <v>0</v>
      </c>
      <c r="W216" s="625">
        <f t="shared" si="19"/>
        <v>0</v>
      </c>
      <c r="X216" s="625">
        <f t="shared" si="19"/>
        <v>0</v>
      </c>
      <c r="Y216" s="625">
        <f t="shared" si="19"/>
        <v>0</v>
      </c>
      <c r="Z216" s="625">
        <f t="shared" si="19"/>
        <v>0</v>
      </c>
      <c r="AA216" s="625">
        <f t="shared" si="19"/>
        <v>0</v>
      </c>
      <c r="AB216" s="625">
        <f t="shared" si="19"/>
        <v>0</v>
      </c>
      <c r="AC216" s="625">
        <f t="shared" si="19"/>
        <v>0</v>
      </c>
      <c r="AD216" s="625">
        <f t="shared" si="19"/>
        <v>0</v>
      </c>
      <c r="AE216" s="625">
        <f t="shared" si="19"/>
        <v>0</v>
      </c>
      <c r="AF216" s="625">
        <f t="shared" si="19"/>
        <v>0</v>
      </c>
      <c r="AG216" s="625">
        <f t="shared" si="19"/>
        <v>0</v>
      </c>
      <c r="AH216" s="625">
        <f t="shared" si="19"/>
        <v>0</v>
      </c>
      <c r="AI216" s="625">
        <f t="shared" si="19"/>
        <v>0</v>
      </c>
      <c r="AJ216" s="625">
        <f t="shared" si="19"/>
        <v>0</v>
      </c>
      <c r="AK216" s="625">
        <f t="shared" si="19"/>
        <v>0</v>
      </c>
      <c r="AL216" s="625">
        <f t="shared" si="19"/>
        <v>0</v>
      </c>
      <c r="AM216" s="625">
        <f t="shared" si="19"/>
        <v>0</v>
      </c>
      <c r="AN216" s="625">
        <f t="shared" si="19"/>
        <v>0</v>
      </c>
      <c r="AO216" s="625">
        <f t="shared" si="19"/>
        <v>0</v>
      </c>
      <c r="AP216" s="625">
        <f t="shared" si="19"/>
        <v>0</v>
      </c>
    </row>
    <row r="217" spans="2:46" s="625" customFormat="1" ht="78" customHeight="1" x14ac:dyDescent="0.45">
      <c r="B217" s="31"/>
      <c r="C217" s="31"/>
      <c r="H217" s="625" t="s">
        <v>263</v>
      </c>
      <c r="I217" s="625">
        <f t="shared" ref="I217:AP217" si="20">130*(I128)</f>
        <v>0</v>
      </c>
      <c r="J217" s="625">
        <f t="shared" si="20"/>
        <v>0</v>
      </c>
      <c r="K217" s="625">
        <f t="shared" si="20"/>
        <v>0</v>
      </c>
      <c r="L217" s="625">
        <f t="shared" si="20"/>
        <v>0</v>
      </c>
      <c r="M217" s="625">
        <f t="shared" si="20"/>
        <v>0</v>
      </c>
      <c r="N217" s="625">
        <f t="shared" si="20"/>
        <v>0</v>
      </c>
      <c r="O217" s="625">
        <f t="shared" si="20"/>
        <v>0</v>
      </c>
      <c r="P217" s="625">
        <f t="shared" si="20"/>
        <v>0</v>
      </c>
      <c r="Q217" s="625">
        <f t="shared" si="20"/>
        <v>0</v>
      </c>
      <c r="R217" s="625">
        <f t="shared" si="20"/>
        <v>0</v>
      </c>
      <c r="S217" s="625">
        <f t="shared" si="20"/>
        <v>0</v>
      </c>
      <c r="T217" s="625">
        <f t="shared" si="20"/>
        <v>0</v>
      </c>
      <c r="U217" s="625">
        <f t="shared" si="20"/>
        <v>0</v>
      </c>
      <c r="V217" s="625">
        <f t="shared" si="20"/>
        <v>0</v>
      </c>
      <c r="W217" s="625">
        <f t="shared" si="20"/>
        <v>0</v>
      </c>
      <c r="X217" s="625">
        <f t="shared" si="20"/>
        <v>0</v>
      </c>
      <c r="Y217" s="625">
        <f t="shared" si="20"/>
        <v>0</v>
      </c>
      <c r="Z217" s="625">
        <f t="shared" si="20"/>
        <v>0</v>
      </c>
      <c r="AA217" s="625">
        <f t="shared" si="20"/>
        <v>0</v>
      </c>
      <c r="AB217" s="625">
        <f t="shared" si="20"/>
        <v>0</v>
      </c>
      <c r="AC217" s="625">
        <f t="shared" si="20"/>
        <v>0</v>
      </c>
      <c r="AD217" s="625">
        <f t="shared" si="20"/>
        <v>0</v>
      </c>
      <c r="AE217" s="625">
        <f t="shared" si="20"/>
        <v>0</v>
      </c>
      <c r="AF217" s="625">
        <f t="shared" si="20"/>
        <v>0</v>
      </c>
      <c r="AG217" s="625">
        <f t="shared" si="20"/>
        <v>0</v>
      </c>
      <c r="AH217" s="625">
        <f t="shared" si="20"/>
        <v>0</v>
      </c>
      <c r="AI217" s="625">
        <f t="shared" si="20"/>
        <v>0</v>
      </c>
      <c r="AJ217" s="625">
        <f t="shared" si="20"/>
        <v>0</v>
      </c>
      <c r="AK217" s="625">
        <f t="shared" si="20"/>
        <v>0</v>
      </c>
      <c r="AL217" s="625">
        <f t="shared" si="20"/>
        <v>0</v>
      </c>
      <c r="AM217" s="625">
        <f t="shared" si="20"/>
        <v>0</v>
      </c>
      <c r="AN217" s="625">
        <f t="shared" si="20"/>
        <v>0</v>
      </c>
      <c r="AO217" s="625">
        <f t="shared" si="20"/>
        <v>0</v>
      </c>
      <c r="AP217" s="625">
        <f t="shared" si="20"/>
        <v>0</v>
      </c>
      <c r="AQ217" s="625">
        <f>130*(AQ128+AQ126)</f>
        <v>0</v>
      </c>
      <c r="AR217" s="625">
        <f>130*(AR128+AR126)</f>
        <v>0</v>
      </c>
    </row>
    <row r="218" spans="2:46" s="625" customFormat="1" x14ac:dyDescent="0.45">
      <c r="B218" s="31"/>
      <c r="C218" s="31"/>
      <c r="H218" s="625" t="s">
        <v>264</v>
      </c>
      <c r="I218" s="625">
        <f t="shared" ref="I218:AP218" si="21">140*(I40+I38+I35)</f>
        <v>0</v>
      </c>
      <c r="J218" s="625">
        <f t="shared" si="21"/>
        <v>0</v>
      </c>
      <c r="K218" s="625">
        <f t="shared" si="21"/>
        <v>0</v>
      </c>
      <c r="L218" s="625">
        <f t="shared" si="21"/>
        <v>0</v>
      </c>
      <c r="M218" s="625">
        <f t="shared" si="21"/>
        <v>0</v>
      </c>
      <c r="N218" s="625">
        <f t="shared" si="21"/>
        <v>0</v>
      </c>
      <c r="O218" s="625">
        <f t="shared" si="21"/>
        <v>0</v>
      </c>
      <c r="P218" s="625">
        <f t="shared" si="21"/>
        <v>0</v>
      </c>
      <c r="Q218" s="625">
        <f t="shared" si="21"/>
        <v>0</v>
      </c>
      <c r="R218" s="625">
        <f t="shared" si="21"/>
        <v>0</v>
      </c>
      <c r="S218" s="625">
        <f t="shared" si="21"/>
        <v>0</v>
      </c>
      <c r="T218" s="625">
        <f t="shared" si="21"/>
        <v>0</v>
      </c>
      <c r="U218" s="625">
        <f t="shared" si="21"/>
        <v>0</v>
      </c>
      <c r="V218" s="625">
        <f t="shared" si="21"/>
        <v>0</v>
      </c>
      <c r="W218" s="625">
        <f t="shared" si="21"/>
        <v>0</v>
      </c>
      <c r="X218" s="625">
        <f t="shared" si="21"/>
        <v>0</v>
      </c>
      <c r="Y218" s="625">
        <f t="shared" si="21"/>
        <v>0</v>
      </c>
      <c r="Z218" s="625">
        <f t="shared" si="21"/>
        <v>0</v>
      </c>
      <c r="AA218" s="625">
        <f t="shared" si="21"/>
        <v>0</v>
      </c>
      <c r="AB218" s="625">
        <f t="shared" si="21"/>
        <v>0</v>
      </c>
      <c r="AC218" s="625">
        <f t="shared" si="21"/>
        <v>0</v>
      </c>
      <c r="AD218" s="625">
        <f t="shared" si="21"/>
        <v>0</v>
      </c>
      <c r="AE218" s="625">
        <f t="shared" si="21"/>
        <v>0</v>
      </c>
      <c r="AF218" s="625">
        <f t="shared" si="21"/>
        <v>0</v>
      </c>
      <c r="AG218" s="625">
        <f t="shared" si="21"/>
        <v>0</v>
      </c>
      <c r="AH218" s="625">
        <f t="shared" si="21"/>
        <v>0</v>
      </c>
      <c r="AI218" s="625">
        <f t="shared" si="21"/>
        <v>0</v>
      </c>
      <c r="AJ218" s="625">
        <f t="shared" si="21"/>
        <v>0</v>
      </c>
      <c r="AK218" s="625">
        <f t="shared" si="21"/>
        <v>0</v>
      </c>
      <c r="AL218" s="625">
        <f t="shared" si="21"/>
        <v>0</v>
      </c>
      <c r="AM218" s="625">
        <f t="shared" si="21"/>
        <v>0</v>
      </c>
      <c r="AN218" s="625">
        <f t="shared" si="21"/>
        <v>0</v>
      </c>
      <c r="AO218" s="625">
        <f t="shared" si="21"/>
        <v>0</v>
      </c>
      <c r="AP218" s="625">
        <f t="shared" si="21"/>
        <v>0</v>
      </c>
    </row>
    <row r="219" spans="2:46" s="625" customFormat="1" x14ac:dyDescent="0.45">
      <c r="B219" s="31"/>
      <c r="C219" s="31"/>
      <c r="H219" s="625" t="s">
        <v>265</v>
      </c>
      <c r="I219" s="625">
        <f t="shared" ref="I219:AP219" si="22">106*(I115)</f>
        <v>0</v>
      </c>
      <c r="J219" s="625">
        <f t="shared" si="22"/>
        <v>0</v>
      </c>
      <c r="K219" s="625">
        <f t="shared" si="22"/>
        <v>0</v>
      </c>
      <c r="L219" s="625">
        <f t="shared" si="22"/>
        <v>0</v>
      </c>
      <c r="M219" s="625">
        <f t="shared" si="22"/>
        <v>0</v>
      </c>
      <c r="N219" s="625">
        <f t="shared" si="22"/>
        <v>0</v>
      </c>
      <c r="O219" s="625">
        <f t="shared" si="22"/>
        <v>0</v>
      </c>
      <c r="P219" s="625">
        <f t="shared" si="22"/>
        <v>0</v>
      </c>
      <c r="Q219" s="625">
        <f t="shared" si="22"/>
        <v>0</v>
      </c>
      <c r="R219" s="625">
        <f t="shared" si="22"/>
        <v>0</v>
      </c>
      <c r="S219" s="625">
        <f t="shared" si="22"/>
        <v>0</v>
      </c>
      <c r="T219" s="625">
        <f t="shared" si="22"/>
        <v>0</v>
      </c>
      <c r="U219" s="625">
        <f t="shared" si="22"/>
        <v>0</v>
      </c>
      <c r="V219" s="625">
        <f t="shared" si="22"/>
        <v>0</v>
      </c>
      <c r="W219" s="625">
        <f t="shared" si="22"/>
        <v>0</v>
      </c>
      <c r="X219" s="625">
        <f t="shared" si="22"/>
        <v>0</v>
      </c>
      <c r="Y219" s="625">
        <f t="shared" si="22"/>
        <v>0</v>
      </c>
      <c r="Z219" s="625">
        <f t="shared" si="22"/>
        <v>0</v>
      </c>
      <c r="AA219" s="625">
        <f t="shared" si="22"/>
        <v>0</v>
      </c>
      <c r="AB219" s="625">
        <f t="shared" si="22"/>
        <v>0</v>
      </c>
      <c r="AC219" s="625">
        <f t="shared" si="22"/>
        <v>0</v>
      </c>
      <c r="AD219" s="625">
        <f t="shared" si="22"/>
        <v>0</v>
      </c>
      <c r="AE219" s="625">
        <f t="shared" si="22"/>
        <v>0</v>
      </c>
      <c r="AF219" s="625">
        <f t="shared" si="22"/>
        <v>0</v>
      </c>
      <c r="AG219" s="625">
        <f t="shared" si="22"/>
        <v>0</v>
      </c>
      <c r="AH219" s="625">
        <f t="shared" si="22"/>
        <v>0</v>
      </c>
      <c r="AI219" s="625">
        <f t="shared" si="22"/>
        <v>0</v>
      </c>
      <c r="AJ219" s="625">
        <f t="shared" si="22"/>
        <v>0</v>
      </c>
      <c r="AK219" s="625">
        <f t="shared" si="22"/>
        <v>0</v>
      </c>
      <c r="AL219" s="625">
        <f t="shared" si="22"/>
        <v>0</v>
      </c>
      <c r="AM219" s="625">
        <f t="shared" si="22"/>
        <v>0</v>
      </c>
      <c r="AN219" s="625">
        <f t="shared" si="22"/>
        <v>0</v>
      </c>
      <c r="AO219" s="625">
        <f t="shared" si="22"/>
        <v>0</v>
      </c>
      <c r="AP219" s="625">
        <f t="shared" si="22"/>
        <v>0</v>
      </c>
    </row>
    <row r="220" spans="2:46" s="625" customFormat="1" x14ac:dyDescent="0.45">
      <c r="B220" s="31"/>
      <c r="C220" s="31"/>
      <c r="H220" s="625" t="s">
        <v>266</v>
      </c>
      <c r="I220" s="625">
        <f t="shared" ref="I220:AP220" si="23">150*(I118)</f>
        <v>0</v>
      </c>
      <c r="J220" s="625">
        <f t="shared" si="23"/>
        <v>0</v>
      </c>
      <c r="K220" s="625">
        <f t="shared" si="23"/>
        <v>0</v>
      </c>
      <c r="L220" s="625">
        <f t="shared" si="23"/>
        <v>0</v>
      </c>
      <c r="M220" s="625">
        <f t="shared" si="23"/>
        <v>0</v>
      </c>
      <c r="N220" s="625">
        <f t="shared" si="23"/>
        <v>0</v>
      </c>
      <c r="O220" s="625">
        <f t="shared" si="23"/>
        <v>0</v>
      </c>
      <c r="P220" s="625">
        <f t="shared" si="23"/>
        <v>0</v>
      </c>
      <c r="Q220" s="625">
        <f t="shared" si="23"/>
        <v>4500</v>
      </c>
      <c r="R220" s="625">
        <f t="shared" si="23"/>
        <v>0</v>
      </c>
      <c r="S220" s="625">
        <f t="shared" si="23"/>
        <v>0</v>
      </c>
      <c r="T220" s="625">
        <f t="shared" si="23"/>
        <v>0</v>
      </c>
      <c r="U220" s="625">
        <f t="shared" si="23"/>
        <v>0</v>
      </c>
      <c r="V220" s="625">
        <f t="shared" si="23"/>
        <v>0</v>
      </c>
      <c r="W220" s="625">
        <f t="shared" si="23"/>
        <v>0</v>
      </c>
      <c r="X220" s="625">
        <f t="shared" si="23"/>
        <v>0</v>
      </c>
      <c r="Y220" s="625">
        <f t="shared" si="23"/>
        <v>0</v>
      </c>
      <c r="Z220" s="625">
        <f t="shared" si="23"/>
        <v>0</v>
      </c>
      <c r="AA220" s="625">
        <f t="shared" si="23"/>
        <v>0</v>
      </c>
      <c r="AB220" s="625">
        <f t="shared" si="23"/>
        <v>0</v>
      </c>
      <c r="AC220" s="625">
        <f t="shared" si="23"/>
        <v>0</v>
      </c>
      <c r="AD220" s="625">
        <f t="shared" si="23"/>
        <v>0</v>
      </c>
      <c r="AE220" s="625">
        <f t="shared" si="23"/>
        <v>0</v>
      </c>
      <c r="AF220" s="625">
        <f t="shared" si="23"/>
        <v>0</v>
      </c>
      <c r="AG220" s="625">
        <f t="shared" si="23"/>
        <v>0</v>
      </c>
      <c r="AH220" s="625">
        <f t="shared" si="23"/>
        <v>0</v>
      </c>
      <c r="AI220" s="625">
        <f t="shared" si="23"/>
        <v>0</v>
      </c>
      <c r="AJ220" s="625">
        <f t="shared" si="23"/>
        <v>0</v>
      </c>
      <c r="AK220" s="625">
        <f t="shared" si="23"/>
        <v>0</v>
      </c>
      <c r="AL220" s="625">
        <f t="shared" si="23"/>
        <v>0</v>
      </c>
      <c r="AM220" s="625">
        <f t="shared" si="23"/>
        <v>0</v>
      </c>
      <c r="AN220" s="625">
        <f t="shared" si="23"/>
        <v>0</v>
      </c>
      <c r="AO220" s="625">
        <f t="shared" si="23"/>
        <v>0</v>
      </c>
      <c r="AP220" s="625">
        <f t="shared" si="23"/>
        <v>0</v>
      </c>
    </row>
    <row r="221" spans="2:46" s="625" customFormat="1" x14ac:dyDescent="0.45">
      <c r="B221" s="31"/>
      <c r="C221" s="31"/>
      <c r="H221" s="625" t="s">
        <v>267</v>
      </c>
      <c r="I221" s="625">
        <f t="shared" ref="I221:AR221" si="24">180*(I140)</f>
        <v>0</v>
      </c>
      <c r="J221" s="625">
        <f t="shared" si="24"/>
        <v>0</v>
      </c>
      <c r="K221" s="625">
        <f t="shared" si="24"/>
        <v>0</v>
      </c>
      <c r="L221" s="625">
        <f t="shared" si="24"/>
        <v>0</v>
      </c>
      <c r="M221" s="625">
        <f t="shared" si="24"/>
        <v>0</v>
      </c>
      <c r="N221" s="625">
        <f t="shared" si="24"/>
        <v>0</v>
      </c>
      <c r="O221" s="625">
        <f t="shared" si="24"/>
        <v>0</v>
      </c>
      <c r="P221" s="625">
        <f t="shared" si="24"/>
        <v>0</v>
      </c>
      <c r="Q221" s="625">
        <f t="shared" si="24"/>
        <v>0</v>
      </c>
      <c r="R221" s="625">
        <f t="shared" si="24"/>
        <v>0</v>
      </c>
      <c r="S221" s="625">
        <f t="shared" si="24"/>
        <v>0</v>
      </c>
      <c r="T221" s="625">
        <f t="shared" si="24"/>
        <v>0</v>
      </c>
      <c r="U221" s="625">
        <f t="shared" si="24"/>
        <v>0</v>
      </c>
      <c r="V221" s="625">
        <f t="shared" si="24"/>
        <v>0</v>
      </c>
      <c r="W221" s="625">
        <f t="shared" si="24"/>
        <v>0</v>
      </c>
      <c r="X221" s="625">
        <f t="shared" si="24"/>
        <v>0</v>
      </c>
      <c r="Y221" s="625">
        <f t="shared" si="24"/>
        <v>0</v>
      </c>
      <c r="Z221" s="625">
        <f t="shared" si="24"/>
        <v>0</v>
      </c>
      <c r="AA221" s="625">
        <f t="shared" si="24"/>
        <v>0</v>
      </c>
      <c r="AB221" s="625">
        <f t="shared" si="24"/>
        <v>0</v>
      </c>
      <c r="AC221" s="625">
        <f t="shared" si="24"/>
        <v>0</v>
      </c>
      <c r="AD221" s="625">
        <f t="shared" si="24"/>
        <v>0</v>
      </c>
      <c r="AE221" s="625">
        <f t="shared" si="24"/>
        <v>0</v>
      </c>
      <c r="AF221" s="625">
        <f t="shared" si="24"/>
        <v>0</v>
      </c>
      <c r="AG221" s="625">
        <f t="shared" si="24"/>
        <v>0</v>
      </c>
      <c r="AH221" s="625">
        <f t="shared" si="24"/>
        <v>0</v>
      </c>
      <c r="AI221" s="625">
        <f t="shared" si="24"/>
        <v>0</v>
      </c>
      <c r="AJ221" s="625">
        <f t="shared" si="24"/>
        <v>0</v>
      </c>
      <c r="AK221" s="625">
        <f t="shared" si="24"/>
        <v>0</v>
      </c>
      <c r="AL221" s="625">
        <f t="shared" si="24"/>
        <v>0</v>
      </c>
      <c r="AM221" s="625">
        <f t="shared" si="24"/>
        <v>0</v>
      </c>
      <c r="AN221" s="625">
        <f t="shared" si="24"/>
        <v>0</v>
      </c>
      <c r="AO221" s="625">
        <f t="shared" si="24"/>
        <v>0</v>
      </c>
      <c r="AP221" s="625">
        <f t="shared" si="24"/>
        <v>0</v>
      </c>
      <c r="AQ221" s="625">
        <f t="shared" si="24"/>
        <v>0</v>
      </c>
      <c r="AR221" s="625">
        <f t="shared" si="24"/>
        <v>0</v>
      </c>
    </row>
    <row r="222" spans="2:46" s="625" customFormat="1" x14ac:dyDescent="0.45">
      <c r="B222" s="31"/>
      <c r="C222" s="31"/>
      <c r="H222" s="625" t="s">
        <v>268</v>
      </c>
      <c r="I222" s="625">
        <f t="shared" ref="I222:AP222" si="25">250*(I130+I133+I136+I138)</f>
        <v>0</v>
      </c>
      <c r="J222" s="625">
        <f t="shared" si="25"/>
        <v>0</v>
      </c>
      <c r="K222" s="625">
        <f t="shared" si="25"/>
        <v>0</v>
      </c>
      <c r="L222" s="625">
        <f t="shared" si="25"/>
        <v>0</v>
      </c>
      <c r="M222" s="625">
        <f t="shared" si="25"/>
        <v>0</v>
      </c>
      <c r="N222" s="625">
        <f t="shared" si="25"/>
        <v>0</v>
      </c>
      <c r="O222" s="625">
        <f t="shared" si="25"/>
        <v>0</v>
      </c>
      <c r="P222" s="625">
        <f t="shared" si="25"/>
        <v>0</v>
      </c>
      <c r="Q222" s="625">
        <f t="shared" si="25"/>
        <v>0</v>
      </c>
      <c r="R222" s="625">
        <f t="shared" si="25"/>
        <v>0</v>
      </c>
      <c r="S222" s="625">
        <f t="shared" si="25"/>
        <v>0</v>
      </c>
      <c r="T222" s="625">
        <f t="shared" si="25"/>
        <v>0</v>
      </c>
      <c r="U222" s="625">
        <f t="shared" si="25"/>
        <v>0</v>
      </c>
      <c r="V222" s="625">
        <f t="shared" si="25"/>
        <v>0</v>
      </c>
      <c r="W222" s="625">
        <f t="shared" si="25"/>
        <v>0</v>
      </c>
      <c r="X222" s="625">
        <f t="shared" si="25"/>
        <v>0</v>
      </c>
      <c r="Y222" s="625">
        <f t="shared" si="25"/>
        <v>0</v>
      </c>
      <c r="Z222" s="625">
        <f t="shared" si="25"/>
        <v>0</v>
      </c>
      <c r="AA222" s="625">
        <f t="shared" si="25"/>
        <v>0</v>
      </c>
      <c r="AB222" s="625">
        <f t="shared" si="25"/>
        <v>0</v>
      </c>
      <c r="AC222" s="625">
        <f t="shared" si="25"/>
        <v>0</v>
      </c>
      <c r="AD222" s="625">
        <f t="shared" si="25"/>
        <v>0</v>
      </c>
      <c r="AE222" s="625">
        <f t="shared" si="25"/>
        <v>0</v>
      </c>
      <c r="AF222" s="625">
        <f t="shared" si="25"/>
        <v>0</v>
      </c>
      <c r="AG222" s="625">
        <f t="shared" si="25"/>
        <v>0</v>
      </c>
      <c r="AH222" s="625">
        <f t="shared" si="25"/>
        <v>0</v>
      </c>
      <c r="AI222" s="625">
        <f t="shared" si="25"/>
        <v>0</v>
      </c>
      <c r="AJ222" s="625">
        <f t="shared" si="25"/>
        <v>0</v>
      </c>
      <c r="AK222" s="625">
        <f t="shared" si="25"/>
        <v>0</v>
      </c>
      <c r="AL222" s="625">
        <f t="shared" si="25"/>
        <v>0</v>
      </c>
      <c r="AM222" s="625">
        <f t="shared" si="25"/>
        <v>0</v>
      </c>
      <c r="AN222" s="625">
        <f t="shared" si="25"/>
        <v>0</v>
      </c>
      <c r="AO222" s="625">
        <f t="shared" si="25"/>
        <v>0</v>
      </c>
      <c r="AP222" s="625">
        <f t="shared" si="25"/>
        <v>0</v>
      </c>
    </row>
    <row r="223" spans="2:46" s="625" customFormat="1" x14ac:dyDescent="0.45">
      <c r="B223" s="31"/>
      <c r="C223" s="31"/>
      <c r="H223" s="625" t="s">
        <v>269</v>
      </c>
      <c r="I223" s="625">
        <f t="shared" ref="I223:AP223" si="26">150*(I95)</f>
        <v>0</v>
      </c>
      <c r="J223" s="625">
        <f t="shared" si="26"/>
        <v>0</v>
      </c>
      <c r="K223" s="625">
        <f t="shared" si="26"/>
        <v>0</v>
      </c>
      <c r="L223" s="625">
        <f t="shared" si="26"/>
        <v>0</v>
      </c>
      <c r="M223" s="625">
        <f t="shared" si="26"/>
        <v>0</v>
      </c>
      <c r="N223" s="625">
        <f t="shared" si="26"/>
        <v>0</v>
      </c>
      <c r="O223" s="625">
        <f t="shared" si="26"/>
        <v>0</v>
      </c>
      <c r="P223" s="625">
        <f t="shared" si="26"/>
        <v>0</v>
      </c>
      <c r="Q223" s="625">
        <f t="shared" si="26"/>
        <v>0</v>
      </c>
      <c r="R223" s="625">
        <f t="shared" si="26"/>
        <v>0</v>
      </c>
      <c r="S223" s="625">
        <f t="shared" si="26"/>
        <v>0</v>
      </c>
      <c r="T223" s="625">
        <f t="shared" si="26"/>
        <v>0</v>
      </c>
      <c r="U223" s="625">
        <f t="shared" si="26"/>
        <v>300</v>
      </c>
      <c r="V223" s="625">
        <f t="shared" si="26"/>
        <v>0</v>
      </c>
      <c r="W223" s="625">
        <f t="shared" si="26"/>
        <v>0</v>
      </c>
      <c r="X223" s="625">
        <f t="shared" si="26"/>
        <v>0</v>
      </c>
      <c r="Y223" s="625">
        <f t="shared" si="26"/>
        <v>0</v>
      </c>
      <c r="Z223" s="625">
        <f t="shared" si="26"/>
        <v>0</v>
      </c>
      <c r="AA223" s="625">
        <f t="shared" si="26"/>
        <v>0</v>
      </c>
      <c r="AB223" s="625">
        <f t="shared" si="26"/>
        <v>0</v>
      </c>
      <c r="AC223" s="625">
        <f t="shared" si="26"/>
        <v>0</v>
      </c>
      <c r="AD223" s="625">
        <f t="shared" si="26"/>
        <v>0</v>
      </c>
      <c r="AE223" s="625">
        <f t="shared" si="26"/>
        <v>0</v>
      </c>
      <c r="AF223" s="625">
        <f t="shared" si="26"/>
        <v>0</v>
      </c>
      <c r="AG223" s="625">
        <f t="shared" si="26"/>
        <v>0</v>
      </c>
      <c r="AH223" s="625">
        <f t="shared" si="26"/>
        <v>0</v>
      </c>
      <c r="AI223" s="625">
        <f t="shared" si="26"/>
        <v>0</v>
      </c>
      <c r="AJ223" s="625">
        <f t="shared" si="26"/>
        <v>0</v>
      </c>
      <c r="AK223" s="625">
        <f t="shared" si="26"/>
        <v>0</v>
      </c>
      <c r="AL223" s="625">
        <f t="shared" si="26"/>
        <v>0</v>
      </c>
      <c r="AM223" s="625">
        <f t="shared" si="26"/>
        <v>0</v>
      </c>
      <c r="AN223" s="625">
        <f t="shared" si="26"/>
        <v>0</v>
      </c>
      <c r="AO223" s="625">
        <f t="shared" si="26"/>
        <v>0</v>
      </c>
      <c r="AP223" s="625">
        <f t="shared" si="26"/>
        <v>0</v>
      </c>
    </row>
    <row r="224" spans="2:46" s="625" customFormat="1" x14ac:dyDescent="0.45">
      <c r="B224" s="31"/>
      <c r="C224" s="31"/>
      <c r="H224" s="625" t="s">
        <v>270</v>
      </c>
      <c r="I224" s="625">
        <f t="shared" ref="I224:AJ224" si="27">180*(I143+I146+I149)</f>
        <v>0</v>
      </c>
      <c r="J224" s="625">
        <f t="shared" si="27"/>
        <v>0</v>
      </c>
      <c r="K224" s="625">
        <f t="shared" si="27"/>
        <v>8100</v>
      </c>
      <c r="L224" s="625">
        <f t="shared" si="27"/>
        <v>8100</v>
      </c>
      <c r="M224" s="625">
        <f t="shared" si="27"/>
        <v>9000</v>
      </c>
      <c r="N224" s="625">
        <f t="shared" si="27"/>
        <v>0</v>
      </c>
      <c r="O224" s="625">
        <f t="shared" si="27"/>
        <v>0</v>
      </c>
      <c r="P224" s="625">
        <f t="shared" si="27"/>
        <v>0</v>
      </c>
      <c r="Q224" s="625">
        <f t="shared" si="27"/>
        <v>7200</v>
      </c>
      <c r="R224" s="625">
        <f t="shared" si="27"/>
        <v>7200</v>
      </c>
      <c r="S224" s="625">
        <f t="shared" si="27"/>
        <v>7740</v>
      </c>
      <c r="T224" s="625">
        <f t="shared" si="27"/>
        <v>7200</v>
      </c>
      <c r="U224" s="625">
        <f t="shared" si="27"/>
        <v>16200</v>
      </c>
      <c r="V224" s="625">
        <f t="shared" si="27"/>
        <v>7200</v>
      </c>
      <c r="W224" s="625">
        <f t="shared" si="27"/>
        <v>7200</v>
      </c>
      <c r="X224" s="625">
        <f t="shared" si="27"/>
        <v>7200</v>
      </c>
      <c r="Y224" s="625">
        <f t="shared" si="27"/>
        <v>7200</v>
      </c>
      <c r="Z224" s="625">
        <f t="shared" si="27"/>
        <v>7200</v>
      </c>
      <c r="AA224" s="625">
        <f t="shared" si="27"/>
        <v>7380</v>
      </c>
      <c r="AB224" s="625">
        <f t="shared" si="27"/>
        <v>7380</v>
      </c>
      <c r="AC224" s="625">
        <f t="shared" si="27"/>
        <v>0</v>
      </c>
      <c r="AD224" s="625">
        <f t="shared" si="27"/>
        <v>0</v>
      </c>
      <c r="AE224" s="625">
        <f t="shared" si="27"/>
        <v>0</v>
      </c>
      <c r="AF224" s="625">
        <f t="shared" si="27"/>
        <v>0</v>
      </c>
      <c r="AG224" s="625">
        <f t="shared" si="27"/>
        <v>0</v>
      </c>
      <c r="AH224" s="625">
        <f t="shared" si="27"/>
        <v>0</v>
      </c>
      <c r="AI224" s="625">
        <f t="shared" si="27"/>
        <v>0</v>
      </c>
      <c r="AJ224" s="625">
        <f t="shared" si="27"/>
        <v>0</v>
      </c>
      <c r="AK224" s="625">
        <f>180*(AK143+AK146)</f>
        <v>0</v>
      </c>
      <c r="AL224" s="625">
        <f t="shared" ref="AL224:AQ224" si="28">180*(AL143+AL146)</f>
        <v>0</v>
      </c>
      <c r="AM224" s="625">
        <f t="shared" si="28"/>
        <v>0</v>
      </c>
      <c r="AN224" s="625">
        <f t="shared" si="28"/>
        <v>0</v>
      </c>
      <c r="AO224" s="625">
        <f t="shared" si="28"/>
        <v>0</v>
      </c>
      <c r="AP224" s="625">
        <f t="shared" si="28"/>
        <v>0</v>
      </c>
      <c r="AQ224" s="625">
        <f t="shared" si="28"/>
        <v>121500</v>
      </c>
    </row>
    <row r="225" spans="2:42" s="625" customFormat="1" x14ac:dyDescent="0.45">
      <c r="B225" s="31"/>
      <c r="C225" s="31"/>
    </row>
    <row r="226" spans="2:42" s="625" customFormat="1" x14ac:dyDescent="0.45">
      <c r="B226" s="31"/>
      <c r="C226" s="31"/>
      <c r="I226" s="625">
        <f>SUM(I207:I224)</f>
        <v>43760</v>
      </c>
      <c r="J226" s="625">
        <f t="shared" ref="J226:AP226" si="29">SUM(J207:J224)</f>
        <v>32760</v>
      </c>
      <c r="K226" s="625">
        <f t="shared" si="29"/>
        <v>43060</v>
      </c>
      <c r="L226" s="625">
        <f t="shared" si="29"/>
        <v>41220</v>
      </c>
      <c r="M226" s="625">
        <f t="shared" si="29"/>
        <v>42680</v>
      </c>
      <c r="N226" s="625">
        <f t="shared" si="29"/>
        <v>42240</v>
      </c>
      <c r="O226" s="625">
        <f t="shared" si="29"/>
        <v>41760</v>
      </c>
      <c r="P226" s="625">
        <f t="shared" si="29"/>
        <v>35120</v>
      </c>
      <c r="Q226" s="625">
        <f t="shared" si="29"/>
        <v>45940</v>
      </c>
      <c r="R226" s="625">
        <f t="shared" si="29"/>
        <v>40240</v>
      </c>
      <c r="S226" s="625">
        <f t="shared" si="29"/>
        <v>45340</v>
      </c>
      <c r="T226" s="625">
        <f t="shared" si="29"/>
        <v>44480</v>
      </c>
      <c r="U226" s="625">
        <f t="shared" si="29"/>
        <v>47220</v>
      </c>
      <c r="V226" s="625">
        <f t="shared" si="29"/>
        <v>38800</v>
      </c>
      <c r="W226" s="625">
        <f t="shared" si="29"/>
        <v>34920</v>
      </c>
      <c r="X226" s="625">
        <f t="shared" si="29"/>
        <v>35280</v>
      </c>
      <c r="Y226" s="625">
        <f t="shared" si="29"/>
        <v>38720</v>
      </c>
      <c r="Z226" s="625">
        <f t="shared" si="29"/>
        <v>35520</v>
      </c>
      <c r="AA226" s="625">
        <f t="shared" si="29"/>
        <v>35700</v>
      </c>
      <c r="AB226" s="625">
        <f t="shared" si="29"/>
        <v>35860</v>
      </c>
      <c r="AC226" s="625">
        <f t="shared" si="29"/>
        <v>6720</v>
      </c>
      <c r="AD226" s="625">
        <f t="shared" si="29"/>
        <v>0</v>
      </c>
      <c r="AE226" s="625">
        <f t="shared" si="29"/>
        <v>0</v>
      </c>
      <c r="AF226" s="625">
        <f t="shared" si="29"/>
        <v>0</v>
      </c>
      <c r="AG226" s="625">
        <f t="shared" si="29"/>
        <v>0</v>
      </c>
      <c r="AH226" s="625">
        <f t="shared" si="29"/>
        <v>0</v>
      </c>
      <c r="AI226" s="625">
        <f t="shared" si="29"/>
        <v>0</v>
      </c>
      <c r="AJ226" s="625">
        <f t="shared" si="29"/>
        <v>0</v>
      </c>
      <c r="AK226" s="625">
        <f t="shared" si="29"/>
        <v>0</v>
      </c>
      <c r="AL226" s="625">
        <f t="shared" si="29"/>
        <v>0</v>
      </c>
      <c r="AM226" s="625">
        <f t="shared" si="29"/>
        <v>0</v>
      </c>
      <c r="AN226" s="625">
        <f t="shared" si="29"/>
        <v>0</v>
      </c>
      <c r="AO226" s="625">
        <f t="shared" si="29"/>
        <v>0</v>
      </c>
      <c r="AP226" s="625">
        <f t="shared" si="29"/>
        <v>0</v>
      </c>
    </row>
    <row r="227" spans="2:42" s="625" customFormat="1" x14ac:dyDescent="0.45">
      <c r="B227" s="31"/>
      <c r="C227" s="31"/>
    </row>
    <row r="228" spans="2:42" s="625" customFormat="1" x14ac:dyDescent="0.45">
      <c r="B228" s="31"/>
      <c r="C228" s="31"/>
      <c r="H228" s="625" t="s">
        <v>271</v>
      </c>
      <c r="I228" s="625">
        <f>I226/64000</f>
        <v>0.68374999999999997</v>
      </c>
      <c r="J228" s="625">
        <f t="shared" ref="J228:AP228" si="30">J226/64000</f>
        <v>0.51187499999999997</v>
      </c>
      <c r="K228" s="625">
        <f t="shared" si="30"/>
        <v>0.67281250000000004</v>
      </c>
      <c r="L228" s="625">
        <f t="shared" si="30"/>
        <v>0.64406249999999998</v>
      </c>
      <c r="M228" s="625">
        <f t="shared" si="30"/>
        <v>0.666875</v>
      </c>
      <c r="N228" s="625">
        <f t="shared" si="30"/>
        <v>0.66</v>
      </c>
      <c r="O228" s="625">
        <f t="shared" si="30"/>
        <v>0.65249999999999997</v>
      </c>
      <c r="P228" s="625">
        <f t="shared" si="30"/>
        <v>0.54874999999999996</v>
      </c>
      <c r="Q228" s="625">
        <f t="shared" si="30"/>
        <v>0.71781249999999996</v>
      </c>
      <c r="R228" s="625">
        <f t="shared" si="30"/>
        <v>0.62875000000000003</v>
      </c>
      <c r="S228" s="625">
        <f t="shared" si="30"/>
        <v>0.70843750000000005</v>
      </c>
      <c r="T228" s="625">
        <f t="shared" si="30"/>
        <v>0.69499999999999995</v>
      </c>
      <c r="U228" s="625">
        <f t="shared" si="30"/>
        <v>0.73781249999999998</v>
      </c>
      <c r="V228" s="625">
        <f t="shared" si="30"/>
        <v>0.60624999999999996</v>
      </c>
      <c r="W228" s="625">
        <f t="shared" si="30"/>
        <v>0.54562500000000003</v>
      </c>
      <c r="X228" s="625">
        <f t="shared" si="30"/>
        <v>0.55125000000000002</v>
      </c>
      <c r="Y228" s="625">
        <f t="shared" si="30"/>
        <v>0.60499999999999998</v>
      </c>
      <c r="Z228" s="625">
        <f t="shared" si="30"/>
        <v>0.55500000000000005</v>
      </c>
      <c r="AA228" s="625">
        <f t="shared" si="30"/>
        <v>0.55781250000000004</v>
      </c>
      <c r="AB228" s="625">
        <f t="shared" si="30"/>
        <v>0.56031249999999999</v>
      </c>
      <c r="AC228" s="625">
        <f t="shared" si="30"/>
        <v>0.105</v>
      </c>
      <c r="AD228" s="625">
        <f t="shared" si="30"/>
        <v>0</v>
      </c>
      <c r="AE228" s="625">
        <f t="shared" si="30"/>
        <v>0</v>
      </c>
      <c r="AF228" s="625">
        <f t="shared" si="30"/>
        <v>0</v>
      </c>
      <c r="AG228" s="625">
        <f t="shared" si="30"/>
        <v>0</v>
      </c>
      <c r="AH228" s="625">
        <f t="shared" si="30"/>
        <v>0</v>
      </c>
      <c r="AI228" s="625">
        <f t="shared" si="30"/>
        <v>0</v>
      </c>
      <c r="AJ228" s="625">
        <f t="shared" si="30"/>
        <v>0</v>
      </c>
      <c r="AK228" s="625">
        <f t="shared" si="30"/>
        <v>0</v>
      </c>
      <c r="AL228" s="625">
        <f t="shared" si="30"/>
        <v>0</v>
      </c>
      <c r="AM228" s="625">
        <f t="shared" si="30"/>
        <v>0</v>
      </c>
      <c r="AN228" s="625">
        <f t="shared" si="30"/>
        <v>0</v>
      </c>
      <c r="AO228" s="625">
        <f t="shared" si="30"/>
        <v>0</v>
      </c>
      <c r="AP228" s="625">
        <f t="shared" si="30"/>
        <v>0</v>
      </c>
    </row>
    <row r="229" spans="2:42" s="625" customFormat="1" x14ac:dyDescent="0.45">
      <c r="B229" s="31"/>
      <c r="C229" s="31"/>
      <c r="H229" s="625" t="s">
        <v>272</v>
      </c>
      <c r="I229" s="625">
        <f>I226/46800</f>
        <v>0.93504273504273505</v>
      </c>
      <c r="J229" s="625">
        <f t="shared" ref="J229:AP229" si="31">J226/46800</f>
        <v>0.7</v>
      </c>
      <c r="K229" s="625">
        <f t="shared" si="31"/>
        <v>0.92008547008547004</v>
      </c>
      <c r="L229" s="625">
        <f t="shared" si="31"/>
        <v>0.88076923076923075</v>
      </c>
      <c r="M229" s="625">
        <f t="shared" si="31"/>
        <v>0.91196581196581195</v>
      </c>
      <c r="N229" s="625">
        <f t="shared" si="31"/>
        <v>0.90256410256410258</v>
      </c>
      <c r="O229" s="625">
        <f t="shared" si="31"/>
        <v>0.89230769230769236</v>
      </c>
      <c r="P229" s="625">
        <f t="shared" si="31"/>
        <v>0.75042735042735043</v>
      </c>
      <c r="Q229" s="625">
        <f t="shared" si="31"/>
        <v>0.98162393162393158</v>
      </c>
      <c r="R229" s="625">
        <f t="shared" si="31"/>
        <v>0.85982905982905988</v>
      </c>
      <c r="S229" s="625">
        <f t="shared" si="31"/>
        <v>0.9688034188034188</v>
      </c>
      <c r="T229" s="625">
        <f t="shared" si="31"/>
        <v>0.95042735042735038</v>
      </c>
      <c r="U229" s="625">
        <f t="shared" si="31"/>
        <v>1.0089743589743589</v>
      </c>
      <c r="V229" s="625">
        <f t="shared" si="31"/>
        <v>0.82905982905982911</v>
      </c>
      <c r="W229" s="625">
        <f t="shared" si="31"/>
        <v>0.74615384615384617</v>
      </c>
      <c r="X229" s="625">
        <f t="shared" si="31"/>
        <v>0.75384615384615383</v>
      </c>
      <c r="Y229" s="625">
        <f t="shared" si="31"/>
        <v>0.8273504273504273</v>
      </c>
      <c r="Z229" s="625">
        <f t="shared" si="31"/>
        <v>0.75897435897435894</v>
      </c>
      <c r="AA229" s="625">
        <f t="shared" si="31"/>
        <v>0.76282051282051277</v>
      </c>
      <c r="AB229" s="625">
        <f t="shared" si="31"/>
        <v>0.76623931623931629</v>
      </c>
      <c r="AC229" s="625">
        <f t="shared" si="31"/>
        <v>0.14358974358974358</v>
      </c>
      <c r="AD229" s="625">
        <f t="shared" si="31"/>
        <v>0</v>
      </c>
      <c r="AE229" s="625">
        <f t="shared" si="31"/>
        <v>0</v>
      </c>
      <c r="AF229" s="625">
        <f t="shared" si="31"/>
        <v>0</v>
      </c>
      <c r="AG229" s="625">
        <f t="shared" si="31"/>
        <v>0</v>
      </c>
      <c r="AH229" s="625">
        <f t="shared" si="31"/>
        <v>0</v>
      </c>
      <c r="AI229" s="625">
        <f t="shared" si="31"/>
        <v>0</v>
      </c>
      <c r="AJ229" s="625">
        <f t="shared" si="31"/>
        <v>0</v>
      </c>
      <c r="AK229" s="625">
        <f t="shared" si="31"/>
        <v>0</v>
      </c>
      <c r="AL229" s="625">
        <f t="shared" si="31"/>
        <v>0</v>
      </c>
      <c r="AM229" s="625">
        <f t="shared" si="31"/>
        <v>0</v>
      </c>
      <c r="AN229" s="625">
        <f t="shared" si="31"/>
        <v>0</v>
      </c>
      <c r="AO229" s="625">
        <f t="shared" si="31"/>
        <v>0</v>
      </c>
      <c r="AP229" s="625">
        <f t="shared" si="31"/>
        <v>0</v>
      </c>
    </row>
    <row r="230" spans="2:42" s="625" customFormat="1" x14ac:dyDescent="0.45">
      <c r="B230" s="31"/>
      <c r="C230" s="31"/>
      <c r="H230" s="625" t="s">
        <v>273</v>
      </c>
      <c r="I230" s="625">
        <f>I226/48800</f>
        <v>0.89672131147540979</v>
      </c>
      <c r="J230" s="625">
        <f t="shared" ref="J230:AP230" si="32">J226/48800</f>
        <v>0.67131147540983604</v>
      </c>
      <c r="K230" s="625">
        <f t="shared" si="32"/>
        <v>0.88237704918032789</v>
      </c>
      <c r="L230" s="625">
        <f t="shared" si="32"/>
        <v>0.84467213114754103</v>
      </c>
      <c r="M230" s="625">
        <f t="shared" si="32"/>
        <v>0.87459016393442623</v>
      </c>
      <c r="N230" s="625">
        <f t="shared" si="32"/>
        <v>0.86557377049180328</v>
      </c>
      <c r="O230" s="625">
        <f t="shared" si="32"/>
        <v>0.8557377049180328</v>
      </c>
      <c r="P230" s="625">
        <f t="shared" si="32"/>
        <v>0.71967213114754103</v>
      </c>
      <c r="Q230" s="625">
        <f t="shared" si="32"/>
        <v>0.94139344262295077</v>
      </c>
      <c r="R230" s="625">
        <f t="shared" si="32"/>
        <v>0.82459016393442619</v>
      </c>
      <c r="S230" s="625">
        <f t="shared" si="32"/>
        <v>0.9290983606557377</v>
      </c>
      <c r="T230" s="625">
        <f t="shared" si="32"/>
        <v>0.91147540983606556</v>
      </c>
      <c r="U230" s="625">
        <f t="shared" si="32"/>
        <v>0.96762295081967209</v>
      </c>
      <c r="V230" s="625">
        <f t="shared" si="32"/>
        <v>0.79508196721311475</v>
      </c>
      <c r="W230" s="625">
        <f t="shared" si="32"/>
        <v>0.71557377049180326</v>
      </c>
      <c r="X230" s="625">
        <f t="shared" si="32"/>
        <v>0.72295081967213115</v>
      </c>
      <c r="Y230" s="625">
        <f t="shared" si="32"/>
        <v>0.79344262295081969</v>
      </c>
      <c r="Z230" s="625">
        <f t="shared" si="32"/>
        <v>0.72786885245901645</v>
      </c>
      <c r="AA230" s="625">
        <f t="shared" si="32"/>
        <v>0.73155737704918034</v>
      </c>
      <c r="AB230" s="625">
        <f t="shared" si="32"/>
        <v>0.73483606557377046</v>
      </c>
      <c r="AC230" s="625">
        <f t="shared" si="32"/>
        <v>0.13770491803278689</v>
      </c>
      <c r="AD230" s="625">
        <f t="shared" si="32"/>
        <v>0</v>
      </c>
      <c r="AE230" s="625">
        <f t="shared" si="32"/>
        <v>0</v>
      </c>
      <c r="AF230" s="625">
        <f t="shared" si="32"/>
        <v>0</v>
      </c>
      <c r="AG230" s="625">
        <f t="shared" si="32"/>
        <v>0</v>
      </c>
      <c r="AH230" s="625">
        <f t="shared" si="32"/>
        <v>0</v>
      </c>
      <c r="AI230" s="625">
        <f t="shared" si="32"/>
        <v>0</v>
      </c>
      <c r="AJ230" s="625">
        <f t="shared" si="32"/>
        <v>0</v>
      </c>
      <c r="AK230" s="625">
        <f t="shared" si="32"/>
        <v>0</v>
      </c>
      <c r="AL230" s="625">
        <f t="shared" si="32"/>
        <v>0</v>
      </c>
      <c r="AM230" s="625">
        <f t="shared" si="32"/>
        <v>0</v>
      </c>
      <c r="AN230" s="625">
        <f t="shared" si="32"/>
        <v>0</v>
      </c>
      <c r="AO230" s="625">
        <f t="shared" si="32"/>
        <v>0</v>
      </c>
      <c r="AP230" s="625">
        <f t="shared" si="32"/>
        <v>0</v>
      </c>
    </row>
    <row r="231" spans="2:42" s="625" customFormat="1" x14ac:dyDescent="0.45">
      <c r="B231" s="31"/>
      <c r="C231" s="31"/>
      <c r="H231" s="625" t="s">
        <v>274</v>
      </c>
      <c r="I231" s="625">
        <f>I230*2</f>
        <v>1.7934426229508196</v>
      </c>
      <c r="J231" s="625">
        <f t="shared" ref="J231:AP231" si="33">J230*2</f>
        <v>1.3426229508196721</v>
      </c>
      <c r="K231" s="625">
        <f t="shared" si="33"/>
        <v>1.7647540983606558</v>
      </c>
      <c r="L231" s="625">
        <f t="shared" si="33"/>
        <v>1.6893442622950821</v>
      </c>
      <c r="M231" s="625">
        <f t="shared" si="33"/>
        <v>1.7491803278688525</v>
      </c>
      <c r="N231" s="625">
        <f t="shared" si="33"/>
        <v>1.7311475409836066</v>
      </c>
      <c r="O231" s="625">
        <f t="shared" si="33"/>
        <v>1.7114754098360656</v>
      </c>
      <c r="P231" s="625">
        <f t="shared" si="33"/>
        <v>1.4393442622950821</v>
      </c>
      <c r="Q231" s="625">
        <f t="shared" si="33"/>
        <v>1.8827868852459015</v>
      </c>
      <c r="R231" s="625">
        <f t="shared" si="33"/>
        <v>1.6491803278688524</v>
      </c>
      <c r="S231" s="625">
        <f t="shared" si="33"/>
        <v>1.8581967213114754</v>
      </c>
      <c r="T231" s="625">
        <f t="shared" si="33"/>
        <v>1.8229508196721311</v>
      </c>
      <c r="U231" s="625">
        <f t="shared" si="33"/>
        <v>1.9352459016393442</v>
      </c>
      <c r="V231" s="625">
        <f t="shared" si="33"/>
        <v>1.5901639344262295</v>
      </c>
      <c r="W231" s="625">
        <f t="shared" si="33"/>
        <v>1.4311475409836065</v>
      </c>
      <c r="X231" s="625">
        <f t="shared" si="33"/>
        <v>1.4459016393442623</v>
      </c>
      <c r="Y231" s="625">
        <f t="shared" si="33"/>
        <v>1.5868852459016394</v>
      </c>
      <c r="Z231" s="625">
        <f t="shared" si="33"/>
        <v>1.4557377049180329</v>
      </c>
      <c r="AA231" s="625">
        <f t="shared" si="33"/>
        <v>1.4631147540983607</v>
      </c>
      <c r="AB231" s="625">
        <f t="shared" si="33"/>
        <v>1.4696721311475409</v>
      </c>
      <c r="AC231" s="625">
        <f t="shared" si="33"/>
        <v>0.27540983606557379</v>
      </c>
      <c r="AD231" s="625">
        <f t="shared" si="33"/>
        <v>0</v>
      </c>
      <c r="AE231" s="625">
        <f t="shared" si="33"/>
        <v>0</v>
      </c>
      <c r="AF231" s="625">
        <f t="shared" si="33"/>
        <v>0</v>
      </c>
      <c r="AG231" s="625">
        <f t="shared" si="33"/>
        <v>0</v>
      </c>
      <c r="AH231" s="625">
        <f t="shared" si="33"/>
        <v>0</v>
      </c>
      <c r="AI231" s="625">
        <f t="shared" si="33"/>
        <v>0</v>
      </c>
      <c r="AJ231" s="625">
        <f t="shared" si="33"/>
        <v>0</v>
      </c>
      <c r="AK231" s="625">
        <f t="shared" si="33"/>
        <v>0</v>
      </c>
      <c r="AL231" s="625">
        <f t="shared" si="33"/>
        <v>0</v>
      </c>
      <c r="AM231" s="625">
        <f t="shared" si="33"/>
        <v>0</v>
      </c>
      <c r="AN231" s="625">
        <f t="shared" si="33"/>
        <v>0</v>
      </c>
      <c r="AO231" s="625">
        <f t="shared" si="33"/>
        <v>0</v>
      </c>
      <c r="AP231" s="625">
        <f t="shared" si="33"/>
        <v>0</v>
      </c>
    </row>
    <row r="232" spans="2:42" s="625" customFormat="1" x14ac:dyDescent="0.45">
      <c r="B232" s="31"/>
      <c r="C232" s="31"/>
      <c r="H232" s="625" t="s">
        <v>275</v>
      </c>
      <c r="I232" s="625">
        <f>I226/68400</f>
        <v>0.63976608187134498</v>
      </c>
      <c r="J232" s="625">
        <f t="shared" ref="J232:AP232" si="34">J226/68400</f>
        <v>0.47894736842105262</v>
      </c>
      <c r="K232" s="625">
        <f t="shared" si="34"/>
        <v>0.62953216374269005</v>
      </c>
      <c r="L232" s="625">
        <f t="shared" si="34"/>
        <v>0.60263157894736841</v>
      </c>
      <c r="M232" s="625">
        <f t="shared" si="34"/>
        <v>0.62397660818713452</v>
      </c>
      <c r="N232" s="625">
        <f t="shared" si="34"/>
        <v>0.61754385964912284</v>
      </c>
      <c r="O232" s="625">
        <f t="shared" si="34"/>
        <v>0.61052631578947369</v>
      </c>
      <c r="P232" s="625">
        <f t="shared" si="34"/>
        <v>0.51345029239766082</v>
      </c>
      <c r="Q232" s="625">
        <f t="shared" si="34"/>
        <v>0.67163742690058481</v>
      </c>
      <c r="R232" s="625">
        <f t="shared" si="34"/>
        <v>0.58830409356725144</v>
      </c>
      <c r="S232" s="625">
        <f t="shared" si="34"/>
        <v>0.66286549707602338</v>
      </c>
      <c r="T232" s="625">
        <f t="shared" si="34"/>
        <v>0.6502923976608187</v>
      </c>
      <c r="U232" s="625">
        <f t="shared" si="34"/>
        <v>0.69035087719298249</v>
      </c>
      <c r="V232" s="625">
        <f t="shared" si="34"/>
        <v>0.56725146198830412</v>
      </c>
      <c r="W232" s="625">
        <f t="shared" si="34"/>
        <v>0.51052631578947372</v>
      </c>
      <c r="X232" s="625">
        <f t="shared" si="34"/>
        <v>0.51578947368421058</v>
      </c>
      <c r="Y232" s="625">
        <f t="shared" si="34"/>
        <v>0.56608187134502919</v>
      </c>
      <c r="Z232" s="625">
        <f t="shared" si="34"/>
        <v>0.51929824561403504</v>
      </c>
      <c r="AA232" s="625">
        <f t="shared" si="34"/>
        <v>0.52192982456140347</v>
      </c>
      <c r="AB232" s="625">
        <f t="shared" si="34"/>
        <v>0.52426900584795322</v>
      </c>
      <c r="AC232" s="625">
        <f t="shared" si="34"/>
        <v>9.8245614035087719E-2</v>
      </c>
      <c r="AD232" s="625">
        <f t="shared" si="34"/>
        <v>0</v>
      </c>
      <c r="AE232" s="625">
        <f t="shared" si="34"/>
        <v>0</v>
      </c>
      <c r="AF232" s="625">
        <f t="shared" si="34"/>
        <v>0</v>
      </c>
      <c r="AG232" s="625">
        <f t="shared" si="34"/>
        <v>0</v>
      </c>
      <c r="AH232" s="625">
        <f t="shared" si="34"/>
        <v>0</v>
      </c>
      <c r="AI232" s="625">
        <f t="shared" si="34"/>
        <v>0</v>
      </c>
      <c r="AJ232" s="625">
        <f t="shared" si="34"/>
        <v>0</v>
      </c>
      <c r="AK232" s="625">
        <f t="shared" si="34"/>
        <v>0</v>
      </c>
      <c r="AL232" s="625">
        <f t="shared" si="34"/>
        <v>0</v>
      </c>
      <c r="AM232" s="625">
        <f t="shared" si="34"/>
        <v>0</v>
      </c>
      <c r="AN232" s="625">
        <f t="shared" si="34"/>
        <v>0</v>
      </c>
      <c r="AO232" s="625">
        <f t="shared" si="34"/>
        <v>0</v>
      </c>
      <c r="AP232" s="625">
        <f t="shared" si="34"/>
        <v>0</v>
      </c>
    </row>
    <row r="233" spans="2:42" s="625" customFormat="1" x14ac:dyDescent="0.45">
      <c r="B233" s="31"/>
      <c r="C233" s="31"/>
    </row>
    <row r="234" spans="2:42" x14ac:dyDescent="0.45">
      <c r="P234" s="33"/>
      <c r="W234" s="33"/>
      <c r="Y234" s="33"/>
    </row>
    <row r="235" spans="2:42" x14ac:dyDescent="0.45">
      <c r="P235" s="33"/>
      <c r="W235" s="33"/>
      <c r="Y235" s="33"/>
    </row>
    <row r="236" spans="2:42" x14ac:dyDescent="0.45">
      <c r="P236" s="33"/>
      <c r="W236" s="33"/>
      <c r="Y236" s="33"/>
    </row>
    <row r="237" spans="2:42" x14ac:dyDescent="0.45">
      <c r="P237" s="33"/>
      <c r="W237" s="33"/>
      <c r="Y237" s="33"/>
    </row>
    <row r="238" spans="2:42" x14ac:dyDescent="0.45">
      <c r="P238" s="33"/>
      <c r="W238" s="33"/>
      <c r="Y238" s="33"/>
    </row>
    <row r="239" spans="2:42" x14ac:dyDescent="0.45">
      <c r="P239" s="33"/>
      <c r="W239" s="33"/>
      <c r="Y239" s="33"/>
    </row>
    <row r="240" spans="2:42" x14ac:dyDescent="0.45">
      <c r="P240" s="33"/>
      <c r="W240" s="33"/>
      <c r="Y240" s="33"/>
    </row>
    <row r="241" spans="16:25" x14ac:dyDescent="0.45">
      <c r="P241" s="33"/>
      <c r="W241" s="33"/>
      <c r="Y241" s="33"/>
    </row>
    <row r="242" spans="16:25" x14ac:dyDescent="0.45">
      <c r="P242" s="33"/>
      <c r="W242" s="33"/>
      <c r="Y242" s="33"/>
    </row>
    <row r="243" spans="16:25" x14ac:dyDescent="0.45">
      <c r="P243" s="33"/>
      <c r="W243" s="33"/>
      <c r="Y243" s="33"/>
    </row>
    <row r="244" spans="16:25" x14ac:dyDescent="0.45">
      <c r="P244" s="33"/>
      <c r="W244" s="33"/>
      <c r="Y244" s="33"/>
    </row>
    <row r="245" spans="16:25" x14ac:dyDescent="0.45">
      <c r="P245" s="33"/>
      <c r="W245" s="33"/>
      <c r="Y245" s="33"/>
    </row>
    <row r="246" spans="16:25" x14ac:dyDescent="0.45">
      <c r="P246" s="33"/>
      <c r="W246" s="33"/>
      <c r="Y246" s="33"/>
    </row>
    <row r="247" spans="16:25" x14ac:dyDescent="0.45">
      <c r="P247" s="33"/>
      <c r="W247" s="33"/>
      <c r="Y247" s="33"/>
    </row>
    <row r="248" spans="16:25" x14ac:dyDescent="0.45">
      <c r="P248" s="33"/>
      <c r="W248" s="33"/>
      <c r="Y248" s="33"/>
    </row>
    <row r="249" spans="16:25" x14ac:dyDescent="0.45">
      <c r="P249" s="33"/>
      <c r="W249" s="33"/>
      <c r="Y249" s="33"/>
    </row>
    <row r="250" spans="16:25" x14ac:dyDescent="0.45">
      <c r="P250" s="33"/>
      <c r="W250" s="33"/>
      <c r="Y250" s="33"/>
    </row>
    <row r="251" spans="16:25" x14ac:dyDescent="0.45">
      <c r="P251" s="33"/>
      <c r="W251" s="33"/>
      <c r="Y251" s="33"/>
    </row>
    <row r="252" spans="16:25" x14ac:dyDescent="0.45">
      <c r="P252" s="33"/>
      <c r="W252" s="33"/>
      <c r="Y252" s="33"/>
    </row>
    <row r="253" spans="16:25" x14ac:dyDescent="0.45">
      <c r="P253" s="33"/>
      <c r="W253" s="33"/>
      <c r="Y253" s="33"/>
    </row>
    <row r="254" spans="16:25" x14ac:dyDescent="0.45">
      <c r="P254" s="33"/>
      <c r="W254" s="33"/>
      <c r="Y254" s="33"/>
    </row>
    <row r="255" spans="16:25" x14ac:dyDescent="0.45">
      <c r="P255" s="33"/>
      <c r="W255" s="33"/>
      <c r="Y255" s="33"/>
    </row>
    <row r="256" spans="16:25" x14ac:dyDescent="0.45">
      <c r="P256" s="33"/>
      <c r="W256" s="33"/>
      <c r="Y256" s="33"/>
    </row>
    <row r="257" spans="16:25" x14ac:dyDescent="0.45">
      <c r="P257" s="33"/>
      <c r="W257" s="33"/>
      <c r="Y257" s="33"/>
    </row>
    <row r="258" spans="16:25" x14ac:dyDescent="0.45">
      <c r="P258" s="33"/>
      <c r="W258" s="33"/>
      <c r="Y258" s="33"/>
    </row>
    <row r="259" spans="16:25" x14ac:dyDescent="0.45">
      <c r="P259" s="33"/>
      <c r="W259" s="33"/>
      <c r="Y259" s="33"/>
    </row>
    <row r="260" spans="16:25" x14ac:dyDescent="0.45">
      <c r="P260" s="33"/>
      <c r="W260" s="33"/>
      <c r="Y260" s="33"/>
    </row>
    <row r="261" spans="16:25" x14ac:dyDescent="0.45">
      <c r="P261" s="33"/>
      <c r="W261" s="33"/>
      <c r="Y261" s="33"/>
    </row>
    <row r="262" spans="16:25" x14ac:dyDescent="0.45">
      <c r="P262" s="33"/>
      <c r="W262" s="33"/>
      <c r="Y262" s="33"/>
    </row>
    <row r="263" spans="16:25" x14ac:dyDescent="0.45">
      <c r="P263" s="33"/>
      <c r="W263" s="33"/>
      <c r="Y263" s="33"/>
    </row>
    <row r="264" spans="16:25" x14ac:dyDescent="0.45">
      <c r="P264" s="33"/>
      <c r="W264" s="33"/>
      <c r="Y264" s="33"/>
    </row>
    <row r="265" spans="16:25" x14ac:dyDescent="0.45">
      <c r="P265" s="33"/>
      <c r="W265" s="33"/>
      <c r="Y265" s="33"/>
    </row>
    <row r="266" spans="16:25" x14ac:dyDescent="0.45">
      <c r="P266" s="33"/>
      <c r="W266" s="33"/>
      <c r="Y266" s="33"/>
    </row>
    <row r="267" spans="16:25" x14ac:dyDescent="0.45">
      <c r="P267" s="33"/>
      <c r="W267" s="33"/>
      <c r="Y267" s="33"/>
    </row>
    <row r="268" spans="16:25" x14ac:dyDescent="0.45">
      <c r="P268" s="33"/>
      <c r="W268" s="33"/>
      <c r="Y268" s="33"/>
    </row>
    <row r="269" spans="16:25" x14ac:dyDescent="0.45">
      <c r="P269" s="33"/>
      <c r="W269" s="33"/>
      <c r="Y269" s="33"/>
    </row>
    <row r="270" spans="16:25" x14ac:dyDescent="0.45">
      <c r="P270" s="33"/>
      <c r="W270" s="33"/>
      <c r="Y270" s="33"/>
    </row>
    <row r="271" spans="16:25" x14ac:dyDescent="0.45">
      <c r="P271" s="33"/>
      <c r="W271" s="33"/>
      <c r="Y271" s="33"/>
    </row>
    <row r="272" spans="16:25" x14ac:dyDescent="0.45">
      <c r="P272" s="33"/>
      <c r="W272" s="33"/>
      <c r="Y272" s="33"/>
    </row>
    <row r="273" spans="11:25" x14ac:dyDescent="0.45">
      <c r="K273" s="756"/>
      <c r="P273" s="33"/>
      <c r="S273" s="756"/>
      <c r="W273" s="33"/>
      <c r="Y273" s="33"/>
    </row>
    <row r="274" spans="11:25" x14ac:dyDescent="0.45">
      <c r="K274" s="756"/>
      <c r="P274" s="33"/>
      <c r="S274" s="756"/>
      <c r="W274" s="33"/>
      <c r="Y274" s="33"/>
    </row>
    <row r="275" spans="11:25" x14ac:dyDescent="0.45">
      <c r="K275" s="756"/>
      <c r="P275" s="33"/>
      <c r="S275" s="756"/>
      <c r="W275" s="33"/>
      <c r="Y275" s="33"/>
    </row>
    <row r="276" spans="11:25" x14ac:dyDescent="0.45">
      <c r="K276" s="756"/>
      <c r="P276" s="33"/>
      <c r="S276" s="756"/>
      <c r="W276" s="33"/>
      <c r="Y276" s="33"/>
    </row>
    <row r="277" spans="11:25" x14ac:dyDescent="0.45">
      <c r="K277" s="756"/>
      <c r="P277" s="33"/>
      <c r="S277" s="756"/>
      <c r="W277" s="33"/>
      <c r="Y277" s="33"/>
    </row>
    <row r="278" spans="11:25" x14ac:dyDescent="0.45">
      <c r="K278" s="756"/>
      <c r="P278" s="33"/>
      <c r="S278" s="756"/>
      <c r="W278" s="33"/>
      <c r="Y278" s="33"/>
    </row>
    <row r="279" spans="11:25" x14ac:dyDescent="0.45">
      <c r="K279" s="756"/>
      <c r="P279" s="33"/>
      <c r="S279" s="756"/>
      <c r="W279" s="33"/>
      <c r="Y279" s="33"/>
    </row>
    <row r="280" spans="11:25" x14ac:dyDescent="0.45">
      <c r="K280" s="756"/>
      <c r="P280" s="33"/>
      <c r="S280" s="756"/>
      <c r="W280" s="33"/>
      <c r="Y280" s="33"/>
    </row>
    <row r="281" spans="11:25" x14ac:dyDescent="0.45">
      <c r="K281" s="756"/>
      <c r="P281" s="33"/>
      <c r="S281" s="756"/>
      <c r="W281" s="33"/>
      <c r="Y281" s="33"/>
    </row>
    <row r="282" spans="11:25" x14ac:dyDescent="0.45">
      <c r="K282" s="756"/>
      <c r="P282" s="33"/>
      <c r="S282" s="756"/>
      <c r="W282" s="33"/>
      <c r="Y282" s="33"/>
    </row>
    <row r="283" spans="11:25" x14ac:dyDescent="0.45">
      <c r="K283" s="756"/>
      <c r="P283" s="33"/>
      <c r="S283" s="756"/>
      <c r="W283" s="33"/>
      <c r="Y283" s="33"/>
    </row>
    <row r="284" spans="11:25" x14ac:dyDescent="0.45">
      <c r="K284" s="756"/>
      <c r="P284" s="33"/>
      <c r="S284" s="756"/>
      <c r="W284" s="33"/>
      <c r="Y284" s="33"/>
    </row>
    <row r="285" spans="11:25" x14ac:dyDescent="0.45">
      <c r="K285" s="756"/>
      <c r="P285" s="33"/>
      <c r="S285" s="756"/>
      <c r="W285" s="33"/>
      <c r="Y285" s="33"/>
    </row>
    <row r="286" spans="11:25" x14ac:dyDescent="0.45">
      <c r="K286" s="756"/>
      <c r="P286" s="33"/>
      <c r="S286" s="756"/>
      <c r="W286" s="33"/>
      <c r="Y286" s="33"/>
    </row>
    <row r="287" spans="11:25" x14ac:dyDescent="0.45">
      <c r="K287" s="756"/>
      <c r="P287" s="33"/>
      <c r="S287" s="756"/>
      <c r="W287" s="33"/>
      <c r="Y287" s="33"/>
    </row>
    <row r="288" spans="11:25" x14ac:dyDescent="0.45">
      <c r="P288" s="33"/>
      <c r="W288" s="33"/>
      <c r="Y288" s="33"/>
    </row>
    <row r="289" spans="16:25" x14ac:dyDescent="0.45">
      <c r="P289" s="33"/>
      <c r="W289" s="33"/>
      <c r="Y289" s="33"/>
    </row>
    <row r="290" spans="16:25" x14ac:dyDescent="0.45">
      <c r="P290" s="33"/>
      <c r="W290" s="33"/>
      <c r="Y290" s="33"/>
    </row>
    <row r="291" spans="16:25" x14ac:dyDescent="0.45">
      <c r="P291" s="33"/>
      <c r="W291" s="33"/>
      <c r="Y291" s="33"/>
    </row>
    <row r="292" spans="16:25" x14ac:dyDescent="0.45">
      <c r="P292" s="33"/>
      <c r="W292" s="33"/>
      <c r="Y292" s="33"/>
    </row>
    <row r="293" spans="16:25" x14ac:dyDescent="0.45">
      <c r="P293" s="33"/>
      <c r="W293" s="33"/>
      <c r="Y293" s="33"/>
    </row>
    <row r="294" spans="16:25" x14ac:dyDescent="0.45">
      <c r="P294" s="33"/>
      <c r="W294" s="33"/>
      <c r="Y294" s="33"/>
    </row>
    <row r="295" spans="16:25" x14ac:dyDescent="0.45">
      <c r="P295" s="33"/>
      <c r="W295" s="33"/>
      <c r="Y295" s="33"/>
    </row>
    <row r="296" spans="16:25" x14ac:dyDescent="0.45">
      <c r="P296" s="33"/>
      <c r="W296" s="33"/>
      <c r="Y296" s="33"/>
    </row>
    <row r="297" spans="16:25" x14ac:dyDescent="0.45">
      <c r="P297" s="33"/>
      <c r="W297" s="33"/>
      <c r="Y297" s="33"/>
    </row>
    <row r="298" spans="16:25" x14ac:dyDescent="0.45">
      <c r="P298" s="33"/>
      <c r="W298" s="33"/>
      <c r="Y298" s="33"/>
    </row>
    <row r="299" spans="16:25" x14ac:dyDescent="0.45">
      <c r="P299" s="33"/>
      <c r="W299" s="33"/>
      <c r="Y299" s="33"/>
    </row>
    <row r="300" spans="16:25" x14ac:dyDescent="0.45">
      <c r="P300" s="33"/>
      <c r="W300" s="33"/>
      <c r="Y300" s="33"/>
    </row>
    <row r="301" spans="16:25" x14ac:dyDescent="0.45">
      <c r="P301" s="33"/>
      <c r="W301" s="33"/>
      <c r="Y301" s="33"/>
    </row>
    <row r="302" spans="16:25" x14ac:dyDescent="0.45">
      <c r="P302" s="33"/>
      <c r="W302" s="33"/>
      <c r="Y302" s="33"/>
    </row>
    <row r="303" spans="16:25" x14ac:dyDescent="0.45">
      <c r="P303" s="33"/>
      <c r="W303" s="33"/>
      <c r="Y303" s="33"/>
    </row>
    <row r="304" spans="16:25" x14ac:dyDescent="0.45">
      <c r="P304" s="33"/>
      <c r="W304" s="33"/>
      <c r="Y304" s="33"/>
    </row>
    <row r="305" spans="16:25" x14ac:dyDescent="0.45">
      <c r="P305" s="33"/>
      <c r="W305" s="33"/>
      <c r="Y305" s="33"/>
    </row>
    <row r="306" spans="16:25" x14ac:dyDescent="0.45">
      <c r="P306" s="33"/>
      <c r="W306" s="33"/>
      <c r="Y306" s="33"/>
    </row>
    <row r="307" spans="16:25" x14ac:dyDescent="0.45">
      <c r="P307" s="33"/>
      <c r="W307" s="33"/>
      <c r="Y307" s="33"/>
    </row>
    <row r="308" spans="16:25" x14ac:dyDescent="0.45">
      <c r="P308" s="33"/>
      <c r="W308" s="33"/>
      <c r="Y308" s="33"/>
    </row>
    <row r="309" spans="16:25" x14ac:dyDescent="0.45">
      <c r="P309" s="33"/>
      <c r="W309" s="33"/>
      <c r="Y309" s="33"/>
    </row>
    <row r="310" spans="16:25" x14ac:dyDescent="0.45">
      <c r="P310" s="33"/>
      <c r="W310" s="33"/>
      <c r="Y310" s="33"/>
    </row>
    <row r="311" spans="16:25" x14ac:dyDescent="0.45">
      <c r="P311" s="33"/>
      <c r="W311" s="33"/>
      <c r="Y311" s="33"/>
    </row>
    <row r="312" spans="16:25" x14ac:dyDescent="0.45">
      <c r="P312" s="33"/>
      <c r="W312" s="33"/>
      <c r="Y312" s="33"/>
    </row>
    <row r="313" spans="16:25" x14ac:dyDescent="0.45">
      <c r="P313" s="33"/>
      <c r="W313" s="33"/>
      <c r="Y313" s="33"/>
    </row>
    <row r="314" spans="16:25" x14ac:dyDescent="0.45">
      <c r="P314" s="33"/>
      <c r="W314" s="33"/>
      <c r="Y314" s="33"/>
    </row>
    <row r="315" spans="16:25" x14ac:dyDescent="0.45">
      <c r="P315" s="33"/>
      <c r="W315" s="33"/>
      <c r="Y315" s="33"/>
    </row>
    <row r="316" spans="16:25" x14ac:dyDescent="0.45">
      <c r="P316" s="33"/>
      <c r="W316" s="33"/>
      <c r="Y316" s="33"/>
    </row>
    <row r="317" spans="16:25" x14ac:dyDescent="0.45">
      <c r="P317" s="33"/>
      <c r="W317" s="33"/>
      <c r="Y317" s="33"/>
    </row>
    <row r="318" spans="16:25" x14ac:dyDescent="0.45">
      <c r="P318" s="33"/>
      <c r="W318" s="33"/>
      <c r="Y318" s="33"/>
    </row>
    <row r="319" spans="16:25" x14ac:dyDescent="0.45">
      <c r="P319" s="33"/>
      <c r="W319" s="33"/>
      <c r="Y319" s="33"/>
    </row>
    <row r="320" spans="16:25" x14ac:dyDescent="0.45">
      <c r="P320" s="33"/>
      <c r="W320" s="33"/>
      <c r="Y320" s="33"/>
    </row>
    <row r="321" spans="16:25" x14ac:dyDescent="0.45">
      <c r="P321" s="33"/>
      <c r="W321" s="33"/>
      <c r="Y321" s="33"/>
    </row>
    <row r="322" spans="16:25" x14ac:dyDescent="0.45">
      <c r="P322" s="33"/>
      <c r="W322" s="33"/>
      <c r="Y322" s="33"/>
    </row>
    <row r="323" spans="16:25" x14ac:dyDescent="0.45">
      <c r="P323" s="33"/>
      <c r="W323" s="33"/>
      <c r="Y323" s="33"/>
    </row>
    <row r="324" spans="16:25" x14ac:dyDescent="0.45">
      <c r="P324" s="33"/>
      <c r="W324" s="33"/>
      <c r="Y324" s="33"/>
    </row>
    <row r="325" spans="16:25" x14ac:dyDescent="0.45">
      <c r="P325" s="33"/>
      <c r="W325" s="33"/>
      <c r="Y325" s="33"/>
    </row>
    <row r="326" spans="16:25" x14ac:dyDescent="0.45">
      <c r="P326" s="33"/>
      <c r="W326" s="33"/>
      <c r="Y326" s="33"/>
    </row>
    <row r="327" spans="16:25" x14ac:dyDescent="0.45">
      <c r="P327" s="33"/>
      <c r="W327" s="33"/>
      <c r="Y327" s="33"/>
    </row>
    <row r="328" spans="16:25" x14ac:dyDescent="0.45">
      <c r="P328" s="33"/>
      <c r="W328" s="33"/>
      <c r="Y328" s="33"/>
    </row>
    <row r="329" spans="16:25" x14ac:dyDescent="0.45">
      <c r="P329" s="33"/>
      <c r="W329" s="33"/>
      <c r="Y329" s="33"/>
    </row>
    <row r="330" spans="16:25" x14ac:dyDescent="0.45">
      <c r="P330" s="33"/>
      <c r="W330" s="33"/>
      <c r="Y330" s="33"/>
    </row>
    <row r="331" spans="16:25" x14ac:dyDescent="0.45">
      <c r="P331" s="33"/>
      <c r="W331" s="33"/>
      <c r="Y331" s="33"/>
    </row>
    <row r="332" spans="16:25" x14ac:dyDescent="0.45">
      <c r="P332" s="33"/>
      <c r="W332" s="33"/>
      <c r="Y332" s="33"/>
    </row>
    <row r="333" spans="16:25" x14ac:dyDescent="0.45">
      <c r="P333" s="33"/>
      <c r="W333" s="33"/>
      <c r="Y333" s="33"/>
    </row>
    <row r="334" spans="16:25" x14ac:dyDescent="0.45">
      <c r="P334" s="33"/>
      <c r="W334" s="33"/>
      <c r="Y334" s="33"/>
    </row>
    <row r="335" spans="16:25" x14ac:dyDescent="0.45">
      <c r="P335" s="33"/>
      <c r="W335" s="33"/>
      <c r="Y335" s="33"/>
    </row>
    <row r="336" spans="16:25" x14ac:dyDescent="0.45">
      <c r="P336" s="33"/>
      <c r="W336" s="33"/>
      <c r="Y336" s="33"/>
    </row>
    <row r="337" spans="16:25" x14ac:dyDescent="0.45">
      <c r="P337" s="33"/>
      <c r="W337" s="33"/>
      <c r="Y337" s="33"/>
    </row>
    <row r="338" spans="16:25" x14ac:dyDescent="0.45">
      <c r="P338" s="33"/>
      <c r="W338" s="33"/>
      <c r="Y338" s="33"/>
    </row>
    <row r="339" spans="16:25" x14ac:dyDescent="0.45">
      <c r="P339" s="33"/>
      <c r="W339" s="33"/>
      <c r="Y339" s="33"/>
    </row>
    <row r="340" spans="16:25" x14ac:dyDescent="0.45">
      <c r="P340" s="33"/>
      <c r="W340" s="33"/>
      <c r="Y340" s="33"/>
    </row>
    <row r="341" spans="16:25" x14ac:dyDescent="0.45">
      <c r="P341" s="33"/>
      <c r="W341" s="33"/>
      <c r="Y341" s="33"/>
    </row>
    <row r="342" spans="16:25" x14ac:dyDescent="0.45">
      <c r="P342" s="33"/>
      <c r="W342" s="33"/>
      <c r="Y342" s="33"/>
    </row>
    <row r="343" spans="16:25" x14ac:dyDescent="0.45">
      <c r="P343" s="33"/>
      <c r="W343" s="33"/>
      <c r="Y343" s="33"/>
    </row>
    <row r="344" spans="16:25" x14ac:dyDescent="0.45">
      <c r="P344" s="33"/>
      <c r="W344" s="33"/>
      <c r="Y344" s="33"/>
    </row>
    <row r="345" spans="16:25" x14ac:dyDescent="0.45">
      <c r="P345" s="33"/>
      <c r="W345" s="33"/>
      <c r="Y345" s="33"/>
    </row>
    <row r="346" spans="16:25" x14ac:dyDescent="0.45">
      <c r="P346" s="33"/>
      <c r="W346" s="33"/>
      <c r="Y346" s="33"/>
    </row>
    <row r="347" spans="16:25" x14ac:dyDescent="0.45">
      <c r="P347" s="33"/>
      <c r="W347" s="33"/>
      <c r="Y347" s="33"/>
    </row>
    <row r="348" spans="16:25" x14ac:dyDescent="0.45">
      <c r="P348" s="33"/>
      <c r="W348" s="33"/>
      <c r="Y348" s="33"/>
    </row>
    <row r="349" spans="16:25" x14ac:dyDescent="0.45">
      <c r="P349" s="33"/>
      <c r="W349" s="33"/>
      <c r="Y349" s="33"/>
    </row>
    <row r="350" spans="16:25" x14ac:dyDescent="0.45">
      <c r="P350" s="33"/>
      <c r="W350" s="33"/>
      <c r="Y350" s="33"/>
    </row>
    <row r="351" spans="16:25" x14ac:dyDescent="0.45">
      <c r="P351" s="33"/>
      <c r="W351" s="33"/>
      <c r="Y351" s="33"/>
    </row>
    <row r="352" spans="16:25" x14ac:dyDescent="0.45">
      <c r="P352" s="33"/>
      <c r="W352" s="33"/>
      <c r="Y352" s="33"/>
    </row>
    <row r="353" spans="16:25" x14ac:dyDescent="0.45">
      <c r="P353" s="33"/>
      <c r="W353" s="33"/>
      <c r="Y353" s="33"/>
    </row>
    <row r="354" spans="16:25" x14ac:dyDescent="0.45">
      <c r="P354" s="33"/>
      <c r="W354" s="33"/>
      <c r="Y354" s="33"/>
    </row>
    <row r="355" spans="16:25" x14ac:dyDescent="0.45">
      <c r="P355" s="33"/>
      <c r="W355" s="33"/>
      <c r="Y355" s="33"/>
    </row>
    <row r="356" spans="16:25" x14ac:dyDescent="0.45">
      <c r="P356" s="33"/>
      <c r="W356" s="33"/>
      <c r="Y356" s="33"/>
    </row>
    <row r="357" spans="16:25" x14ac:dyDescent="0.45">
      <c r="P357" s="33"/>
      <c r="W357" s="33"/>
      <c r="Y357" s="33"/>
    </row>
    <row r="358" spans="16:25" x14ac:dyDescent="0.45">
      <c r="P358" s="33"/>
      <c r="W358" s="33"/>
      <c r="Y358" s="33"/>
    </row>
    <row r="359" spans="16:25" x14ac:dyDescent="0.45">
      <c r="P359" s="33"/>
      <c r="W359" s="33"/>
      <c r="Y359" s="33"/>
    </row>
    <row r="360" spans="16:25" x14ac:dyDescent="0.45">
      <c r="P360" s="33"/>
      <c r="W360" s="33"/>
      <c r="Y360" s="33"/>
    </row>
    <row r="361" spans="16:25" x14ac:dyDescent="0.45">
      <c r="P361" s="33"/>
      <c r="W361" s="33"/>
      <c r="Y361" s="33"/>
    </row>
    <row r="362" spans="16:25" x14ac:dyDescent="0.45">
      <c r="P362" s="33"/>
      <c r="W362" s="33"/>
      <c r="Y362" s="33"/>
    </row>
    <row r="363" spans="16:25" x14ac:dyDescent="0.45">
      <c r="P363" s="33"/>
      <c r="W363" s="33"/>
      <c r="Y363" s="33"/>
    </row>
    <row r="364" spans="16:25" x14ac:dyDescent="0.45">
      <c r="P364" s="33"/>
      <c r="W364" s="33"/>
      <c r="Y364" s="33"/>
    </row>
    <row r="365" spans="16:25" x14ac:dyDescent="0.45">
      <c r="P365" s="33"/>
      <c r="W365" s="33"/>
      <c r="Y365" s="33"/>
    </row>
    <row r="366" spans="16:25" x14ac:dyDescent="0.45">
      <c r="P366" s="33"/>
      <c r="W366" s="33"/>
      <c r="Y366" s="33"/>
    </row>
    <row r="367" spans="16:25" x14ac:dyDescent="0.45">
      <c r="P367" s="33"/>
      <c r="W367" s="33"/>
      <c r="Y367" s="33"/>
    </row>
    <row r="368" spans="16:25" x14ac:dyDescent="0.45">
      <c r="P368" s="33"/>
      <c r="W368" s="33"/>
      <c r="Y368" s="33"/>
    </row>
    <row r="369" spans="16:25" x14ac:dyDescent="0.45">
      <c r="P369" s="33"/>
      <c r="W369" s="33"/>
      <c r="Y369" s="33"/>
    </row>
    <row r="370" spans="16:25" x14ac:dyDescent="0.45">
      <c r="P370" s="33"/>
      <c r="W370" s="33"/>
      <c r="Y370" s="33"/>
    </row>
    <row r="371" spans="16:25" x14ac:dyDescent="0.45">
      <c r="P371" s="33"/>
      <c r="W371" s="33"/>
      <c r="Y371" s="33"/>
    </row>
    <row r="372" spans="16:25" x14ac:dyDescent="0.45">
      <c r="P372" s="33"/>
      <c r="W372" s="33"/>
      <c r="Y372" s="33"/>
    </row>
    <row r="373" spans="16:25" x14ac:dyDescent="0.45">
      <c r="P373" s="33"/>
      <c r="W373" s="33"/>
      <c r="Y373" s="33"/>
    </row>
    <row r="374" spans="16:25" x14ac:dyDescent="0.45">
      <c r="P374" s="33"/>
      <c r="W374" s="33"/>
      <c r="Y374" s="33"/>
    </row>
    <row r="375" spans="16:25" x14ac:dyDescent="0.45">
      <c r="P375" s="33"/>
      <c r="W375" s="33"/>
      <c r="Y375" s="33"/>
    </row>
    <row r="376" spans="16:25" x14ac:dyDescent="0.45">
      <c r="P376" s="33"/>
      <c r="W376" s="33"/>
      <c r="Y376" s="33"/>
    </row>
    <row r="377" spans="16:25" x14ac:dyDescent="0.45">
      <c r="P377" s="33"/>
      <c r="W377" s="33"/>
      <c r="Y377" s="33"/>
    </row>
    <row r="378" spans="16:25" x14ac:dyDescent="0.45">
      <c r="P378" s="33"/>
      <c r="W378" s="33"/>
      <c r="Y378" s="33"/>
    </row>
    <row r="379" spans="16:25" x14ac:dyDescent="0.45">
      <c r="P379" s="33"/>
      <c r="W379" s="33"/>
      <c r="Y379" s="33"/>
    </row>
    <row r="380" spans="16:25" x14ac:dyDescent="0.45">
      <c r="P380" s="33"/>
      <c r="W380" s="33"/>
      <c r="Y380" s="33"/>
    </row>
    <row r="381" spans="16:25" x14ac:dyDescent="0.45">
      <c r="P381" s="33"/>
      <c r="W381" s="33"/>
      <c r="Y381" s="33"/>
    </row>
    <row r="382" spans="16:25" x14ac:dyDescent="0.45">
      <c r="P382" s="33"/>
      <c r="W382" s="33"/>
      <c r="Y382" s="33"/>
    </row>
    <row r="383" spans="16:25" x14ac:dyDescent="0.45">
      <c r="P383" s="33"/>
      <c r="W383" s="33"/>
      <c r="Y383" s="33"/>
    </row>
    <row r="384" spans="16:25" x14ac:dyDescent="0.45">
      <c r="P384" s="33"/>
      <c r="W384" s="33"/>
      <c r="Y384" s="33"/>
    </row>
    <row r="385" spans="16:25" x14ac:dyDescent="0.45">
      <c r="P385" s="33"/>
      <c r="W385" s="33"/>
      <c r="Y385" s="33"/>
    </row>
    <row r="386" spans="16:25" x14ac:dyDescent="0.45">
      <c r="P386" s="33"/>
      <c r="W386" s="33"/>
      <c r="Y386" s="33"/>
    </row>
    <row r="387" spans="16:25" x14ac:dyDescent="0.45">
      <c r="P387" s="33"/>
      <c r="W387" s="33"/>
      <c r="Y387" s="33"/>
    </row>
    <row r="388" spans="16:25" x14ac:dyDescent="0.45">
      <c r="P388" s="33"/>
      <c r="W388" s="33"/>
      <c r="Y388" s="33"/>
    </row>
    <row r="389" spans="16:25" x14ac:dyDescent="0.45">
      <c r="P389" s="33"/>
      <c r="W389" s="33"/>
      <c r="Y389" s="33"/>
    </row>
    <row r="390" spans="16:25" x14ac:dyDescent="0.45">
      <c r="P390" s="33"/>
      <c r="W390" s="33"/>
      <c r="Y390" s="33"/>
    </row>
    <row r="391" spans="16:25" x14ac:dyDescent="0.45">
      <c r="P391" s="33"/>
      <c r="W391" s="33"/>
      <c r="Y391" s="33"/>
    </row>
    <row r="392" spans="16:25" x14ac:dyDescent="0.45">
      <c r="P392" s="33"/>
      <c r="W392" s="33"/>
      <c r="Y392" s="33"/>
    </row>
    <row r="393" spans="16:25" x14ac:dyDescent="0.45">
      <c r="P393" s="33"/>
      <c r="W393" s="33"/>
      <c r="Y393" s="33"/>
    </row>
    <row r="394" spans="16:25" x14ac:dyDescent="0.45">
      <c r="P394" s="33"/>
      <c r="W394" s="33"/>
      <c r="Y394" s="33"/>
    </row>
    <row r="395" spans="16:25" x14ac:dyDescent="0.45">
      <c r="P395" s="33"/>
      <c r="W395" s="33"/>
      <c r="Y395" s="33"/>
    </row>
    <row r="396" spans="16:25" x14ac:dyDescent="0.45">
      <c r="P396" s="33"/>
      <c r="W396" s="33"/>
      <c r="Y396" s="33"/>
    </row>
    <row r="397" spans="16:25" x14ac:dyDescent="0.45">
      <c r="P397" s="33"/>
      <c r="W397" s="33"/>
      <c r="Y397" s="33"/>
    </row>
    <row r="398" spans="16:25" x14ac:dyDescent="0.45">
      <c r="P398" s="33"/>
      <c r="W398" s="33"/>
      <c r="Y398" s="33"/>
    </row>
    <row r="399" spans="16:25" x14ac:dyDescent="0.45">
      <c r="P399" s="33"/>
      <c r="W399" s="33"/>
      <c r="Y399" s="33"/>
    </row>
    <row r="400" spans="16:25" x14ac:dyDescent="0.45">
      <c r="P400" s="33"/>
      <c r="W400" s="33"/>
      <c r="Y400" s="33"/>
    </row>
    <row r="401" spans="16:25" x14ac:dyDescent="0.45">
      <c r="P401" s="33"/>
      <c r="W401" s="33"/>
      <c r="Y401" s="33"/>
    </row>
    <row r="402" spans="16:25" x14ac:dyDescent="0.45">
      <c r="P402" s="33"/>
      <c r="W402" s="33"/>
      <c r="Y402" s="33"/>
    </row>
    <row r="403" spans="16:25" x14ac:dyDescent="0.45">
      <c r="P403" s="33"/>
      <c r="W403" s="33"/>
      <c r="Y403" s="33"/>
    </row>
    <row r="404" spans="16:25" x14ac:dyDescent="0.45">
      <c r="P404" s="33"/>
      <c r="W404" s="33"/>
      <c r="Y404" s="33"/>
    </row>
    <row r="405" spans="16:25" x14ac:dyDescent="0.45">
      <c r="P405" s="33"/>
      <c r="W405" s="33"/>
      <c r="Y405" s="33"/>
    </row>
    <row r="406" spans="16:25" x14ac:dyDescent="0.45">
      <c r="P406" s="33"/>
      <c r="W406" s="33"/>
      <c r="Y406" s="33"/>
    </row>
    <row r="407" spans="16:25" x14ac:dyDescent="0.45">
      <c r="P407" s="33"/>
      <c r="W407" s="33"/>
      <c r="Y407" s="33"/>
    </row>
    <row r="408" spans="16:25" x14ac:dyDescent="0.45">
      <c r="P408" s="33"/>
      <c r="W408" s="33"/>
      <c r="Y408" s="33"/>
    </row>
    <row r="409" spans="16:25" x14ac:dyDescent="0.45">
      <c r="P409" s="33"/>
      <c r="W409" s="33"/>
      <c r="Y409" s="33"/>
    </row>
    <row r="410" spans="16:25" x14ac:dyDescent="0.45">
      <c r="P410" s="33"/>
      <c r="W410" s="33"/>
      <c r="Y410" s="33"/>
    </row>
    <row r="411" spans="16:25" x14ac:dyDescent="0.45">
      <c r="P411" s="33"/>
      <c r="W411" s="33"/>
      <c r="Y411" s="33"/>
    </row>
    <row r="412" spans="16:25" x14ac:dyDescent="0.45">
      <c r="P412" s="33"/>
      <c r="W412" s="33"/>
      <c r="Y412" s="33"/>
    </row>
    <row r="413" spans="16:25" x14ac:dyDescent="0.45">
      <c r="P413" s="33"/>
      <c r="W413" s="33"/>
      <c r="Y413" s="33"/>
    </row>
    <row r="414" spans="16:25" x14ac:dyDescent="0.45">
      <c r="P414" s="33"/>
      <c r="W414" s="33"/>
      <c r="Y414" s="33"/>
    </row>
    <row r="415" spans="16:25" x14ac:dyDescent="0.45">
      <c r="P415" s="33"/>
      <c r="W415" s="33"/>
      <c r="Y415" s="33"/>
    </row>
    <row r="416" spans="16:25" x14ac:dyDescent="0.45">
      <c r="P416" s="33"/>
      <c r="W416" s="33"/>
      <c r="Y416" s="33"/>
    </row>
    <row r="417" spans="16:25" x14ac:dyDescent="0.45">
      <c r="P417" s="33"/>
      <c r="W417" s="33"/>
      <c r="Y417" s="33"/>
    </row>
    <row r="418" spans="16:25" x14ac:dyDescent="0.45">
      <c r="P418" s="33"/>
      <c r="W418" s="33"/>
      <c r="Y418" s="33"/>
    </row>
    <row r="419" spans="16:25" x14ac:dyDescent="0.45">
      <c r="P419" s="33"/>
      <c r="W419" s="33"/>
      <c r="Y419" s="33"/>
    </row>
    <row r="420" spans="16:25" x14ac:dyDescent="0.45">
      <c r="P420" s="33"/>
      <c r="W420" s="33"/>
      <c r="Y420" s="33"/>
    </row>
    <row r="421" spans="16:25" x14ac:dyDescent="0.45">
      <c r="P421" s="33"/>
      <c r="W421" s="33"/>
      <c r="Y421" s="33"/>
    </row>
    <row r="422" spans="16:25" x14ac:dyDescent="0.45">
      <c r="P422" s="33"/>
      <c r="W422" s="33"/>
      <c r="Y422" s="33"/>
    </row>
    <row r="423" spans="16:25" x14ac:dyDescent="0.45">
      <c r="P423" s="33"/>
      <c r="W423" s="33"/>
      <c r="Y423" s="33"/>
    </row>
    <row r="424" spans="16:25" x14ac:dyDescent="0.45">
      <c r="P424" s="33"/>
      <c r="W424" s="33"/>
      <c r="Y424" s="33"/>
    </row>
    <row r="425" spans="16:25" x14ac:dyDescent="0.45">
      <c r="P425" s="33"/>
      <c r="W425" s="33"/>
      <c r="Y425" s="33"/>
    </row>
    <row r="426" spans="16:25" x14ac:dyDescent="0.45">
      <c r="P426" s="33"/>
      <c r="W426" s="33"/>
      <c r="Y426" s="33"/>
    </row>
    <row r="427" spans="16:25" x14ac:dyDescent="0.45">
      <c r="P427" s="33"/>
      <c r="W427" s="33"/>
      <c r="Y427" s="33"/>
    </row>
    <row r="428" spans="16:25" x14ac:dyDescent="0.45">
      <c r="P428" s="33"/>
      <c r="W428" s="33"/>
      <c r="Y428" s="33"/>
    </row>
    <row r="429" spans="16:25" x14ac:dyDescent="0.45">
      <c r="P429" s="33"/>
      <c r="W429" s="33"/>
      <c r="Y429" s="33"/>
    </row>
    <row r="430" spans="16:25" x14ac:dyDescent="0.45">
      <c r="P430" s="33"/>
      <c r="W430" s="33"/>
      <c r="Y430" s="33"/>
    </row>
    <row r="431" spans="16:25" x14ac:dyDescent="0.45">
      <c r="P431" s="33"/>
      <c r="W431" s="33"/>
      <c r="Y431" s="33"/>
    </row>
    <row r="432" spans="16:25" x14ac:dyDescent="0.45">
      <c r="P432" s="33"/>
      <c r="W432" s="33"/>
      <c r="Y432" s="33"/>
    </row>
    <row r="433" spans="16:25" x14ac:dyDescent="0.45">
      <c r="P433" s="33"/>
      <c r="W433" s="33"/>
      <c r="Y433" s="33"/>
    </row>
    <row r="434" spans="16:25" x14ac:dyDescent="0.45">
      <c r="P434" s="33"/>
      <c r="W434" s="33"/>
      <c r="Y434" s="33"/>
    </row>
    <row r="435" spans="16:25" x14ac:dyDescent="0.45">
      <c r="P435" s="33"/>
      <c r="W435" s="33"/>
      <c r="Y435" s="33"/>
    </row>
    <row r="436" spans="16:25" x14ac:dyDescent="0.45">
      <c r="P436" s="33"/>
      <c r="W436" s="33"/>
      <c r="Y436" s="33"/>
    </row>
    <row r="437" spans="16:25" x14ac:dyDescent="0.45">
      <c r="P437" s="33"/>
      <c r="W437" s="33"/>
      <c r="Y437" s="33"/>
    </row>
    <row r="438" spans="16:25" x14ac:dyDescent="0.45">
      <c r="P438" s="33"/>
      <c r="W438" s="33"/>
      <c r="Y438" s="33"/>
    </row>
    <row r="439" spans="16:25" x14ac:dyDescent="0.45">
      <c r="P439" s="33"/>
      <c r="W439" s="33"/>
      <c r="Y439" s="33"/>
    </row>
    <row r="440" spans="16:25" x14ac:dyDescent="0.45">
      <c r="P440" s="33"/>
      <c r="W440" s="33"/>
      <c r="Y440" s="33"/>
    </row>
    <row r="441" spans="16:25" x14ac:dyDescent="0.45">
      <c r="P441" s="33"/>
      <c r="W441" s="33"/>
      <c r="Y441" s="33"/>
    </row>
    <row r="442" spans="16:25" x14ac:dyDescent="0.45">
      <c r="P442" s="33"/>
      <c r="W442" s="33"/>
      <c r="Y442" s="33"/>
    </row>
    <row r="443" spans="16:25" x14ac:dyDescent="0.45">
      <c r="P443" s="33"/>
      <c r="W443" s="33"/>
      <c r="Y443" s="33"/>
    </row>
    <row r="444" spans="16:25" x14ac:dyDescent="0.45">
      <c r="P444" s="33"/>
      <c r="W444" s="33"/>
      <c r="Y444" s="33"/>
    </row>
    <row r="445" spans="16:25" x14ac:dyDescent="0.45">
      <c r="P445" s="33"/>
      <c r="W445" s="33"/>
      <c r="Y445" s="33"/>
    </row>
    <row r="446" spans="16:25" x14ac:dyDescent="0.45">
      <c r="P446" s="33"/>
      <c r="W446" s="33"/>
      <c r="Y446" s="33"/>
    </row>
    <row r="447" spans="16:25" x14ac:dyDescent="0.45">
      <c r="P447" s="33"/>
      <c r="W447" s="33"/>
      <c r="Y447" s="33"/>
    </row>
    <row r="448" spans="16:25" x14ac:dyDescent="0.45">
      <c r="P448" s="33"/>
      <c r="W448" s="33"/>
      <c r="Y448" s="33"/>
    </row>
    <row r="449" spans="16:25" x14ac:dyDescent="0.45">
      <c r="P449" s="33"/>
      <c r="W449" s="33"/>
      <c r="Y449" s="33"/>
    </row>
    <row r="450" spans="16:25" x14ac:dyDescent="0.45">
      <c r="P450" s="33"/>
      <c r="W450" s="33"/>
      <c r="Y450" s="33"/>
    </row>
    <row r="451" spans="16:25" x14ac:dyDescent="0.45">
      <c r="P451" s="33"/>
      <c r="W451" s="33"/>
      <c r="Y451" s="33"/>
    </row>
    <row r="452" spans="16:25" x14ac:dyDescent="0.45">
      <c r="P452" s="33"/>
      <c r="W452" s="33"/>
      <c r="Y452" s="33"/>
    </row>
    <row r="453" spans="16:25" x14ac:dyDescent="0.45">
      <c r="P453" s="33"/>
      <c r="W453" s="33"/>
      <c r="Y453" s="33"/>
    </row>
    <row r="454" spans="16:25" x14ac:dyDescent="0.45">
      <c r="P454" s="33"/>
      <c r="W454" s="33"/>
      <c r="Y454" s="33"/>
    </row>
    <row r="455" spans="16:25" x14ac:dyDescent="0.45">
      <c r="P455" s="33"/>
      <c r="W455" s="33"/>
      <c r="Y455" s="33"/>
    </row>
    <row r="456" spans="16:25" x14ac:dyDescent="0.45">
      <c r="P456" s="33"/>
      <c r="W456" s="33"/>
      <c r="Y456" s="33"/>
    </row>
    <row r="457" spans="16:25" x14ac:dyDescent="0.45">
      <c r="P457" s="33"/>
      <c r="W457" s="33"/>
      <c r="Y457" s="33"/>
    </row>
    <row r="458" spans="16:25" x14ac:dyDescent="0.45">
      <c r="P458" s="33"/>
      <c r="W458" s="33"/>
      <c r="Y458" s="33"/>
    </row>
    <row r="459" spans="16:25" x14ac:dyDescent="0.45">
      <c r="P459" s="33"/>
      <c r="W459" s="33"/>
      <c r="Y459" s="33"/>
    </row>
    <row r="460" spans="16:25" x14ac:dyDescent="0.45">
      <c r="P460" s="33"/>
      <c r="W460" s="33"/>
      <c r="Y460" s="33"/>
    </row>
    <row r="461" spans="16:25" x14ac:dyDescent="0.45">
      <c r="P461" s="33"/>
      <c r="W461" s="33"/>
      <c r="Y461" s="33"/>
    </row>
    <row r="462" spans="16:25" x14ac:dyDescent="0.45">
      <c r="P462" s="33"/>
      <c r="W462" s="33"/>
      <c r="Y462" s="33"/>
    </row>
    <row r="463" spans="16:25" x14ac:dyDescent="0.45">
      <c r="P463" s="33"/>
      <c r="W463" s="33"/>
      <c r="Y463" s="33"/>
    </row>
    <row r="464" spans="16:25" x14ac:dyDescent="0.45">
      <c r="P464" s="33"/>
      <c r="W464" s="33"/>
      <c r="Y464" s="33"/>
    </row>
    <row r="465" spans="16:25" x14ac:dyDescent="0.45">
      <c r="P465" s="33"/>
      <c r="W465" s="33"/>
      <c r="Y465" s="33"/>
    </row>
    <row r="466" spans="16:25" x14ac:dyDescent="0.45">
      <c r="P466" s="33"/>
      <c r="W466" s="33"/>
      <c r="Y466" s="33"/>
    </row>
    <row r="467" spans="16:25" x14ac:dyDescent="0.45">
      <c r="P467" s="33"/>
      <c r="W467" s="33"/>
      <c r="Y467" s="33"/>
    </row>
    <row r="468" spans="16:25" x14ac:dyDescent="0.45">
      <c r="P468" s="33"/>
      <c r="W468" s="33"/>
      <c r="Y468" s="33"/>
    </row>
    <row r="469" spans="16:25" x14ac:dyDescent="0.45">
      <c r="P469" s="33"/>
      <c r="W469" s="33"/>
      <c r="Y469" s="33"/>
    </row>
    <row r="470" spans="16:25" x14ac:dyDescent="0.45">
      <c r="P470" s="33"/>
      <c r="W470" s="33"/>
      <c r="Y470" s="33"/>
    </row>
    <row r="471" spans="16:25" x14ac:dyDescent="0.45">
      <c r="P471" s="33"/>
      <c r="W471" s="33"/>
      <c r="Y471" s="33"/>
    </row>
    <row r="472" spans="16:25" x14ac:dyDescent="0.45">
      <c r="P472" s="33"/>
      <c r="W472" s="33"/>
      <c r="Y472" s="33"/>
    </row>
    <row r="473" spans="16:25" x14ac:dyDescent="0.45">
      <c r="P473" s="33"/>
      <c r="W473" s="33"/>
      <c r="Y473" s="33"/>
    </row>
    <row r="474" spans="16:25" x14ac:dyDescent="0.45">
      <c r="P474" s="33"/>
      <c r="W474" s="33"/>
      <c r="Y474" s="33"/>
    </row>
    <row r="475" spans="16:25" x14ac:dyDescent="0.45">
      <c r="P475" s="33"/>
      <c r="W475" s="33"/>
      <c r="Y475" s="33"/>
    </row>
    <row r="476" spans="16:25" x14ac:dyDescent="0.45">
      <c r="P476" s="33"/>
      <c r="W476" s="33"/>
      <c r="Y476" s="33"/>
    </row>
    <row r="477" spans="16:25" x14ac:dyDescent="0.45">
      <c r="P477" s="33"/>
      <c r="W477" s="33"/>
      <c r="Y477" s="33"/>
    </row>
    <row r="478" spans="16:25" x14ac:dyDescent="0.45">
      <c r="P478" s="33"/>
      <c r="W478" s="33"/>
      <c r="Y478" s="33"/>
    </row>
    <row r="479" spans="16:25" x14ac:dyDescent="0.45">
      <c r="P479" s="33"/>
      <c r="W479" s="33"/>
      <c r="Y479" s="33"/>
    </row>
    <row r="480" spans="16:25" x14ac:dyDescent="0.45">
      <c r="P480" s="33"/>
      <c r="W480" s="33"/>
      <c r="Y480" s="33"/>
    </row>
    <row r="481" spans="16:25" x14ac:dyDescent="0.45">
      <c r="P481" s="33"/>
      <c r="W481" s="33"/>
      <c r="Y481" s="33"/>
    </row>
    <row r="482" spans="16:25" x14ac:dyDescent="0.45">
      <c r="P482" s="33"/>
      <c r="W482" s="33"/>
      <c r="Y482" s="33"/>
    </row>
    <row r="483" spans="16:25" x14ac:dyDescent="0.45">
      <c r="P483" s="33"/>
      <c r="W483" s="33"/>
      <c r="Y483" s="33"/>
    </row>
    <row r="484" spans="16:25" x14ac:dyDescent="0.45">
      <c r="P484" s="33"/>
      <c r="W484" s="33"/>
      <c r="Y484" s="33"/>
    </row>
    <row r="485" spans="16:25" x14ac:dyDescent="0.45">
      <c r="P485" s="33"/>
      <c r="W485" s="33"/>
      <c r="Y485" s="33"/>
    </row>
    <row r="486" spans="16:25" x14ac:dyDescent="0.45">
      <c r="P486" s="33"/>
      <c r="W486" s="33"/>
      <c r="Y486" s="33"/>
    </row>
    <row r="487" spans="16:25" x14ac:dyDescent="0.45">
      <c r="P487" s="33"/>
      <c r="W487" s="33"/>
      <c r="Y487" s="33"/>
    </row>
    <row r="488" spans="16:25" x14ac:dyDescent="0.45">
      <c r="P488" s="33"/>
      <c r="W488" s="33"/>
      <c r="Y488" s="33"/>
    </row>
    <row r="489" spans="16:25" x14ac:dyDescent="0.45">
      <c r="P489" s="33"/>
      <c r="W489" s="33"/>
      <c r="Y489" s="33"/>
    </row>
    <row r="490" spans="16:25" x14ac:dyDescent="0.45">
      <c r="P490" s="33"/>
      <c r="W490" s="33"/>
      <c r="Y490" s="33"/>
    </row>
    <row r="491" spans="16:25" x14ac:dyDescent="0.45">
      <c r="P491" s="33"/>
      <c r="W491" s="33"/>
      <c r="Y491" s="33"/>
    </row>
    <row r="492" spans="16:25" x14ac:dyDescent="0.45">
      <c r="P492" s="33"/>
      <c r="W492" s="33"/>
      <c r="Y492" s="33"/>
    </row>
    <row r="493" spans="16:25" x14ac:dyDescent="0.45">
      <c r="P493" s="33"/>
      <c r="W493" s="33"/>
      <c r="Y493" s="33"/>
    </row>
    <row r="494" spans="16:25" x14ac:dyDescent="0.45">
      <c r="P494" s="33"/>
      <c r="W494" s="33"/>
      <c r="Y494" s="33"/>
    </row>
    <row r="495" spans="16:25" x14ac:dyDescent="0.45">
      <c r="P495" s="33"/>
      <c r="W495" s="33"/>
      <c r="Y495" s="33"/>
    </row>
    <row r="496" spans="16:25" x14ac:dyDescent="0.45">
      <c r="P496" s="33"/>
      <c r="W496" s="33"/>
      <c r="Y496" s="33"/>
    </row>
    <row r="497" spans="16:25" x14ac:dyDescent="0.45">
      <c r="P497" s="33"/>
      <c r="W497" s="33"/>
      <c r="Y497" s="33"/>
    </row>
    <row r="498" spans="16:25" x14ac:dyDescent="0.45">
      <c r="P498" s="33"/>
      <c r="W498" s="33"/>
      <c r="Y498" s="33"/>
    </row>
    <row r="499" spans="16:25" x14ac:dyDescent="0.45">
      <c r="P499" s="33"/>
      <c r="W499" s="33"/>
      <c r="Y499" s="33"/>
    </row>
    <row r="500" spans="16:25" x14ac:dyDescent="0.45">
      <c r="P500" s="33"/>
      <c r="W500" s="33"/>
      <c r="Y500" s="33"/>
    </row>
    <row r="501" spans="16:25" x14ac:dyDescent="0.45">
      <c r="P501" s="33"/>
      <c r="W501" s="33"/>
      <c r="Y501" s="33"/>
    </row>
    <row r="502" spans="16:25" x14ac:dyDescent="0.45">
      <c r="P502" s="33"/>
      <c r="W502" s="33"/>
      <c r="Y502" s="33"/>
    </row>
    <row r="503" spans="16:25" x14ac:dyDescent="0.45">
      <c r="P503" s="33"/>
      <c r="W503" s="33"/>
      <c r="Y503" s="33"/>
    </row>
    <row r="504" spans="16:25" x14ac:dyDescent="0.45">
      <c r="P504" s="33"/>
      <c r="W504" s="33"/>
      <c r="Y504" s="33"/>
    </row>
    <row r="505" spans="16:25" x14ac:dyDescent="0.45">
      <c r="P505" s="33"/>
      <c r="W505" s="33"/>
      <c r="Y505" s="33"/>
    </row>
    <row r="506" spans="16:25" x14ac:dyDescent="0.45">
      <c r="P506" s="33"/>
      <c r="W506" s="33"/>
      <c r="Y506" s="33"/>
    </row>
    <row r="507" spans="16:25" x14ac:dyDescent="0.45">
      <c r="P507" s="33"/>
      <c r="W507" s="33"/>
      <c r="Y507" s="33"/>
    </row>
    <row r="508" spans="16:25" x14ac:dyDescent="0.45">
      <c r="P508" s="33"/>
      <c r="W508" s="33"/>
      <c r="Y508" s="33"/>
    </row>
    <row r="509" spans="16:25" x14ac:dyDescent="0.45">
      <c r="P509" s="33"/>
      <c r="W509" s="33"/>
      <c r="Y509" s="33"/>
    </row>
    <row r="510" spans="16:25" x14ac:dyDescent="0.45">
      <c r="P510" s="33"/>
      <c r="W510" s="33"/>
      <c r="Y510" s="33"/>
    </row>
    <row r="511" spans="16:25" x14ac:dyDescent="0.45">
      <c r="P511" s="33"/>
      <c r="W511" s="33"/>
      <c r="Y511" s="33"/>
    </row>
    <row r="512" spans="16:25" x14ac:dyDescent="0.45">
      <c r="P512" s="33"/>
      <c r="W512" s="33"/>
      <c r="Y512" s="33"/>
    </row>
    <row r="513" spans="16:25" x14ac:dyDescent="0.45">
      <c r="P513" s="33"/>
      <c r="W513" s="33"/>
      <c r="Y513" s="33"/>
    </row>
    <row r="514" spans="16:25" x14ac:dyDescent="0.45">
      <c r="P514" s="33"/>
      <c r="W514" s="33"/>
      <c r="Y514" s="33"/>
    </row>
    <row r="515" spans="16:25" x14ac:dyDescent="0.45">
      <c r="P515" s="33"/>
      <c r="W515" s="33"/>
      <c r="Y515" s="33"/>
    </row>
    <row r="516" spans="16:25" x14ac:dyDescent="0.45">
      <c r="P516" s="33"/>
      <c r="W516" s="33"/>
      <c r="Y516" s="33"/>
    </row>
    <row r="517" spans="16:25" x14ac:dyDescent="0.45">
      <c r="P517" s="33"/>
      <c r="W517" s="33"/>
      <c r="Y517" s="33"/>
    </row>
    <row r="518" spans="16:25" x14ac:dyDescent="0.45">
      <c r="P518" s="33"/>
      <c r="W518" s="33"/>
      <c r="Y518" s="33"/>
    </row>
    <row r="519" spans="16:25" x14ac:dyDescent="0.45">
      <c r="P519" s="33"/>
      <c r="W519" s="33"/>
      <c r="Y519" s="33"/>
    </row>
    <row r="520" spans="16:25" x14ac:dyDescent="0.45">
      <c r="P520" s="33"/>
      <c r="W520" s="33"/>
      <c r="Y520" s="33"/>
    </row>
    <row r="521" spans="16:25" x14ac:dyDescent="0.45">
      <c r="P521" s="33"/>
      <c r="W521" s="33"/>
      <c r="Y521" s="33"/>
    </row>
    <row r="522" spans="16:25" x14ac:dyDescent="0.45">
      <c r="P522" s="33"/>
      <c r="W522" s="33"/>
      <c r="Y522" s="33"/>
    </row>
    <row r="523" spans="16:25" x14ac:dyDescent="0.45">
      <c r="P523" s="33"/>
      <c r="W523" s="33"/>
      <c r="Y523" s="33"/>
    </row>
    <row r="524" spans="16:25" x14ac:dyDescent="0.45">
      <c r="P524" s="33"/>
      <c r="W524" s="33"/>
      <c r="Y524" s="33"/>
    </row>
    <row r="525" spans="16:25" x14ac:dyDescent="0.45">
      <c r="P525" s="33"/>
      <c r="W525" s="33"/>
      <c r="Y525" s="33"/>
    </row>
    <row r="526" spans="16:25" x14ac:dyDescent="0.45">
      <c r="P526" s="33"/>
      <c r="W526" s="33"/>
      <c r="Y526" s="33"/>
    </row>
    <row r="527" spans="16:25" x14ac:dyDescent="0.45">
      <c r="P527" s="33"/>
      <c r="W527" s="33"/>
      <c r="Y527" s="33"/>
    </row>
    <row r="528" spans="16:25" x14ac:dyDescent="0.45">
      <c r="P528" s="33"/>
      <c r="W528" s="33"/>
      <c r="Y528" s="33"/>
    </row>
    <row r="529" spans="16:25" x14ac:dyDescent="0.45">
      <c r="P529" s="33"/>
      <c r="W529" s="33"/>
      <c r="Y529" s="33"/>
    </row>
    <row r="530" spans="16:25" x14ac:dyDescent="0.45">
      <c r="P530" s="33"/>
      <c r="W530" s="33"/>
      <c r="Y530" s="33"/>
    </row>
    <row r="531" spans="16:25" x14ac:dyDescent="0.45">
      <c r="P531" s="33"/>
      <c r="W531" s="33"/>
      <c r="Y531" s="33"/>
    </row>
    <row r="532" spans="16:25" x14ac:dyDescent="0.45">
      <c r="P532" s="33"/>
      <c r="W532" s="33"/>
      <c r="Y532" s="33"/>
    </row>
    <row r="533" spans="16:25" x14ac:dyDescent="0.45">
      <c r="P533" s="33"/>
      <c r="W533" s="33"/>
      <c r="Y533" s="33"/>
    </row>
    <row r="534" spans="16:25" x14ac:dyDescent="0.45">
      <c r="P534" s="33"/>
      <c r="W534" s="33"/>
      <c r="Y534" s="33"/>
    </row>
    <row r="535" spans="16:25" x14ac:dyDescent="0.45">
      <c r="P535" s="33"/>
      <c r="W535" s="33"/>
      <c r="Y535" s="33"/>
    </row>
    <row r="536" spans="16:25" x14ac:dyDescent="0.45">
      <c r="P536" s="33"/>
      <c r="W536" s="33"/>
      <c r="Y536" s="33"/>
    </row>
    <row r="537" spans="16:25" x14ac:dyDescent="0.45">
      <c r="P537" s="33"/>
      <c r="W537" s="33"/>
      <c r="Y537" s="33"/>
    </row>
    <row r="538" spans="16:25" x14ac:dyDescent="0.45">
      <c r="P538" s="33"/>
      <c r="W538" s="33"/>
      <c r="Y538" s="33"/>
    </row>
    <row r="539" spans="16:25" x14ac:dyDescent="0.45">
      <c r="P539" s="33"/>
      <c r="W539" s="33"/>
      <c r="Y539" s="33"/>
    </row>
    <row r="540" spans="16:25" x14ac:dyDescent="0.45">
      <c r="P540" s="33"/>
      <c r="W540" s="33"/>
      <c r="Y540" s="33"/>
    </row>
    <row r="541" spans="16:25" x14ac:dyDescent="0.45">
      <c r="P541" s="33"/>
      <c r="W541" s="33"/>
      <c r="Y541" s="33"/>
    </row>
    <row r="542" spans="16:25" x14ac:dyDescent="0.45">
      <c r="P542" s="33"/>
      <c r="W542" s="33"/>
      <c r="Y542" s="33"/>
    </row>
    <row r="543" spans="16:25" x14ac:dyDescent="0.45">
      <c r="P543" s="33"/>
      <c r="W543" s="33"/>
      <c r="Y543" s="33"/>
    </row>
    <row r="544" spans="16:25" x14ac:dyDescent="0.45">
      <c r="P544" s="33"/>
      <c r="W544" s="33"/>
      <c r="Y544" s="33"/>
    </row>
    <row r="545" spans="16:25" x14ac:dyDescent="0.45">
      <c r="P545" s="33"/>
      <c r="W545" s="33"/>
      <c r="Y545" s="33"/>
    </row>
    <row r="546" spans="16:25" x14ac:dyDescent="0.45">
      <c r="P546" s="33"/>
      <c r="W546" s="33"/>
      <c r="Y546" s="33"/>
    </row>
    <row r="547" spans="16:25" x14ac:dyDescent="0.45">
      <c r="P547" s="33"/>
      <c r="W547" s="33"/>
      <c r="Y547" s="33"/>
    </row>
    <row r="548" spans="16:25" x14ac:dyDescent="0.45">
      <c r="P548" s="33"/>
      <c r="W548" s="33"/>
      <c r="Y548" s="33"/>
    </row>
    <row r="549" spans="16:25" x14ac:dyDescent="0.45">
      <c r="P549" s="33"/>
      <c r="W549" s="33"/>
      <c r="Y549" s="33"/>
    </row>
    <row r="550" spans="16:25" x14ac:dyDescent="0.45">
      <c r="P550" s="33"/>
      <c r="W550" s="33"/>
      <c r="Y550" s="33"/>
    </row>
    <row r="551" spans="16:25" x14ac:dyDescent="0.45">
      <c r="P551" s="33"/>
      <c r="W551" s="33"/>
      <c r="Y551" s="33"/>
    </row>
    <row r="552" spans="16:25" x14ac:dyDescent="0.45">
      <c r="P552" s="33"/>
      <c r="W552" s="33"/>
      <c r="Y552" s="33"/>
    </row>
    <row r="553" spans="16:25" x14ac:dyDescent="0.45">
      <c r="P553" s="33"/>
      <c r="W553" s="33"/>
      <c r="Y553" s="33"/>
    </row>
    <row r="554" spans="16:25" x14ac:dyDescent="0.45">
      <c r="P554" s="33"/>
      <c r="W554" s="33"/>
      <c r="Y554" s="33"/>
    </row>
    <row r="555" spans="16:25" x14ac:dyDescent="0.45">
      <c r="P555" s="33"/>
      <c r="W555" s="33"/>
      <c r="Y555" s="33"/>
    </row>
    <row r="556" spans="16:25" x14ac:dyDescent="0.45">
      <c r="P556" s="33"/>
      <c r="W556" s="33"/>
      <c r="Y556" s="33"/>
    </row>
    <row r="557" spans="16:25" x14ac:dyDescent="0.45">
      <c r="P557" s="33"/>
      <c r="W557" s="33"/>
      <c r="Y557" s="33"/>
    </row>
    <row r="558" spans="16:25" x14ac:dyDescent="0.45">
      <c r="P558" s="33"/>
      <c r="W558" s="33"/>
      <c r="Y558" s="33"/>
    </row>
    <row r="559" spans="16:25" x14ac:dyDescent="0.45">
      <c r="P559" s="33"/>
      <c r="W559" s="33"/>
      <c r="Y559" s="33"/>
    </row>
    <row r="560" spans="16:25" x14ac:dyDescent="0.45">
      <c r="P560" s="33"/>
      <c r="W560" s="33"/>
      <c r="Y560" s="33"/>
    </row>
    <row r="561" spans="16:25" x14ac:dyDescent="0.45">
      <c r="P561" s="33"/>
      <c r="W561" s="33"/>
      <c r="Y561" s="33"/>
    </row>
    <row r="562" spans="16:25" x14ac:dyDescent="0.45">
      <c r="P562" s="33"/>
      <c r="W562" s="33"/>
      <c r="Y562" s="33"/>
    </row>
    <row r="563" spans="16:25" x14ac:dyDescent="0.45">
      <c r="P563" s="33"/>
      <c r="W563" s="33"/>
      <c r="Y563" s="33"/>
    </row>
    <row r="564" spans="16:25" x14ac:dyDescent="0.45">
      <c r="P564" s="33"/>
      <c r="W564" s="33"/>
      <c r="Y564" s="33"/>
    </row>
    <row r="565" spans="16:25" x14ac:dyDescent="0.45">
      <c r="P565" s="33"/>
      <c r="W565" s="33"/>
      <c r="Y565" s="33"/>
    </row>
    <row r="566" spans="16:25" x14ac:dyDescent="0.45">
      <c r="P566" s="33"/>
      <c r="W566" s="33"/>
      <c r="Y566" s="33"/>
    </row>
    <row r="567" spans="16:25" x14ac:dyDescent="0.45">
      <c r="P567" s="33"/>
      <c r="W567" s="33"/>
      <c r="Y567" s="33"/>
    </row>
    <row r="568" spans="16:25" x14ac:dyDescent="0.45">
      <c r="P568" s="33"/>
      <c r="W568" s="33"/>
      <c r="Y568" s="33"/>
    </row>
    <row r="569" spans="16:25" x14ac:dyDescent="0.45">
      <c r="P569" s="33"/>
      <c r="W569" s="33"/>
      <c r="Y569" s="33"/>
    </row>
    <row r="570" spans="16:25" x14ac:dyDescent="0.45">
      <c r="P570" s="33"/>
      <c r="W570" s="33"/>
      <c r="Y570" s="33"/>
    </row>
    <row r="571" spans="16:25" x14ac:dyDescent="0.45">
      <c r="P571" s="33"/>
      <c r="W571" s="33"/>
      <c r="Y571" s="33"/>
    </row>
    <row r="572" spans="16:25" x14ac:dyDescent="0.45">
      <c r="P572" s="33"/>
      <c r="W572" s="33"/>
      <c r="Y572" s="33"/>
    </row>
    <row r="573" spans="16:25" x14ac:dyDescent="0.45">
      <c r="P573" s="33"/>
      <c r="W573" s="33"/>
      <c r="Y573" s="33"/>
    </row>
    <row r="574" spans="16:25" x14ac:dyDescent="0.45">
      <c r="P574" s="33"/>
      <c r="W574" s="33"/>
      <c r="Y574" s="33"/>
    </row>
    <row r="575" spans="16:25" x14ac:dyDescent="0.45">
      <c r="P575" s="33"/>
      <c r="W575" s="33"/>
      <c r="Y575" s="33"/>
    </row>
    <row r="576" spans="16:25" x14ac:dyDescent="0.45">
      <c r="P576" s="33"/>
      <c r="W576" s="33"/>
      <c r="Y576" s="33"/>
    </row>
    <row r="577" spans="16:25" x14ac:dyDescent="0.45">
      <c r="P577" s="33"/>
      <c r="W577" s="33"/>
      <c r="Y577" s="33"/>
    </row>
    <row r="578" spans="16:25" x14ac:dyDescent="0.45">
      <c r="P578" s="33"/>
      <c r="W578" s="33"/>
      <c r="Y578" s="33"/>
    </row>
    <row r="579" spans="16:25" x14ac:dyDescent="0.45">
      <c r="P579" s="33"/>
      <c r="W579" s="33"/>
      <c r="Y579" s="33"/>
    </row>
    <row r="580" spans="16:25" x14ac:dyDescent="0.45">
      <c r="P580" s="33"/>
      <c r="W580" s="33"/>
      <c r="Y580" s="33"/>
    </row>
    <row r="581" spans="16:25" x14ac:dyDescent="0.45">
      <c r="P581" s="33"/>
      <c r="W581" s="33"/>
      <c r="Y581" s="33"/>
    </row>
    <row r="582" spans="16:25" x14ac:dyDescent="0.45">
      <c r="P582" s="33"/>
      <c r="W582" s="33"/>
      <c r="Y582" s="33"/>
    </row>
    <row r="583" spans="16:25" x14ac:dyDescent="0.45">
      <c r="P583" s="33"/>
      <c r="W583" s="33"/>
      <c r="Y583" s="33"/>
    </row>
    <row r="584" spans="16:25" x14ac:dyDescent="0.45">
      <c r="P584" s="33"/>
      <c r="W584" s="33"/>
      <c r="Y584" s="33"/>
    </row>
    <row r="585" spans="16:25" x14ac:dyDescent="0.45">
      <c r="P585" s="33"/>
      <c r="W585" s="33"/>
      <c r="Y585" s="33"/>
    </row>
    <row r="586" spans="16:25" x14ac:dyDescent="0.45">
      <c r="P586" s="33"/>
      <c r="W586" s="33"/>
      <c r="Y586" s="33"/>
    </row>
    <row r="587" spans="16:25" x14ac:dyDescent="0.45">
      <c r="P587" s="33"/>
      <c r="W587" s="33"/>
      <c r="Y587" s="33"/>
    </row>
    <row r="588" spans="16:25" x14ac:dyDescent="0.45">
      <c r="P588" s="33"/>
      <c r="W588" s="33"/>
      <c r="Y588" s="33"/>
    </row>
    <row r="589" spans="16:25" x14ac:dyDescent="0.45">
      <c r="P589" s="33"/>
      <c r="W589" s="33"/>
      <c r="Y589" s="33"/>
    </row>
    <row r="590" spans="16:25" x14ac:dyDescent="0.45">
      <c r="P590" s="33"/>
      <c r="W590" s="33"/>
      <c r="Y590" s="33"/>
    </row>
    <row r="591" spans="16:25" x14ac:dyDescent="0.45">
      <c r="P591" s="33"/>
      <c r="W591" s="33"/>
      <c r="Y591" s="33"/>
    </row>
    <row r="592" spans="16:25" x14ac:dyDescent="0.45">
      <c r="P592" s="33"/>
      <c r="W592" s="33"/>
      <c r="Y592" s="33"/>
    </row>
    <row r="593" spans="16:25" x14ac:dyDescent="0.45">
      <c r="P593" s="33"/>
      <c r="W593" s="33"/>
      <c r="Y593" s="33"/>
    </row>
    <row r="594" spans="16:25" x14ac:dyDescent="0.45">
      <c r="P594" s="33"/>
      <c r="W594" s="33"/>
      <c r="Y594" s="33"/>
    </row>
    <row r="595" spans="16:25" x14ac:dyDescent="0.45">
      <c r="P595" s="33"/>
      <c r="W595" s="33"/>
      <c r="Y595" s="33"/>
    </row>
    <row r="596" spans="16:25" x14ac:dyDescent="0.45">
      <c r="P596" s="33"/>
      <c r="W596" s="33"/>
      <c r="Y596" s="33"/>
    </row>
    <row r="597" spans="16:25" x14ac:dyDescent="0.45">
      <c r="P597" s="33"/>
      <c r="W597" s="33"/>
      <c r="Y597" s="33"/>
    </row>
    <row r="598" spans="16:25" x14ac:dyDescent="0.45">
      <c r="P598" s="33"/>
      <c r="W598" s="33"/>
      <c r="Y598" s="33"/>
    </row>
    <row r="599" spans="16:25" x14ac:dyDescent="0.45">
      <c r="P599" s="33"/>
      <c r="W599" s="33"/>
      <c r="Y599" s="33"/>
    </row>
    <row r="600" spans="16:25" x14ac:dyDescent="0.45">
      <c r="P600" s="33"/>
      <c r="W600" s="33"/>
      <c r="Y600" s="33"/>
    </row>
    <row r="601" spans="16:25" x14ac:dyDescent="0.45">
      <c r="P601" s="33"/>
      <c r="W601" s="33"/>
      <c r="Y601" s="33"/>
    </row>
    <row r="602" spans="16:25" x14ac:dyDescent="0.45">
      <c r="P602" s="33"/>
      <c r="W602" s="33"/>
      <c r="Y602" s="33"/>
    </row>
    <row r="603" spans="16:25" x14ac:dyDescent="0.45">
      <c r="P603" s="33"/>
      <c r="W603" s="33"/>
      <c r="Y603" s="33"/>
    </row>
    <row r="604" spans="16:25" x14ac:dyDescent="0.45">
      <c r="P604" s="33"/>
      <c r="W604" s="33"/>
      <c r="Y604" s="33"/>
    </row>
    <row r="605" spans="16:25" x14ac:dyDescent="0.45">
      <c r="P605" s="33"/>
      <c r="W605" s="33"/>
      <c r="Y605" s="33"/>
    </row>
    <row r="606" spans="16:25" x14ac:dyDescent="0.45">
      <c r="P606" s="33"/>
      <c r="W606" s="33"/>
      <c r="Y606" s="33"/>
    </row>
    <row r="607" spans="16:25" x14ac:dyDescent="0.45">
      <c r="P607" s="33"/>
      <c r="W607" s="33"/>
      <c r="Y607" s="33"/>
    </row>
    <row r="608" spans="16:25" x14ac:dyDescent="0.45">
      <c r="P608" s="33"/>
      <c r="W608" s="33"/>
      <c r="Y608" s="33"/>
    </row>
    <row r="609" spans="16:25" x14ac:dyDescent="0.45">
      <c r="P609" s="33"/>
      <c r="W609" s="33"/>
      <c r="Y609" s="33"/>
    </row>
    <row r="610" spans="16:25" x14ac:dyDescent="0.45">
      <c r="P610" s="33"/>
      <c r="W610" s="33"/>
      <c r="Y610" s="33"/>
    </row>
    <row r="611" spans="16:25" x14ac:dyDescent="0.45">
      <c r="P611" s="33"/>
      <c r="W611" s="33"/>
      <c r="Y611" s="33"/>
    </row>
    <row r="612" spans="16:25" x14ac:dyDescent="0.45">
      <c r="P612" s="33"/>
      <c r="W612" s="33"/>
      <c r="Y612" s="33"/>
    </row>
    <row r="613" spans="16:25" x14ac:dyDescent="0.45">
      <c r="P613" s="33"/>
      <c r="W613" s="33"/>
      <c r="Y613" s="33"/>
    </row>
    <row r="614" spans="16:25" x14ac:dyDescent="0.45">
      <c r="P614" s="33"/>
      <c r="W614" s="33"/>
      <c r="Y614" s="33"/>
    </row>
    <row r="615" spans="16:25" x14ac:dyDescent="0.45">
      <c r="P615" s="33"/>
      <c r="W615" s="33"/>
      <c r="Y615" s="33"/>
    </row>
    <row r="616" spans="16:25" x14ac:dyDescent="0.45">
      <c r="P616" s="33"/>
      <c r="W616" s="33"/>
      <c r="Y616" s="33"/>
    </row>
    <row r="617" spans="16:25" x14ac:dyDescent="0.45">
      <c r="P617" s="33"/>
      <c r="W617" s="33"/>
      <c r="Y617" s="33"/>
    </row>
    <row r="618" spans="16:25" x14ac:dyDescent="0.45">
      <c r="P618" s="33"/>
      <c r="W618" s="33"/>
      <c r="Y618" s="33"/>
    </row>
    <row r="619" spans="16:25" x14ac:dyDescent="0.45">
      <c r="P619" s="33"/>
      <c r="W619" s="33"/>
      <c r="Y619" s="33"/>
    </row>
    <row r="620" spans="16:25" x14ac:dyDescent="0.45">
      <c r="P620" s="33"/>
      <c r="W620" s="33"/>
      <c r="Y620" s="33"/>
    </row>
    <row r="621" spans="16:25" x14ac:dyDescent="0.45">
      <c r="P621" s="33"/>
      <c r="W621" s="33"/>
      <c r="Y621" s="33"/>
    </row>
    <row r="622" spans="16:25" x14ac:dyDescent="0.45">
      <c r="P622" s="33"/>
      <c r="W622" s="33"/>
      <c r="Y622" s="33"/>
    </row>
    <row r="623" spans="16:25" x14ac:dyDescent="0.45">
      <c r="P623" s="33"/>
      <c r="W623" s="33"/>
      <c r="Y623" s="33"/>
    </row>
    <row r="624" spans="16:25" x14ac:dyDescent="0.45">
      <c r="P624" s="33"/>
      <c r="W624" s="33"/>
      <c r="Y624" s="33"/>
    </row>
    <row r="625" spans="16:25" x14ac:dyDescent="0.45">
      <c r="P625" s="33"/>
      <c r="W625" s="33"/>
      <c r="Y625" s="33"/>
    </row>
    <row r="626" spans="16:25" x14ac:dyDescent="0.45">
      <c r="P626" s="33"/>
      <c r="W626" s="33"/>
      <c r="Y626" s="33"/>
    </row>
    <row r="627" spans="16:25" x14ac:dyDescent="0.45">
      <c r="P627" s="33"/>
      <c r="W627" s="33"/>
      <c r="Y627" s="33"/>
    </row>
    <row r="628" spans="16:25" x14ac:dyDescent="0.45">
      <c r="P628" s="33"/>
      <c r="W628" s="33"/>
      <c r="Y628" s="33"/>
    </row>
    <row r="629" spans="16:25" x14ac:dyDescent="0.45">
      <c r="P629" s="33"/>
      <c r="W629" s="33"/>
      <c r="Y629" s="33"/>
    </row>
    <row r="630" spans="16:25" x14ac:dyDescent="0.45">
      <c r="P630" s="33"/>
      <c r="W630" s="33"/>
      <c r="Y630" s="33"/>
    </row>
    <row r="631" spans="16:25" x14ac:dyDescent="0.45">
      <c r="P631" s="33"/>
      <c r="W631" s="33"/>
      <c r="Y631" s="33"/>
    </row>
    <row r="632" spans="16:25" x14ac:dyDescent="0.45">
      <c r="P632" s="33"/>
      <c r="W632" s="33"/>
      <c r="Y632" s="33"/>
    </row>
    <row r="633" spans="16:25" x14ac:dyDescent="0.45">
      <c r="P633" s="33"/>
      <c r="W633" s="33"/>
      <c r="Y633" s="33"/>
    </row>
    <row r="634" spans="16:25" x14ac:dyDescent="0.45">
      <c r="P634" s="33"/>
      <c r="W634" s="33"/>
      <c r="Y634" s="33"/>
    </row>
    <row r="635" spans="16:25" x14ac:dyDescent="0.45">
      <c r="P635" s="33"/>
      <c r="W635" s="33"/>
      <c r="Y635" s="33"/>
    </row>
    <row r="636" spans="16:25" x14ac:dyDescent="0.45">
      <c r="P636" s="33"/>
      <c r="W636" s="33"/>
      <c r="Y636" s="33"/>
    </row>
    <row r="637" spans="16:25" x14ac:dyDescent="0.45">
      <c r="P637" s="33"/>
      <c r="W637" s="33"/>
      <c r="Y637" s="33"/>
    </row>
    <row r="638" spans="16:25" x14ac:dyDescent="0.45">
      <c r="P638" s="33"/>
      <c r="W638" s="33"/>
      <c r="Y638" s="33"/>
    </row>
    <row r="639" spans="16:25" x14ac:dyDescent="0.45">
      <c r="P639" s="33"/>
      <c r="W639" s="33"/>
      <c r="Y639" s="33"/>
    </row>
    <row r="640" spans="16:25" x14ac:dyDescent="0.45">
      <c r="P640" s="33"/>
      <c r="W640" s="33"/>
      <c r="Y640" s="33"/>
    </row>
    <row r="641" spans="16:25" x14ac:dyDescent="0.45">
      <c r="P641" s="33"/>
      <c r="W641" s="33"/>
      <c r="Y641" s="33"/>
    </row>
    <row r="642" spans="16:25" x14ac:dyDescent="0.45">
      <c r="P642" s="33"/>
      <c r="W642" s="33"/>
      <c r="Y642" s="33"/>
    </row>
    <row r="643" spans="16:25" x14ac:dyDescent="0.45">
      <c r="P643" s="33"/>
      <c r="W643" s="33"/>
      <c r="Y643" s="33"/>
    </row>
    <row r="644" spans="16:25" x14ac:dyDescent="0.45">
      <c r="P644" s="33"/>
      <c r="W644" s="33"/>
      <c r="Y644" s="33"/>
    </row>
    <row r="645" spans="16:25" x14ac:dyDescent="0.45">
      <c r="P645" s="33"/>
      <c r="W645" s="33"/>
      <c r="Y645" s="33"/>
    </row>
    <row r="646" spans="16:25" x14ac:dyDescent="0.45">
      <c r="P646" s="33"/>
      <c r="W646" s="33"/>
      <c r="Y646" s="33"/>
    </row>
    <row r="647" spans="16:25" x14ac:dyDescent="0.45">
      <c r="P647" s="33"/>
      <c r="W647" s="33"/>
      <c r="Y647" s="33"/>
    </row>
    <row r="648" spans="16:25" x14ac:dyDescent="0.45">
      <c r="P648" s="33"/>
      <c r="W648" s="33"/>
      <c r="Y648" s="33"/>
    </row>
    <row r="649" spans="16:25" x14ac:dyDescent="0.45">
      <c r="P649" s="33"/>
      <c r="W649" s="33"/>
      <c r="Y649" s="33"/>
    </row>
    <row r="650" spans="16:25" x14ac:dyDescent="0.45">
      <c r="P650" s="33"/>
      <c r="W650" s="33"/>
      <c r="Y650" s="33"/>
    </row>
    <row r="651" spans="16:25" x14ac:dyDescent="0.45">
      <c r="P651" s="33"/>
      <c r="W651" s="33"/>
      <c r="Y651" s="33"/>
    </row>
    <row r="652" spans="16:25" x14ac:dyDescent="0.45">
      <c r="P652" s="33"/>
      <c r="W652" s="33"/>
      <c r="Y652" s="33"/>
    </row>
    <row r="653" spans="16:25" x14ac:dyDescent="0.45">
      <c r="P653" s="33"/>
      <c r="W653" s="33"/>
      <c r="Y653" s="33"/>
    </row>
    <row r="654" spans="16:25" x14ac:dyDescent="0.45">
      <c r="P654" s="33"/>
      <c r="W654" s="33"/>
      <c r="Y654" s="33"/>
    </row>
    <row r="655" spans="16:25" x14ac:dyDescent="0.45">
      <c r="P655" s="33"/>
      <c r="W655" s="33"/>
      <c r="Y655" s="33"/>
    </row>
    <row r="656" spans="16:25" x14ac:dyDescent="0.45">
      <c r="P656" s="33"/>
      <c r="W656" s="33"/>
      <c r="Y656" s="33"/>
    </row>
    <row r="657" spans="16:25" x14ac:dyDescent="0.45">
      <c r="P657" s="33"/>
      <c r="W657" s="33"/>
      <c r="Y657" s="33"/>
    </row>
    <row r="658" spans="16:25" x14ac:dyDescent="0.45">
      <c r="P658" s="33"/>
      <c r="W658" s="33"/>
      <c r="Y658" s="33"/>
    </row>
    <row r="659" spans="16:25" x14ac:dyDescent="0.45">
      <c r="P659" s="33"/>
      <c r="W659" s="33"/>
      <c r="Y659" s="33"/>
    </row>
    <row r="660" spans="16:25" x14ac:dyDescent="0.45">
      <c r="P660" s="33"/>
      <c r="W660" s="33"/>
      <c r="Y660" s="33"/>
    </row>
    <row r="661" spans="16:25" x14ac:dyDescent="0.45">
      <c r="P661" s="33"/>
      <c r="W661" s="33"/>
      <c r="Y661" s="33"/>
    </row>
    <row r="662" spans="16:25" x14ac:dyDescent="0.45">
      <c r="P662" s="33"/>
      <c r="W662" s="33"/>
      <c r="Y662" s="33"/>
    </row>
    <row r="663" spans="16:25" x14ac:dyDescent="0.45">
      <c r="P663" s="33"/>
      <c r="W663" s="33"/>
      <c r="Y663" s="33"/>
    </row>
    <row r="664" spans="16:25" x14ac:dyDescent="0.45">
      <c r="P664" s="33"/>
      <c r="W664" s="33"/>
      <c r="Y664" s="33"/>
    </row>
    <row r="665" spans="16:25" x14ac:dyDescent="0.45">
      <c r="P665" s="33"/>
      <c r="W665" s="33"/>
      <c r="Y665" s="33"/>
    </row>
    <row r="666" spans="16:25" x14ac:dyDescent="0.45">
      <c r="P666" s="33"/>
      <c r="W666" s="33"/>
      <c r="Y666" s="33"/>
    </row>
    <row r="667" spans="16:25" x14ac:dyDescent="0.45">
      <c r="P667" s="33"/>
      <c r="W667" s="33"/>
      <c r="Y667" s="33"/>
    </row>
    <row r="668" spans="16:25" x14ac:dyDescent="0.45">
      <c r="P668" s="33"/>
      <c r="W668" s="33"/>
      <c r="Y668" s="33"/>
    </row>
    <row r="669" spans="16:25" x14ac:dyDescent="0.45">
      <c r="P669" s="33"/>
      <c r="W669" s="33"/>
      <c r="Y669" s="33"/>
    </row>
    <row r="670" spans="16:25" x14ac:dyDescent="0.45">
      <c r="P670" s="33"/>
      <c r="W670" s="33"/>
      <c r="Y670" s="33"/>
    </row>
    <row r="671" spans="16:25" x14ac:dyDescent="0.45">
      <c r="P671" s="33"/>
      <c r="W671" s="33"/>
      <c r="Y671" s="33"/>
    </row>
    <row r="672" spans="16:25" x14ac:dyDescent="0.45">
      <c r="P672" s="33"/>
      <c r="W672" s="33"/>
      <c r="Y672" s="33"/>
    </row>
    <row r="673" spans="16:25" x14ac:dyDescent="0.45">
      <c r="P673" s="33"/>
      <c r="W673" s="33"/>
      <c r="Y673" s="33"/>
    </row>
    <row r="674" spans="16:25" x14ac:dyDescent="0.45">
      <c r="P674" s="33"/>
      <c r="W674" s="33"/>
      <c r="Y674" s="33"/>
    </row>
    <row r="675" spans="16:25" x14ac:dyDescent="0.45">
      <c r="P675" s="33"/>
      <c r="W675" s="33"/>
      <c r="Y675" s="33"/>
    </row>
    <row r="676" spans="16:25" x14ac:dyDescent="0.45">
      <c r="P676" s="33"/>
      <c r="W676" s="33"/>
      <c r="Y676" s="33"/>
    </row>
    <row r="677" spans="16:25" x14ac:dyDescent="0.45">
      <c r="P677" s="33"/>
      <c r="W677" s="33"/>
      <c r="Y677" s="33"/>
    </row>
    <row r="678" spans="16:25" x14ac:dyDescent="0.45">
      <c r="P678" s="33"/>
      <c r="W678" s="33"/>
      <c r="Y678" s="33"/>
    </row>
    <row r="679" spans="16:25" x14ac:dyDescent="0.45">
      <c r="P679" s="33"/>
      <c r="W679" s="33"/>
      <c r="Y679" s="33"/>
    </row>
    <row r="680" spans="16:25" x14ac:dyDescent="0.45">
      <c r="P680" s="33"/>
      <c r="W680" s="33"/>
      <c r="Y680" s="33"/>
    </row>
    <row r="681" spans="16:25" x14ac:dyDescent="0.45">
      <c r="P681" s="33"/>
      <c r="W681" s="33"/>
      <c r="Y681" s="33"/>
    </row>
    <row r="682" spans="16:25" x14ac:dyDescent="0.45">
      <c r="P682" s="33"/>
      <c r="W682" s="33"/>
      <c r="Y682" s="33"/>
    </row>
    <row r="683" spans="16:25" x14ac:dyDescent="0.45">
      <c r="P683" s="33"/>
      <c r="W683" s="33"/>
      <c r="Y683" s="33"/>
    </row>
    <row r="684" spans="16:25" x14ac:dyDescent="0.45">
      <c r="P684" s="33"/>
      <c r="W684" s="33"/>
      <c r="Y684" s="33"/>
    </row>
    <row r="685" spans="16:25" x14ac:dyDescent="0.45">
      <c r="P685" s="33"/>
      <c r="W685" s="33"/>
      <c r="Y685" s="33"/>
    </row>
    <row r="686" spans="16:25" x14ac:dyDescent="0.45">
      <c r="P686" s="33"/>
      <c r="W686" s="33"/>
      <c r="Y686" s="33"/>
    </row>
    <row r="687" spans="16:25" x14ac:dyDescent="0.45">
      <c r="P687" s="33"/>
      <c r="W687" s="33"/>
      <c r="Y687" s="33"/>
    </row>
    <row r="688" spans="16:25" x14ac:dyDescent="0.45">
      <c r="P688" s="33"/>
      <c r="W688" s="33"/>
      <c r="Y688" s="33"/>
    </row>
    <row r="689" spans="16:25" x14ac:dyDescent="0.45">
      <c r="P689" s="33"/>
      <c r="W689" s="33"/>
      <c r="Y689" s="33"/>
    </row>
    <row r="690" spans="16:25" x14ac:dyDescent="0.45">
      <c r="P690" s="33"/>
      <c r="W690" s="33"/>
      <c r="Y690" s="33"/>
    </row>
    <row r="691" spans="16:25" x14ac:dyDescent="0.45">
      <c r="P691" s="33"/>
      <c r="W691" s="33"/>
      <c r="Y691" s="33"/>
    </row>
    <row r="692" spans="16:25" x14ac:dyDescent="0.45">
      <c r="P692" s="33"/>
      <c r="W692" s="33"/>
      <c r="Y692" s="33"/>
    </row>
    <row r="693" spans="16:25" x14ac:dyDescent="0.45">
      <c r="P693" s="33"/>
      <c r="W693" s="33"/>
      <c r="Y693" s="33"/>
    </row>
    <row r="694" spans="16:25" x14ac:dyDescent="0.45">
      <c r="P694" s="33"/>
      <c r="W694" s="33"/>
      <c r="Y694" s="33"/>
    </row>
    <row r="695" spans="16:25" x14ac:dyDescent="0.45">
      <c r="P695" s="33"/>
      <c r="W695" s="33"/>
      <c r="Y695" s="33"/>
    </row>
    <row r="696" spans="16:25" x14ac:dyDescent="0.45">
      <c r="P696" s="33"/>
      <c r="W696" s="33"/>
      <c r="Y696" s="33"/>
    </row>
    <row r="697" spans="16:25" x14ac:dyDescent="0.45">
      <c r="P697" s="33"/>
      <c r="W697" s="33"/>
      <c r="Y697" s="33"/>
    </row>
    <row r="698" spans="16:25" x14ac:dyDescent="0.45">
      <c r="P698" s="33"/>
      <c r="W698" s="33"/>
      <c r="Y698" s="33"/>
    </row>
    <row r="699" spans="16:25" x14ac:dyDescent="0.45">
      <c r="P699" s="33"/>
      <c r="W699" s="33"/>
      <c r="Y699" s="33"/>
    </row>
    <row r="700" spans="16:25" x14ac:dyDescent="0.45">
      <c r="P700" s="33"/>
      <c r="W700" s="33"/>
      <c r="Y700" s="33"/>
    </row>
    <row r="701" spans="16:25" x14ac:dyDescent="0.45">
      <c r="P701" s="33"/>
      <c r="W701" s="33"/>
      <c r="Y701" s="33"/>
    </row>
    <row r="702" spans="16:25" x14ac:dyDescent="0.45">
      <c r="P702" s="33"/>
      <c r="W702" s="33"/>
      <c r="Y702" s="33"/>
    </row>
    <row r="703" spans="16:25" x14ac:dyDescent="0.45">
      <c r="P703" s="33"/>
      <c r="W703" s="33"/>
      <c r="Y703" s="33"/>
    </row>
    <row r="704" spans="16:25" x14ac:dyDescent="0.45">
      <c r="P704" s="33"/>
      <c r="W704" s="33"/>
      <c r="Y704" s="33"/>
    </row>
    <row r="705" spans="16:25" x14ac:dyDescent="0.45">
      <c r="P705" s="33"/>
      <c r="W705" s="33"/>
      <c r="Y705" s="33"/>
    </row>
    <row r="706" spans="16:25" x14ac:dyDescent="0.45">
      <c r="P706" s="33"/>
      <c r="W706" s="33"/>
      <c r="Y706" s="33"/>
    </row>
    <row r="707" spans="16:25" x14ac:dyDescent="0.45">
      <c r="P707" s="33"/>
      <c r="W707" s="33"/>
      <c r="Y707" s="33"/>
    </row>
    <row r="708" spans="16:25" x14ac:dyDescent="0.45">
      <c r="P708" s="33"/>
      <c r="W708" s="33"/>
      <c r="Y708" s="33"/>
    </row>
    <row r="709" spans="16:25" x14ac:dyDescent="0.45">
      <c r="P709" s="33"/>
      <c r="W709" s="33"/>
      <c r="Y709" s="33"/>
    </row>
    <row r="710" spans="16:25" x14ac:dyDescent="0.45">
      <c r="P710" s="33"/>
      <c r="W710" s="33"/>
      <c r="Y710" s="33"/>
    </row>
    <row r="711" spans="16:25" x14ac:dyDescent="0.45">
      <c r="P711" s="33"/>
      <c r="W711" s="33"/>
      <c r="Y711" s="33"/>
    </row>
    <row r="712" spans="16:25" x14ac:dyDescent="0.45">
      <c r="P712" s="33"/>
      <c r="W712" s="33"/>
      <c r="Y712" s="33"/>
    </row>
    <row r="713" spans="16:25" x14ac:dyDescent="0.45">
      <c r="P713" s="33"/>
      <c r="W713" s="33"/>
      <c r="Y713" s="33"/>
    </row>
    <row r="714" spans="16:25" x14ac:dyDescent="0.45">
      <c r="P714" s="33"/>
      <c r="W714" s="33"/>
      <c r="Y714" s="33"/>
    </row>
    <row r="715" spans="16:25" x14ac:dyDescent="0.45">
      <c r="P715" s="33"/>
      <c r="W715" s="33"/>
      <c r="Y715" s="33"/>
    </row>
    <row r="716" spans="16:25" x14ac:dyDescent="0.45">
      <c r="P716" s="33"/>
      <c r="W716" s="33"/>
      <c r="Y716" s="33"/>
    </row>
    <row r="717" spans="16:25" x14ac:dyDescent="0.45">
      <c r="P717" s="33"/>
      <c r="W717" s="33"/>
      <c r="Y717" s="33"/>
    </row>
    <row r="718" spans="16:25" x14ac:dyDescent="0.45">
      <c r="P718" s="33"/>
      <c r="W718" s="33"/>
      <c r="Y718" s="33"/>
    </row>
    <row r="719" spans="16:25" x14ac:dyDescent="0.45">
      <c r="P719" s="33"/>
      <c r="W719" s="33"/>
      <c r="Y719" s="33"/>
    </row>
    <row r="720" spans="16:25" x14ac:dyDescent="0.45">
      <c r="P720" s="33"/>
      <c r="W720" s="33"/>
      <c r="Y720" s="33"/>
    </row>
    <row r="721" spans="16:25" x14ac:dyDescent="0.45">
      <c r="P721" s="33"/>
      <c r="W721" s="33"/>
      <c r="Y721" s="33"/>
    </row>
    <row r="722" spans="16:25" x14ac:dyDescent="0.45">
      <c r="P722" s="33"/>
      <c r="W722" s="33"/>
      <c r="Y722" s="33"/>
    </row>
    <row r="723" spans="16:25" x14ac:dyDescent="0.45">
      <c r="P723" s="33"/>
      <c r="W723" s="33"/>
      <c r="Y723" s="33"/>
    </row>
    <row r="724" spans="16:25" x14ac:dyDescent="0.45">
      <c r="P724" s="33"/>
      <c r="W724" s="33"/>
      <c r="Y724" s="33"/>
    </row>
    <row r="725" spans="16:25" x14ac:dyDescent="0.45">
      <c r="P725" s="33"/>
      <c r="W725" s="33"/>
      <c r="Y725" s="33"/>
    </row>
    <row r="726" spans="16:25" x14ac:dyDescent="0.45">
      <c r="P726" s="33"/>
      <c r="W726" s="33"/>
      <c r="Y726" s="33"/>
    </row>
    <row r="727" spans="16:25" x14ac:dyDescent="0.45">
      <c r="P727" s="33"/>
      <c r="W727" s="33"/>
      <c r="Y727" s="33"/>
    </row>
    <row r="728" spans="16:25" x14ac:dyDescent="0.45">
      <c r="P728" s="33"/>
      <c r="W728" s="33"/>
      <c r="Y728" s="33"/>
    </row>
    <row r="729" spans="16:25" x14ac:dyDescent="0.45">
      <c r="P729" s="33"/>
      <c r="W729" s="33"/>
      <c r="Y729" s="33"/>
    </row>
    <row r="730" spans="16:25" x14ac:dyDescent="0.45">
      <c r="P730" s="33"/>
      <c r="W730" s="33"/>
      <c r="Y730" s="33"/>
    </row>
    <row r="731" spans="16:25" x14ac:dyDescent="0.45">
      <c r="P731" s="33"/>
      <c r="W731" s="33"/>
      <c r="Y731" s="33"/>
    </row>
    <row r="732" spans="16:25" x14ac:dyDescent="0.45">
      <c r="P732" s="33"/>
      <c r="W732" s="33"/>
      <c r="Y732" s="33"/>
    </row>
    <row r="733" spans="16:25" x14ac:dyDescent="0.45">
      <c r="P733" s="33"/>
      <c r="W733" s="33"/>
      <c r="Y733" s="33"/>
    </row>
    <row r="734" spans="16:25" x14ac:dyDescent="0.45">
      <c r="P734" s="33"/>
      <c r="W734" s="33"/>
      <c r="Y734" s="33"/>
    </row>
    <row r="735" spans="16:25" x14ac:dyDescent="0.45">
      <c r="P735" s="33"/>
      <c r="W735" s="33"/>
      <c r="Y735" s="33"/>
    </row>
    <row r="736" spans="16:25" x14ac:dyDescent="0.45">
      <c r="P736" s="33"/>
      <c r="W736" s="33"/>
      <c r="Y736" s="33"/>
    </row>
    <row r="737" spans="16:25" x14ac:dyDescent="0.45">
      <c r="P737" s="33"/>
      <c r="W737" s="33"/>
      <c r="Y737" s="33"/>
    </row>
    <row r="738" spans="16:25" x14ac:dyDescent="0.45">
      <c r="P738" s="33"/>
      <c r="W738" s="33"/>
      <c r="Y738" s="33"/>
    </row>
    <row r="739" spans="16:25" x14ac:dyDescent="0.45">
      <c r="P739" s="33"/>
      <c r="W739" s="33"/>
      <c r="Y739" s="33"/>
    </row>
    <row r="740" spans="16:25" x14ac:dyDescent="0.45">
      <c r="P740" s="33"/>
      <c r="W740" s="33"/>
      <c r="Y740" s="33"/>
    </row>
    <row r="741" spans="16:25" x14ac:dyDescent="0.45">
      <c r="P741" s="33"/>
      <c r="W741" s="33"/>
      <c r="Y741" s="33"/>
    </row>
    <row r="742" spans="16:25" x14ac:dyDescent="0.45">
      <c r="P742" s="33"/>
      <c r="W742" s="33"/>
      <c r="Y742" s="33"/>
    </row>
    <row r="743" spans="16:25" x14ac:dyDescent="0.45">
      <c r="P743" s="33"/>
      <c r="W743" s="33"/>
      <c r="Y743" s="33"/>
    </row>
    <row r="744" spans="16:25" x14ac:dyDescent="0.45">
      <c r="P744" s="33"/>
      <c r="W744" s="33"/>
      <c r="Y744" s="33"/>
    </row>
    <row r="745" spans="16:25" x14ac:dyDescent="0.45">
      <c r="P745" s="33"/>
      <c r="W745" s="33"/>
      <c r="Y745" s="33"/>
    </row>
    <row r="746" spans="16:25" x14ac:dyDescent="0.45">
      <c r="P746" s="33"/>
      <c r="W746" s="33"/>
      <c r="Y746" s="33"/>
    </row>
    <row r="747" spans="16:25" x14ac:dyDescent="0.45">
      <c r="P747" s="33"/>
      <c r="W747" s="33"/>
      <c r="Y747" s="33"/>
    </row>
    <row r="748" spans="16:25" x14ac:dyDescent="0.45">
      <c r="P748" s="33"/>
      <c r="W748" s="33"/>
      <c r="Y748" s="33"/>
    </row>
    <row r="749" spans="16:25" x14ac:dyDescent="0.45">
      <c r="P749" s="33"/>
      <c r="W749" s="33"/>
      <c r="Y749" s="33"/>
    </row>
    <row r="750" spans="16:25" x14ac:dyDescent="0.45">
      <c r="P750" s="33"/>
      <c r="W750" s="33"/>
      <c r="Y750" s="33"/>
    </row>
    <row r="751" spans="16:25" x14ac:dyDescent="0.45">
      <c r="P751" s="33"/>
      <c r="W751" s="33"/>
      <c r="Y751" s="33"/>
    </row>
    <row r="752" spans="16:25" x14ac:dyDescent="0.45">
      <c r="P752" s="33"/>
      <c r="W752" s="33"/>
      <c r="Y752" s="33"/>
    </row>
    <row r="753" spans="16:25" x14ac:dyDescent="0.45">
      <c r="P753" s="33"/>
      <c r="W753" s="33"/>
      <c r="Y753" s="33"/>
    </row>
    <row r="754" spans="16:25" x14ac:dyDescent="0.45">
      <c r="P754" s="33"/>
      <c r="W754" s="33"/>
      <c r="Y754" s="33"/>
    </row>
    <row r="755" spans="16:25" x14ac:dyDescent="0.45">
      <c r="P755" s="33"/>
      <c r="W755" s="33"/>
      <c r="Y755" s="33"/>
    </row>
    <row r="756" spans="16:25" x14ac:dyDescent="0.45">
      <c r="P756" s="33"/>
      <c r="W756" s="33"/>
      <c r="Y756" s="33"/>
    </row>
    <row r="757" spans="16:25" x14ac:dyDescent="0.45">
      <c r="P757" s="33"/>
      <c r="W757" s="33"/>
      <c r="Y757" s="33"/>
    </row>
    <row r="758" spans="16:25" x14ac:dyDescent="0.45">
      <c r="P758" s="33"/>
      <c r="W758" s="33"/>
      <c r="Y758" s="33"/>
    </row>
    <row r="759" spans="16:25" x14ac:dyDescent="0.45">
      <c r="P759" s="33"/>
      <c r="W759" s="33"/>
      <c r="Y759" s="33"/>
    </row>
    <row r="760" spans="16:25" x14ac:dyDescent="0.45">
      <c r="P760" s="33"/>
      <c r="W760" s="33"/>
      <c r="Y760" s="33"/>
    </row>
    <row r="761" spans="16:25" x14ac:dyDescent="0.45">
      <c r="P761" s="33"/>
      <c r="W761" s="33"/>
      <c r="Y761" s="33"/>
    </row>
    <row r="762" spans="16:25" x14ac:dyDescent="0.45">
      <c r="P762" s="33"/>
      <c r="W762" s="33"/>
      <c r="Y762" s="33"/>
    </row>
    <row r="763" spans="16:25" x14ac:dyDescent="0.45">
      <c r="P763" s="33"/>
      <c r="W763" s="33"/>
      <c r="Y763" s="33"/>
    </row>
    <row r="764" spans="16:25" x14ac:dyDescent="0.45">
      <c r="P764" s="33"/>
      <c r="W764" s="33"/>
      <c r="Y764" s="33"/>
    </row>
    <row r="765" spans="16:25" x14ac:dyDescent="0.45">
      <c r="P765" s="33"/>
      <c r="W765" s="33"/>
      <c r="Y765" s="33"/>
    </row>
    <row r="766" spans="16:25" x14ac:dyDescent="0.45">
      <c r="P766" s="33"/>
      <c r="W766" s="33"/>
      <c r="Y766" s="33"/>
    </row>
    <row r="767" spans="16:25" x14ac:dyDescent="0.45">
      <c r="P767" s="33"/>
      <c r="W767" s="33"/>
      <c r="Y767" s="33"/>
    </row>
    <row r="768" spans="16:25" x14ac:dyDescent="0.45">
      <c r="P768" s="33"/>
      <c r="W768" s="33"/>
      <c r="Y768" s="33"/>
    </row>
    <row r="769" spans="16:25" x14ac:dyDescent="0.45">
      <c r="P769" s="33"/>
      <c r="W769" s="33"/>
      <c r="Y769" s="33"/>
    </row>
    <row r="770" spans="16:25" x14ac:dyDescent="0.45">
      <c r="P770" s="33"/>
      <c r="W770" s="33"/>
      <c r="Y770" s="33"/>
    </row>
    <row r="771" spans="16:25" x14ac:dyDescent="0.45">
      <c r="P771" s="33"/>
      <c r="W771" s="33"/>
      <c r="Y771" s="33"/>
    </row>
    <row r="772" spans="16:25" x14ac:dyDescent="0.45">
      <c r="P772" s="33"/>
      <c r="W772" s="33"/>
      <c r="Y772" s="33"/>
    </row>
    <row r="773" spans="16:25" x14ac:dyDescent="0.45">
      <c r="P773" s="33"/>
      <c r="W773" s="33"/>
      <c r="Y773" s="33"/>
    </row>
    <row r="774" spans="16:25" x14ac:dyDescent="0.45">
      <c r="P774" s="33"/>
      <c r="W774" s="33"/>
      <c r="Y774" s="33"/>
    </row>
    <row r="775" spans="16:25" x14ac:dyDescent="0.45">
      <c r="P775" s="33"/>
      <c r="W775" s="33"/>
      <c r="Y775" s="33"/>
    </row>
    <row r="776" spans="16:25" x14ac:dyDescent="0.45">
      <c r="P776" s="33"/>
      <c r="W776" s="33"/>
      <c r="Y776" s="33"/>
    </row>
    <row r="777" spans="16:25" x14ac:dyDescent="0.45">
      <c r="P777" s="33"/>
      <c r="W777" s="33"/>
      <c r="Y777" s="33"/>
    </row>
    <row r="778" spans="16:25" x14ac:dyDescent="0.45">
      <c r="P778" s="33"/>
      <c r="W778" s="33"/>
      <c r="Y778" s="33"/>
    </row>
    <row r="779" spans="16:25" x14ac:dyDescent="0.45">
      <c r="P779" s="33"/>
      <c r="W779" s="33"/>
      <c r="Y779" s="33"/>
    </row>
    <row r="780" spans="16:25" x14ac:dyDescent="0.45">
      <c r="P780" s="33"/>
      <c r="W780" s="33"/>
      <c r="Y780" s="33"/>
    </row>
    <row r="781" spans="16:25" x14ac:dyDescent="0.45">
      <c r="P781" s="33"/>
      <c r="W781" s="33"/>
      <c r="Y781" s="33"/>
    </row>
    <row r="782" spans="16:25" x14ac:dyDescent="0.45">
      <c r="P782" s="33"/>
      <c r="W782" s="33"/>
      <c r="Y782" s="33"/>
    </row>
    <row r="783" spans="16:25" x14ac:dyDescent="0.45">
      <c r="P783" s="33"/>
      <c r="W783" s="33"/>
      <c r="Y783" s="33"/>
    </row>
    <row r="784" spans="16:25" x14ac:dyDescent="0.45">
      <c r="P784" s="33"/>
      <c r="W784" s="33"/>
      <c r="Y784" s="33"/>
    </row>
    <row r="785" spans="16:25" x14ac:dyDescent="0.45">
      <c r="P785" s="33"/>
      <c r="W785" s="33"/>
      <c r="Y785" s="33"/>
    </row>
    <row r="786" spans="16:25" x14ac:dyDescent="0.45">
      <c r="P786" s="33"/>
      <c r="W786" s="33"/>
      <c r="Y786" s="33"/>
    </row>
    <row r="787" spans="16:25" x14ac:dyDescent="0.45">
      <c r="P787" s="33"/>
      <c r="W787" s="33"/>
      <c r="Y787" s="33"/>
    </row>
    <row r="788" spans="16:25" x14ac:dyDescent="0.45">
      <c r="P788" s="33"/>
      <c r="W788" s="33"/>
      <c r="Y788" s="33"/>
    </row>
    <row r="789" spans="16:25" x14ac:dyDescent="0.45">
      <c r="P789" s="33"/>
      <c r="W789" s="33"/>
      <c r="Y789" s="33"/>
    </row>
    <row r="790" spans="16:25" x14ac:dyDescent="0.45">
      <c r="P790" s="33"/>
      <c r="W790" s="33"/>
      <c r="Y790" s="33"/>
    </row>
    <row r="791" spans="16:25" x14ac:dyDescent="0.45">
      <c r="P791" s="33"/>
      <c r="W791" s="33"/>
      <c r="Y791" s="33"/>
    </row>
    <row r="792" spans="16:25" x14ac:dyDescent="0.45">
      <c r="P792" s="33"/>
      <c r="W792" s="33"/>
      <c r="Y792" s="33"/>
    </row>
    <row r="793" spans="16:25" x14ac:dyDescent="0.45">
      <c r="P793" s="33"/>
      <c r="W793" s="33"/>
      <c r="Y793" s="33"/>
    </row>
    <row r="794" spans="16:25" x14ac:dyDescent="0.45">
      <c r="P794" s="33"/>
      <c r="W794" s="33"/>
      <c r="Y794" s="33"/>
    </row>
    <row r="795" spans="16:25" x14ac:dyDescent="0.45">
      <c r="P795" s="33"/>
      <c r="W795" s="33"/>
      <c r="Y795" s="33"/>
    </row>
    <row r="796" spans="16:25" x14ac:dyDescent="0.45">
      <c r="P796" s="33"/>
      <c r="W796" s="33"/>
      <c r="Y796" s="33"/>
    </row>
    <row r="797" spans="16:25" x14ac:dyDescent="0.45">
      <c r="P797" s="33"/>
      <c r="W797" s="33"/>
      <c r="Y797" s="33"/>
    </row>
    <row r="798" spans="16:25" x14ac:dyDescent="0.45">
      <c r="P798" s="33"/>
      <c r="W798" s="33"/>
      <c r="Y798" s="33"/>
    </row>
    <row r="799" spans="16:25" x14ac:dyDescent="0.45">
      <c r="P799" s="33"/>
      <c r="W799" s="33"/>
      <c r="Y799" s="33"/>
    </row>
    <row r="800" spans="16:25" x14ac:dyDescent="0.45">
      <c r="P800" s="33"/>
      <c r="W800" s="33"/>
      <c r="Y800" s="33"/>
    </row>
    <row r="801" spans="16:25" x14ac:dyDescent="0.45">
      <c r="P801" s="33"/>
      <c r="W801" s="33"/>
      <c r="Y801" s="33"/>
    </row>
    <row r="802" spans="16:25" x14ac:dyDescent="0.45">
      <c r="P802" s="33"/>
      <c r="W802" s="33"/>
      <c r="Y802" s="33"/>
    </row>
    <row r="803" spans="16:25" x14ac:dyDescent="0.45">
      <c r="P803" s="33"/>
      <c r="W803" s="33"/>
      <c r="Y803" s="33"/>
    </row>
    <row r="804" spans="16:25" x14ac:dyDescent="0.45">
      <c r="P804" s="33"/>
      <c r="W804" s="33"/>
      <c r="Y804" s="33"/>
    </row>
    <row r="805" spans="16:25" x14ac:dyDescent="0.45">
      <c r="P805" s="33"/>
      <c r="W805" s="33"/>
      <c r="Y805" s="33"/>
    </row>
    <row r="806" spans="16:25" x14ac:dyDescent="0.45">
      <c r="P806" s="33"/>
      <c r="W806" s="33"/>
      <c r="Y806" s="33"/>
    </row>
    <row r="807" spans="16:25" x14ac:dyDescent="0.45">
      <c r="P807" s="33"/>
      <c r="W807" s="33"/>
      <c r="Y807" s="33"/>
    </row>
    <row r="808" spans="16:25" x14ac:dyDescent="0.45">
      <c r="P808" s="33"/>
      <c r="W808" s="33"/>
      <c r="Y808" s="33"/>
    </row>
    <row r="809" spans="16:25" x14ac:dyDescent="0.45">
      <c r="P809" s="33"/>
      <c r="W809" s="33"/>
      <c r="Y809" s="33"/>
    </row>
    <row r="810" spans="16:25" x14ac:dyDescent="0.45">
      <c r="P810" s="33"/>
      <c r="W810" s="33"/>
      <c r="Y810" s="33"/>
    </row>
    <row r="811" spans="16:25" x14ac:dyDescent="0.45">
      <c r="P811" s="33"/>
      <c r="W811" s="33"/>
      <c r="Y811" s="33"/>
    </row>
    <row r="812" spans="16:25" x14ac:dyDescent="0.45">
      <c r="P812" s="33"/>
      <c r="W812" s="33"/>
      <c r="Y812" s="33"/>
    </row>
    <row r="813" spans="16:25" x14ac:dyDescent="0.45">
      <c r="P813" s="33"/>
      <c r="W813" s="33"/>
      <c r="Y813" s="33"/>
    </row>
    <row r="814" spans="16:25" x14ac:dyDescent="0.45">
      <c r="P814" s="33"/>
      <c r="W814" s="33"/>
      <c r="Y814" s="33"/>
    </row>
    <row r="815" spans="16:25" x14ac:dyDescent="0.45">
      <c r="P815" s="33"/>
      <c r="W815" s="33"/>
      <c r="Y815" s="33"/>
    </row>
    <row r="816" spans="16:25" x14ac:dyDescent="0.45">
      <c r="P816" s="33"/>
      <c r="W816" s="33"/>
      <c r="Y816" s="33"/>
    </row>
    <row r="817" spans="16:25" x14ac:dyDescent="0.45">
      <c r="P817" s="33"/>
      <c r="W817" s="33"/>
      <c r="Y817" s="33"/>
    </row>
    <row r="818" spans="16:25" x14ac:dyDescent="0.45">
      <c r="P818" s="33"/>
      <c r="W818" s="33"/>
      <c r="Y818" s="33"/>
    </row>
    <row r="819" spans="16:25" x14ac:dyDescent="0.45">
      <c r="P819" s="33"/>
      <c r="W819" s="33"/>
      <c r="Y819" s="33"/>
    </row>
    <row r="820" spans="16:25" x14ac:dyDescent="0.45">
      <c r="P820" s="33"/>
      <c r="W820" s="33"/>
      <c r="Y820" s="33"/>
    </row>
    <row r="821" spans="16:25" x14ac:dyDescent="0.45">
      <c r="P821" s="33"/>
      <c r="W821" s="33"/>
      <c r="Y821" s="33"/>
    </row>
    <row r="822" spans="16:25" x14ac:dyDescent="0.45">
      <c r="P822" s="33"/>
      <c r="W822" s="33"/>
      <c r="Y822" s="33"/>
    </row>
    <row r="823" spans="16:25" x14ac:dyDescent="0.45">
      <c r="P823" s="33"/>
      <c r="W823" s="33"/>
      <c r="Y823" s="33"/>
    </row>
    <row r="824" spans="16:25" x14ac:dyDescent="0.45">
      <c r="P824" s="33"/>
      <c r="W824" s="33"/>
      <c r="Y824" s="33"/>
    </row>
    <row r="825" spans="16:25" x14ac:dyDescent="0.45">
      <c r="P825" s="33"/>
      <c r="W825" s="33"/>
      <c r="Y825" s="33"/>
    </row>
    <row r="826" spans="16:25" x14ac:dyDescent="0.45">
      <c r="P826" s="33"/>
      <c r="W826" s="33"/>
      <c r="Y826" s="33"/>
    </row>
    <row r="827" spans="16:25" x14ac:dyDescent="0.45">
      <c r="P827" s="33"/>
      <c r="W827" s="33"/>
      <c r="Y827" s="33"/>
    </row>
    <row r="828" spans="16:25" x14ac:dyDescent="0.45">
      <c r="P828" s="33"/>
      <c r="W828" s="33"/>
      <c r="Y828" s="33"/>
    </row>
    <row r="829" spans="16:25" x14ac:dyDescent="0.45">
      <c r="P829" s="33"/>
      <c r="W829" s="33"/>
      <c r="Y829" s="33"/>
    </row>
    <row r="830" spans="16:25" x14ac:dyDescent="0.45">
      <c r="P830" s="33"/>
      <c r="W830" s="33"/>
      <c r="Y830" s="33"/>
    </row>
    <row r="831" spans="16:25" x14ac:dyDescent="0.45">
      <c r="P831" s="33"/>
      <c r="W831" s="33"/>
      <c r="Y831" s="33"/>
    </row>
    <row r="832" spans="16:25" x14ac:dyDescent="0.45">
      <c r="P832" s="33"/>
      <c r="W832" s="33"/>
      <c r="Y832" s="33"/>
    </row>
    <row r="833" spans="16:25" x14ac:dyDescent="0.45">
      <c r="P833" s="33"/>
      <c r="W833" s="33"/>
      <c r="Y833" s="33"/>
    </row>
    <row r="834" spans="16:25" x14ac:dyDescent="0.45">
      <c r="P834" s="33"/>
      <c r="W834" s="33"/>
      <c r="Y834" s="33"/>
    </row>
    <row r="835" spans="16:25" x14ac:dyDescent="0.45">
      <c r="P835" s="33"/>
      <c r="W835" s="33"/>
      <c r="Y835" s="33"/>
    </row>
    <row r="836" spans="16:25" x14ac:dyDescent="0.45">
      <c r="P836" s="33"/>
      <c r="W836" s="33"/>
      <c r="Y836" s="33"/>
    </row>
    <row r="837" spans="16:25" x14ac:dyDescent="0.45">
      <c r="P837" s="33"/>
      <c r="W837" s="33"/>
      <c r="Y837" s="33"/>
    </row>
    <row r="838" spans="16:25" x14ac:dyDescent="0.45">
      <c r="P838" s="33"/>
      <c r="W838" s="33"/>
      <c r="Y838" s="33"/>
    </row>
    <row r="839" spans="16:25" x14ac:dyDescent="0.45">
      <c r="P839" s="33"/>
      <c r="W839" s="33"/>
      <c r="Y839" s="33"/>
    </row>
    <row r="840" spans="16:25" x14ac:dyDescent="0.45">
      <c r="P840" s="33"/>
      <c r="W840" s="33"/>
      <c r="Y840" s="33"/>
    </row>
    <row r="841" spans="16:25" x14ac:dyDescent="0.45">
      <c r="P841" s="33"/>
      <c r="W841" s="33"/>
      <c r="Y841" s="33"/>
    </row>
    <row r="842" spans="16:25" x14ac:dyDescent="0.45">
      <c r="P842" s="33"/>
      <c r="W842" s="33"/>
      <c r="Y842" s="33"/>
    </row>
    <row r="843" spans="16:25" x14ac:dyDescent="0.45">
      <c r="P843" s="33"/>
      <c r="W843" s="33"/>
      <c r="Y843" s="33"/>
    </row>
    <row r="844" spans="16:25" x14ac:dyDescent="0.45">
      <c r="P844" s="33"/>
      <c r="W844" s="33"/>
      <c r="Y844" s="33"/>
    </row>
    <row r="845" spans="16:25" x14ac:dyDescent="0.45">
      <c r="P845" s="33"/>
      <c r="W845" s="33"/>
      <c r="Y845" s="33"/>
    </row>
    <row r="846" spans="16:25" x14ac:dyDescent="0.45">
      <c r="P846" s="33"/>
      <c r="W846" s="33"/>
      <c r="Y846" s="33"/>
    </row>
    <row r="847" spans="16:25" x14ac:dyDescent="0.45">
      <c r="P847" s="33"/>
      <c r="W847" s="33"/>
      <c r="Y847" s="33"/>
    </row>
    <row r="848" spans="16:25" x14ac:dyDescent="0.45">
      <c r="P848" s="33"/>
      <c r="W848" s="33"/>
      <c r="Y848" s="33"/>
    </row>
    <row r="849" spans="16:25" x14ac:dyDescent="0.45">
      <c r="P849" s="33"/>
      <c r="W849" s="33"/>
      <c r="Y849" s="33"/>
    </row>
    <row r="850" spans="16:25" x14ac:dyDescent="0.45">
      <c r="P850" s="33"/>
      <c r="W850" s="33"/>
      <c r="Y850" s="33"/>
    </row>
    <row r="851" spans="16:25" x14ac:dyDescent="0.45">
      <c r="P851" s="33"/>
      <c r="W851" s="33"/>
      <c r="Y851" s="33"/>
    </row>
    <row r="852" spans="16:25" x14ac:dyDescent="0.45">
      <c r="P852" s="33"/>
      <c r="W852" s="33"/>
      <c r="Y852" s="33"/>
    </row>
    <row r="853" spans="16:25" x14ac:dyDescent="0.45">
      <c r="P853" s="33"/>
      <c r="W853" s="33"/>
      <c r="Y853" s="33"/>
    </row>
    <row r="854" spans="16:25" x14ac:dyDescent="0.45">
      <c r="P854" s="33"/>
      <c r="W854" s="33"/>
      <c r="Y854" s="33"/>
    </row>
    <row r="855" spans="16:25" x14ac:dyDescent="0.45">
      <c r="P855" s="33"/>
      <c r="W855" s="33"/>
      <c r="Y855" s="33"/>
    </row>
    <row r="856" spans="16:25" x14ac:dyDescent="0.45">
      <c r="P856" s="33"/>
      <c r="W856" s="33"/>
      <c r="Y856" s="33"/>
    </row>
    <row r="857" spans="16:25" x14ac:dyDescent="0.45">
      <c r="P857" s="33"/>
      <c r="W857" s="33"/>
      <c r="Y857" s="33"/>
    </row>
    <row r="858" spans="16:25" x14ac:dyDescent="0.45">
      <c r="P858" s="33"/>
      <c r="W858" s="33"/>
      <c r="Y858" s="33"/>
    </row>
    <row r="859" spans="16:25" x14ac:dyDescent="0.45">
      <c r="P859" s="33"/>
      <c r="W859" s="33"/>
      <c r="Y859" s="33"/>
    </row>
    <row r="860" spans="16:25" x14ac:dyDescent="0.45">
      <c r="P860" s="33"/>
      <c r="W860" s="33"/>
      <c r="Y860" s="33"/>
    </row>
    <row r="861" spans="16:25" x14ac:dyDescent="0.45">
      <c r="P861" s="33"/>
      <c r="W861" s="33"/>
      <c r="Y861" s="33"/>
    </row>
    <row r="862" spans="16:25" x14ac:dyDescent="0.45">
      <c r="P862" s="33"/>
      <c r="W862" s="33"/>
      <c r="Y862" s="33"/>
    </row>
    <row r="863" spans="16:25" x14ac:dyDescent="0.45">
      <c r="P863" s="33"/>
      <c r="W863" s="33"/>
      <c r="Y863" s="33"/>
    </row>
    <row r="864" spans="16:25" x14ac:dyDescent="0.45">
      <c r="P864" s="33"/>
      <c r="W864" s="33"/>
      <c r="Y864" s="33"/>
    </row>
    <row r="865" spans="16:25" x14ac:dyDescent="0.45">
      <c r="P865" s="33"/>
      <c r="W865" s="33"/>
      <c r="Y865" s="33"/>
    </row>
    <row r="866" spans="16:25" x14ac:dyDescent="0.45">
      <c r="P866" s="33"/>
      <c r="W866" s="33"/>
      <c r="Y866" s="33"/>
    </row>
    <row r="867" spans="16:25" x14ac:dyDescent="0.45">
      <c r="P867" s="33"/>
      <c r="W867" s="33"/>
      <c r="Y867" s="33"/>
    </row>
    <row r="868" spans="16:25" x14ac:dyDescent="0.45">
      <c r="P868" s="33"/>
      <c r="W868" s="33"/>
      <c r="Y868" s="33"/>
    </row>
    <row r="869" spans="16:25" x14ac:dyDescent="0.45">
      <c r="P869" s="33"/>
      <c r="W869" s="33"/>
      <c r="Y869" s="33"/>
    </row>
    <row r="870" spans="16:25" x14ac:dyDescent="0.45">
      <c r="P870" s="33"/>
      <c r="W870" s="33"/>
      <c r="Y870" s="33"/>
    </row>
    <row r="871" spans="16:25" x14ac:dyDescent="0.45">
      <c r="P871" s="33"/>
      <c r="W871" s="33"/>
      <c r="Y871" s="33"/>
    </row>
    <row r="872" spans="16:25" x14ac:dyDescent="0.45">
      <c r="P872" s="33"/>
      <c r="W872" s="33"/>
      <c r="Y872" s="33"/>
    </row>
    <row r="873" spans="16:25" x14ac:dyDescent="0.45">
      <c r="P873" s="33"/>
      <c r="W873" s="33"/>
      <c r="Y873" s="33"/>
    </row>
    <row r="874" spans="16:25" x14ac:dyDescent="0.45">
      <c r="P874" s="33"/>
      <c r="W874" s="33"/>
      <c r="Y874" s="33"/>
    </row>
    <row r="875" spans="16:25" x14ac:dyDescent="0.45">
      <c r="P875" s="33"/>
      <c r="W875" s="33"/>
      <c r="Y875" s="33"/>
    </row>
    <row r="876" spans="16:25" x14ac:dyDescent="0.45">
      <c r="P876" s="33"/>
      <c r="W876" s="33"/>
      <c r="Y876" s="33"/>
    </row>
    <row r="877" spans="16:25" x14ac:dyDescent="0.45">
      <c r="P877" s="33"/>
      <c r="W877" s="33"/>
      <c r="Y877" s="33"/>
    </row>
    <row r="878" spans="16:25" x14ac:dyDescent="0.45">
      <c r="P878" s="33"/>
      <c r="W878" s="33"/>
      <c r="Y878" s="33"/>
    </row>
    <row r="879" spans="16:25" x14ac:dyDescent="0.45">
      <c r="P879" s="33"/>
      <c r="W879" s="33"/>
      <c r="Y879" s="33"/>
    </row>
    <row r="880" spans="16:25" x14ac:dyDescent="0.45">
      <c r="P880" s="33"/>
      <c r="W880" s="33"/>
      <c r="Y880" s="33"/>
    </row>
    <row r="881" spans="16:25" x14ac:dyDescent="0.45">
      <c r="P881" s="33"/>
      <c r="W881" s="33"/>
      <c r="Y881" s="33"/>
    </row>
    <row r="882" spans="16:25" x14ac:dyDescent="0.45">
      <c r="P882" s="33"/>
      <c r="W882" s="33"/>
      <c r="Y882" s="33"/>
    </row>
    <row r="883" spans="16:25" x14ac:dyDescent="0.45">
      <c r="P883" s="33"/>
      <c r="W883" s="33"/>
      <c r="Y883" s="33"/>
    </row>
    <row r="884" spans="16:25" x14ac:dyDescent="0.45">
      <c r="P884" s="33"/>
      <c r="W884" s="33"/>
      <c r="Y884" s="33"/>
    </row>
    <row r="885" spans="16:25" x14ac:dyDescent="0.45">
      <c r="P885" s="33"/>
      <c r="W885" s="33"/>
      <c r="Y885" s="33"/>
    </row>
    <row r="886" spans="16:25" x14ac:dyDescent="0.45">
      <c r="P886" s="33"/>
      <c r="W886" s="33"/>
      <c r="Y886" s="33"/>
    </row>
    <row r="887" spans="16:25" x14ac:dyDescent="0.45">
      <c r="P887" s="33"/>
      <c r="W887" s="33"/>
      <c r="Y887" s="33"/>
    </row>
    <row r="888" spans="16:25" x14ac:dyDescent="0.45">
      <c r="P888" s="33"/>
      <c r="W888" s="33"/>
      <c r="Y888" s="33"/>
    </row>
    <row r="889" spans="16:25" x14ac:dyDescent="0.45">
      <c r="P889" s="33"/>
      <c r="W889" s="33"/>
      <c r="Y889" s="33"/>
    </row>
    <row r="890" spans="16:25" x14ac:dyDescent="0.45">
      <c r="P890" s="33"/>
      <c r="W890" s="33"/>
      <c r="Y890" s="33"/>
    </row>
    <row r="891" spans="16:25" x14ac:dyDescent="0.45">
      <c r="P891" s="33"/>
      <c r="W891" s="33"/>
      <c r="Y891" s="33"/>
    </row>
    <row r="892" spans="16:25" x14ac:dyDescent="0.45">
      <c r="P892" s="33"/>
      <c r="W892" s="33"/>
      <c r="Y892" s="33"/>
    </row>
    <row r="893" spans="16:25" x14ac:dyDescent="0.45">
      <c r="P893" s="33"/>
      <c r="W893" s="33"/>
      <c r="Y893" s="33"/>
    </row>
    <row r="894" spans="16:25" x14ac:dyDescent="0.45">
      <c r="P894" s="33"/>
      <c r="W894" s="33"/>
      <c r="Y894" s="33"/>
    </row>
    <row r="895" spans="16:25" x14ac:dyDescent="0.45">
      <c r="P895" s="33"/>
      <c r="W895" s="33"/>
      <c r="Y895" s="33"/>
    </row>
    <row r="896" spans="16:25" x14ac:dyDescent="0.45">
      <c r="P896" s="33"/>
      <c r="W896" s="33"/>
      <c r="Y896" s="33"/>
    </row>
    <row r="897" spans="16:25" x14ac:dyDescent="0.45">
      <c r="P897" s="33"/>
      <c r="W897" s="33"/>
      <c r="Y897" s="33"/>
    </row>
    <row r="898" spans="16:25" x14ac:dyDescent="0.45">
      <c r="P898" s="33"/>
      <c r="W898" s="33"/>
      <c r="Y898" s="33"/>
    </row>
    <row r="899" spans="16:25" x14ac:dyDescent="0.45">
      <c r="P899" s="33"/>
      <c r="W899" s="33"/>
      <c r="Y899" s="33"/>
    </row>
    <row r="900" spans="16:25" x14ac:dyDescent="0.45">
      <c r="P900" s="33"/>
      <c r="W900" s="33"/>
      <c r="Y900" s="33"/>
    </row>
    <row r="901" spans="16:25" x14ac:dyDescent="0.45">
      <c r="P901" s="33"/>
      <c r="W901" s="33"/>
      <c r="Y901" s="33"/>
    </row>
    <row r="902" spans="16:25" x14ac:dyDescent="0.45">
      <c r="P902" s="33"/>
      <c r="W902" s="33"/>
      <c r="Y902" s="33"/>
    </row>
    <row r="903" spans="16:25" x14ac:dyDescent="0.45">
      <c r="P903" s="33"/>
      <c r="W903" s="33"/>
      <c r="Y903" s="33"/>
    </row>
    <row r="904" spans="16:25" x14ac:dyDescent="0.45">
      <c r="P904" s="33"/>
      <c r="W904" s="33"/>
      <c r="Y904" s="33"/>
    </row>
    <row r="905" spans="16:25" x14ac:dyDescent="0.45">
      <c r="P905" s="33"/>
      <c r="W905" s="33"/>
      <c r="Y905" s="33"/>
    </row>
    <row r="906" spans="16:25" x14ac:dyDescent="0.45">
      <c r="P906" s="33"/>
      <c r="W906" s="33"/>
      <c r="Y906" s="33"/>
    </row>
    <row r="907" spans="16:25" x14ac:dyDescent="0.45">
      <c r="P907" s="33"/>
      <c r="W907" s="33"/>
      <c r="Y907" s="33"/>
    </row>
    <row r="908" spans="16:25" x14ac:dyDescent="0.45">
      <c r="P908" s="33"/>
      <c r="W908" s="33"/>
      <c r="Y908" s="33"/>
    </row>
    <row r="909" spans="16:25" x14ac:dyDescent="0.45">
      <c r="P909" s="33"/>
      <c r="W909" s="33"/>
      <c r="Y909" s="33"/>
    </row>
    <row r="910" spans="16:25" x14ac:dyDescent="0.45">
      <c r="P910" s="33"/>
      <c r="W910" s="33"/>
      <c r="Y910" s="33"/>
    </row>
    <row r="911" spans="16:25" x14ac:dyDescent="0.45">
      <c r="P911" s="33"/>
      <c r="W911" s="33"/>
      <c r="Y911" s="33"/>
    </row>
    <row r="912" spans="16:25" x14ac:dyDescent="0.45">
      <c r="P912" s="33"/>
      <c r="W912" s="33"/>
      <c r="Y912" s="33"/>
    </row>
    <row r="913" spans="16:25" x14ac:dyDescent="0.45">
      <c r="P913" s="33"/>
      <c r="W913" s="33"/>
      <c r="Y913" s="33"/>
    </row>
    <row r="914" spans="16:25" x14ac:dyDescent="0.45">
      <c r="P914" s="33"/>
      <c r="W914" s="33"/>
      <c r="Y914" s="33"/>
    </row>
    <row r="915" spans="16:25" x14ac:dyDescent="0.45">
      <c r="P915" s="33"/>
      <c r="W915" s="33"/>
      <c r="Y915" s="33"/>
    </row>
    <row r="916" spans="16:25" x14ac:dyDescent="0.45">
      <c r="P916" s="33"/>
      <c r="W916" s="33"/>
      <c r="Y916" s="33"/>
    </row>
    <row r="917" spans="16:25" x14ac:dyDescent="0.45">
      <c r="P917" s="33"/>
      <c r="W917" s="33"/>
      <c r="Y917" s="33"/>
    </row>
    <row r="918" spans="16:25" x14ac:dyDescent="0.45">
      <c r="P918" s="33"/>
      <c r="W918" s="33"/>
      <c r="Y918" s="33"/>
    </row>
    <row r="919" spans="16:25" x14ac:dyDescent="0.45">
      <c r="P919" s="33"/>
      <c r="W919" s="33"/>
      <c r="Y919" s="33"/>
    </row>
    <row r="920" spans="16:25" x14ac:dyDescent="0.45">
      <c r="P920" s="33"/>
      <c r="W920" s="33"/>
      <c r="Y920" s="33"/>
    </row>
    <row r="921" spans="16:25" x14ac:dyDescent="0.45">
      <c r="P921" s="33"/>
      <c r="W921" s="33"/>
      <c r="Y921" s="33"/>
    </row>
    <row r="922" spans="16:25" x14ac:dyDescent="0.45">
      <c r="P922" s="33"/>
      <c r="W922" s="33"/>
      <c r="Y922" s="33"/>
    </row>
    <row r="923" spans="16:25" x14ac:dyDescent="0.45">
      <c r="P923" s="33"/>
      <c r="W923" s="33"/>
      <c r="Y923" s="33"/>
    </row>
    <row r="924" spans="16:25" x14ac:dyDescent="0.45">
      <c r="P924" s="33"/>
      <c r="W924" s="33"/>
      <c r="Y924" s="33"/>
    </row>
    <row r="925" spans="16:25" x14ac:dyDescent="0.45">
      <c r="P925" s="33"/>
      <c r="W925" s="33"/>
      <c r="Y925" s="33"/>
    </row>
    <row r="926" spans="16:25" x14ac:dyDescent="0.45">
      <c r="P926" s="33"/>
      <c r="W926" s="33"/>
      <c r="Y926" s="33"/>
    </row>
    <row r="927" spans="16:25" x14ac:dyDescent="0.45">
      <c r="P927" s="33"/>
      <c r="W927" s="33"/>
      <c r="Y927" s="33"/>
    </row>
    <row r="928" spans="16:25" x14ac:dyDescent="0.45">
      <c r="P928" s="33"/>
      <c r="W928" s="33"/>
      <c r="Y928" s="33"/>
    </row>
    <row r="929" spans="16:25" x14ac:dyDescent="0.45">
      <c r="P929" s="33"/>
      <c r="W929" s="33"/>
      <c r="Y929" s="33"/>
    </row>
    <row r="930" spans="16:25" x14ac:dyDescent="0.45">
      <c r="P930" s="33"/>
      <c r="W930" s="33"/>
      <c r="Y930" s="33"/>
    </row>
    <row r="931" spans="16:25" x14ac:dyDescent="0.45">
      <c r="P931" s="33"/>
      <c r="W931" s="33"/>
      <c r="Y931" s="33"/>
    </row>
    <row r="932" spans="16:25" x14ac:dyDescent="0.45">
      <c r="P932" s="33"/>
      <c r="W932" s="33"/>
      <c r="Y932" s="33"/>
    </row>
    <row r="933" spans="16:25" x14ac:dyDescent="0.45">
      <c r="P933" s="33"/>
      <c r="W933" s="33"/>
      <c r="Y933" s="33"/>
    </row>
    <row r="934" spans="16:25" x14ac:dyDescent="0.45">
      <c r="P934" s="33"/>
      <c r="W934" s="33"/>
      <c r="Y934" s="33"/>
    </row>
    <row r="935" spans="16:25" x14ac:dyDescent="0.45">
      <c r="P935" s="33"/>
      <c r="W935" s="33"/>
      <c r="Y935" s="33"/>
    </row>
    <row r="936" spans="16:25" x14ac:dyDescent="0.45">
      <c r="P936" s="33"/>
      <c r="W936" s="33"/>
      <c r="Y936" s="33"/>
    </row>
    <row r="937" spans="16:25" x14ac:dyDescent="0.45">
      <c r="P937" s="33"/>
      <c r="W937" s="33"/>
      <c r="Y937" s="33"/>
    </row>
    <row r="938" spans="16:25" x14ac:dyDescent="0.45">
      <c r="P938" s="33"/>
      <c r="W938" s="33"/>
      <c r="Y938" s="33"/>
    </row>
    <row r="939" spans="16:25" x14ac:dyDescent="0.45">
      <c r="P939" s="33"/>
      <c r="W939" s="33"/>
      <c r="Y939" s="33"/>
    </row>
    <row r="940" spans="16:25" x14ac:dyDescent="0.45">
      <c r="P940" s="33"/>
      <c r="W940" s="33"/>
      <c r="Y940" s="33"/>
    </row>
    <row r="941" spans="16:25" x14ac:dyDescent="0.45">
      <c r="P941" s="33"/>
      <c r="W941" s="33"/>
      <c r="Y941" s="33"/>
    </row>
    <row r="942" spans="16:25" x14ac:dyDescent="0.45">
      <c r="P942" s="33"/>
      <c r="W942" s="33"/>
      <c r="Y942" s="33"/>
    </row>
    <row r="943" spans="16:25" x14ac:dyDescent="0.45">
      <c r="P943" s="33"/>
      <c r="W943" s="33"/>
      <c r="Y943" s="33"/>
    </row>
    <row r="944" spans="16:25" x14ac:dyDescent="0.45">
      <c r="P944" s="33"/>
      <c r="W944" s="33"/>
      <c r="Y944" s="33"/>
    </row>
    <row r="945" spans="16:25" x14ac:dyDescent="0.45">
      <c r="P945" s="33"/>
      <c r="W945" s="33"/>
      <c r="Y945" s="33"/>
    </row>
    <row r="946" spans="16:25" x14ac:dyDescent="0.45">
      <c r="P946" s="33"/>
      <c r="W946" s="33"/>
      <c r="Y946" s="33"/>
    </row>
    <row r="947" spans="16:25" x14ac:dyDescent="0.45">
      <c r="P947" s="33"/>
      <c r="W947" s="33"/>
      <c r="Y947" s="33"/>
    </row>
    <row r="948" spans="16:25" x14ac:dyDescent="0.45">
      <c r="P948" s="33"/>
      <c r="W948" s="33"/>
      <c r="Y948" s="33"/>
    </row>
    <row r="949" spans="16:25" x14ac:dyDescent="0.45">
      <c r="P949" s="33"/>
      <c r="W949" s="33"/>
      <c r="Y949" s="33"/>
    </row>
    <row r="950" spans="16:25" x14ac:dyDescent="0.45">
      <c r="P950" s="33"/>
      <c r="W950" s="33"/>
      <c r="Y950" s="33"/>
    </row>
    <row r="951" spans="16:25" x14ac:dyDescent="0.45">
      <c r="P951" s="33"/>
      <c r="W951" s="33"/>
      <c r="Y951" s="33"/>
    </row>
    <row r="952" spans="16:25" x14ac:dyDescent="0.45">
      <c r="P952" s="33"/>
      <c r="W952" s="33"/>
      <c r="Y952" s="33"/>
    </row>
    <row r="953" spans="16:25" x14ac:dyDescent="0.45">
      <c r="P953" s="33"/>
      <c r="W953" s="33"/>
      <c r="Y953" s="33"/>
    </row>
    <row r="954" spans="16:25" x14ac:dyDescent="0.45">
      <c r="P954" s="33"/>
      <c r="W954" s="33"/>
      <c r="Y954" s="33"/>
    </row>
    <row r="955" spans="16:25" x14ac:dyDescent="0.45">
      <c r="P955" s="33"/>
      <c r="W955" s="33"/>
      <c r="Y955" s="33"/>
    </row>
    <row r="956" spans="16:25" x14ac:dyDescent="0.45">
      <c r="P956" s="33"/>
      <c r="W956" s="33"/>
      <c r="Y956" s="33"/>
    </row>
    <row r="957" spans="16:25" x14ac:dyDescent="0.45">
      <c r="P957" s="33"/>
      <c r="W957" s="33"/>
      <c r="Y957" s="33"/>
    </row>
    <row r="958" spans="16:25" x14ac:dyDescent="0.45">
      <c r="P958" s="33"/>
      <c r="W958" s="33"/>
      <c r="Y958" s="33"/>
    </row>
    <row r="959" spans="16:25" x14ac:dyDescent="0.45">
      <c r="P959" s="33"/>
      <c r="W959" s="33"/>
      <c r="Y959" s="33"/>
    </row>
    <row r="960" spans="16:25" x14ac:dyDescent="0.45">
      <c r="P960" s="33"/>
      <c r="W960" s="33"/>
      <c r="Y960" s="33"/>
    </row>
    <row r="961" spans="16:25" x14ac:dyDescent="0.45">
      <c r="P961" s="33"/>
      <c r="W961" s="33"/>
      <c r="Y961" s="33"/>
    </row>
    <row r="962" spans="16:25" x14ac:dyDescent="0.45">
      <c r="P962" s="33"/>
      <c r="W962" s="33"/>
      <c r="Y962" s="33"/>
    </row>
    <row r="963" spans="16:25" x14ac:dyDescent="0.45">
      <c r="P963" s="33"/>
      <c r="W963" s="33"/>
      <c r="Y963" s="33"/>
    </row>
    <row r="964" spans="16:25" x14ac:dyDescent="0.45">
      <c r="P964" s="33"/>
      <c r="W964" s="33"/>
      <c r="Y964" s="33"/>
    </row>
    <row r="965" spans="16:25" x14ac:dyDescent="0.45">
      <c r="P965" s="33"/>
      <c r="W965" s="33"/>
      <c r="Y965" s="33"/>
    </row>
    <row r="966" spans="16:25" x14ac:dyDescent="0.45">
      <c r="P966" s="33"/>
      <c r="W966" s="33"/>
      <c r="Y966" s="33"/>
    </row>
    <row r="967" spans="16:25" x14ac:dyDescent="0.45">
      <c r="P967" s="33"/>
      <c r="W967" s="33"/>
      <c r="Y967" s="33"/>
    </row>
    <row r="968" spans="16:25" x14ac:dyDescent="0.45">
      <c r="P968" s="33"/>
      <c r="W968" s="33"/>
      <c r="Y968" s="33"/>
    </row>
    <row r="969" spans="16:25" x14ac:dyDescent="0.45">
      <c r="P969" s="33"/>
      <c r="W969" s="33"/>
      <c r="Y969" s="33"/>
    </row>
    <row r="970" spans="16:25" x14ac:dyDescent="0.45">
      <c r="P970" s="33"/>
      <c r="W970" s="33"/>
      <c r="Y970" s="33"/>
    </row>
    <row r="971" spans="16:25" x14ac:dyDescent="0.45">
      <c r="P971" s="33"/>
      <c r="W971" s="33"/>
      <c r="Y971" s="33"/>
    </row>
    <row r="972" spans="16:25" x14ac:dyDescent="0.45">
      <c r="P972" s="33"/>
      <c r="W972" s="33"/>
      <c r="Y972" s="33"/>
    </row>
    <row r="973" spans="16:25" x14ac:dyDescent="0.45">
      <c r="P973" s="33"/>
      <c r="W973" s="33"/>
      <c r="Y973" s="33"/>
    </row>
    <row r="974" spans="16:25" x14ac:dyDescent="0.45">
      <c r="P974" s="33"/>
      <c r="W974" s="33"/>
      <c r="Y974" s="33"/>
    </row>
    <row r="975" spans="16:25" x14ac:dyDescent="0.45">
      <c r="P975" s="33"/>
      <c r="W975" s="33"/>
      <c r="Y975" s="33"/>
    </row>
    <row r="976" spans="16:25" x14ac:dyDescent="0.45">
      <c r="P976" s="33"/>
      <c r="W976" s="33"/>
      <c r="Y976" s="33"/>
    </row>
    <row r="977" spans="16:25" x14ac:dyDescent="0.45">
      <c r="P977" s="33"/>
      <c r="W977" s="33"/>
      <c r="Y977" s="33"/>
    </row>
    <row r="978" spans="16:25" x14ac:dyDescent="0.45">
      <c r="P978" s="33"/>
      <c r="W978" s="33"/>
      <c r="Y978" s="33"/>
    </row>
    <row r="979" spans="16:25" x14ac:dyDescent="0.45">
      <c r="P979" s="33"/>
      <c r="W979" s="33"/>
      <c r="Y979" s="33"/>
    </row>
    <row r="980" spans="16:25" x14ac:dyDescent="0.45">
      <c r="P980" s="33"/>
      <c r="W980" s="33"/>
      <c r="Y980" s="33"/>
    </row>
    <row r="981" spans="16:25" x14ac:dyDescent="0.45">
      <c r="P981" s="33"/>
      <c r="W981" s="33"/>
      <c r="Y981" s="33"/>
    </row>
    <row r="982" spans="16:25" x14ac:dyDescent="0.45">
      <c r="P982" s="33"/>
      <c r="W982" s="33"/>
      <c r="Y982" s="33"/>
    </row>
    <row r="983" spans="16:25" x14ac:dyDescent="0.45">
      <c r="P983" s="33"/>
      <c r="W983" s="33"/>
      <c r="Y983" s="33"/>
    </row>
    <row r="984" spans="16:25" x14ac:dyDescent="0.45">
      <c r="P984" s="33"/>
      <c r="W984" s="33"/>
      <c r="Y984" s="33"/>
    </row>
    <row r="985" spans="16:25" x14ac:dyDescent="0.45">
      <c r="P985" s="33"/>
      <c r="W985" s="33"/>
      <c r="Y985" s="33"/>
    </row>
    <row r="986" spans="16:25" x14ac:dyDescent="0.45">
      <c r="P986" s="33"/>
      <c r="W986" s="33"/>
      <c r="Y986" s="33"/>
    </row>
    <row r="987" spans="16:25" x14ac:dyDescent="0.45">
      <c r="P987" s="33"/>
      <c r="W987" s="33"/>
      <c r="Y987" s="33"/>
    </row>
    <row r="988" spans="16:25" x14ac:dyDescent="0.45">
      <c r="P988" s="33"/>
      <c r="W988" s="33"/>
      <c r="Y988" s="33"/>
    </row>
    <row r="989" spans="16:25" x14ac:dyDescent="0.45">
      <c r="P989" s="33"/>
      <c r="W989" s="33"/>
      <c r="Y989" s="33"/>
    </row>
    <row r="990" spans="16:25" x14ac:dyDescent="0.45">
      <c r="P990" s="33"/>
      <c r="W990" s="33"/>
      <c r="Y990" s="33"/>
    </row>
    <row r="991" spans="16:25" x14ac:dyDescent="0.45">
      <c r="P991" s="33"/>
      <c r="W991" s="33"/>
      <c r="Y991" s="33"/>
    </row>
    <row r="992" spans="16:25" x14ac:dyDescent="0.45">
      <c r="P992" s="33"/>
      <c r="W992" s="33"/>
      <c r="Y992" s="33"/>
    </row>
    <row r="993" spans="16:25" x14ac:dyDescent="0.45">
      <c r="P993" s="33"/>
      <c r="W993" s="33"/>
      <c r="Y993" s="33"/>
    </row>
    <row r="994" spans="16:25" x14ac:dyDescent="0.45">
      <c r="P994" s="33"/>
      <c r="W994" s="33"/>
      <c r="Y994" s="33"/>
    </row>
    <row r="995" spans="16:25" x14ac:dyDescent="0.45">
      <c r="P995" s="33"/>
      <c r="W995" s="33"/>
      <c r="Y995" s="33"/>
    </row>
    <row r="996" spans="16:25" x14ac:dyDescent="0.45">
      <c r="P996" s="33"/>
      <c r="W996" s="33"/>
      <c r="Y996" s="33"/>
    </row>
    <row r="997" spans="16:25" x14ac:dyDescent="0.45">
      <c r="P997" s="33"/>
      <c r="W997" s="33"/>
      <c r="Y997" s="33"/>
    </row>
    <row r="998" spans="16:25" x14ac:dyDescent="0.45">
      <c r="P998" s="33"/>
      <c r="W998" s="33"/>
      <c r="Y998" s="33"/>
    </row>
    <row r="999" spans="16:25" x14ac:dyDescent="0.45">
      <c r="P999" s="33"/>
      <c r="W999" s="33"/>
      <c r="Y999" s="33"/>
    </row>
    <row r="1000" spans="16:25" x14ac:dyDescent="0.45">
      <c r="P1000" s="33"/>
      <c r="W1000" s="33"/>
      <c r="Y1000" s="33"/>
    </row>
    <row r="1001" spans="16:25" x14ac:dyDescent="0.45">
      <c r="P1001" s="33"/>
      <c r="W1001" s="33"/>
      <c r="Y1001" s="33"/>
    </row>
    <row r="1002" spans="16:25" x14ac:dyDescent="0.45">
      <c r="P1002" s="33"/>
      <c r="W1002" s="33"/>
      <c r="Y1002" s="33"/>
    </row>
    <row r="1003" spans="16:25" x14ac:dyDescent="0.45">
      <c r="P1003" s="33"/>
      <c r="W1003" s="33"/>
      <c r="Y1003" s="33"/>
    </row>
    <row r="1004" spans="16:25" x14ac:dyDescent="0.45">
      <c r="P1004" s="33"/>
      <c r="W1004" s="33"/>
      <c r="Y1004" s="33"/>
    </row>
    <row r="1005" spans="16:25" x14ac:dyDescent="0.45">
      <c r="P1005" s="33"/>
      <c r="W1005" s="33"/>
      <c r="Y1005" s="33"/>
    </row>
    <row r="1006" spans="16:25" x14ac:dyDescent="0.45">
      <c r="P1006" s="33"/>
      <c r="W1006" s="33"/>
      <c r="Y1006" s="33"/>
    </row>
    <row r="1007" spans="16:25" x14ac:dyDescent="0.45">
      <c r="P1007" s="33"/>
      <c r="W1007" s="33"/>
      <c r="Y1007" s="33"/>
    </row>
    <row r="1008" spans="16:25" x14ac:dyDescent="0.45">
      <c r="P1008" s="33"/>
      <c r="W1008" s="33"/>
      <c r="Y1008" s="33"/>
    </row>
    <row r="1009" spans="16:25" x14ac:dyDescent="0.45">
      <c r="P1009" s="33"/>
      <c r="W1009" s="33"/>
      <c r="Y1009" s="33"/>
    </row>
    <row r="1010" spans="16:25" x14ac:dyDescent="0.45">
      <c r="P1010" s="33"/>
      <c r="W1010" s="33"/>
      <c r="Y1010" s="33"/>
    </row>
    <row r="1011" spans="16:25" x14ac:dyDescent="0.45">
      <c r="P1011" s="33"/>
      <c r="W1011" s="33"/>
      <c r="Y1011" s="33"/>
    </row>
    <row r="1012" spans="16:25" x14ac:dyDescent="0.45">
      <c r="P1012" s="33"/>
      <c r="W1012" s="33"/>
      <c r="Y1012" s="33"/>
    </row>
    <row r="1013" spans="16:25" x14ac:dyDescent="0.45">
      <c r="P1013" s="33"/>
      <c r="W1013" s="33"/>
      <c r="Y1013" s="33"/>
    </row>
    <row r="1014" spans="16:25" x14ac:dyDescent="0.45">
      <c r="P1014" s="33"/>
      <c r="W1014" s="33"/>
      <c r="Y1014" s="33"/>
    </row>
    <row r="1015" spans="16:25" x14ac:dyDescent="0.45">
      <c r="P1015" s="33"/>
      <c r="W1015" s="33"/>
      <c r="Y1015" s="33"/>
    </row>
    <row r="1016" spans="16:25" x14ac:dyDescent="0.45">
      <c r="P1016" s="33"/>
      <c r="W1016" s="33"/>
      <c r="Y1016" s="33"/>
    </row>
    <row r="1017" spans="16:25" x14ac:dyDescent="0.45">
      <c r="P1017" s="33"/>
      <c r="W1017" s="33"/>
      <c r="Y1017" s="33"/>
    </row>
    <row r="1018" spans="16:25" x14ac:dyDescent="0.45">
      <c r="P1018" s="33"/>
      <c r="W1018" s="33"/>
      <c r="Y1018" s="33"/>
    </row>
    <row r="1019" spans="16:25" x14ac:dyDescent="0.45">
      <c r="P1019" s="33"/>
      <c r="W1019" s="33"/>
      <c r="Y1019" s="33"/>
    </row>
    <row r="1020" spans="16:25" x14ac:dyDescent="0.45">
      <c r="P1020" s="33"/>
      <c r="W1020" s="33"/>
      <c r="Y1020" s="33"/>
    </row>
    <row r="1021" spans="16:25" x14ac:dyDescent="0.45">
      <c r="P1021" s="33"/>
      <c r="W1021" s="33"/>
      <c r="Y1021" s="33"/>
    </row>
    <row r="1022" spans="16:25" x14ac:dyDescent="0.45">
      <c r="P1022" s="33"/>
      <c r="W1022" s="33"/>
      <c r="Y1022" s="33"/>
    </row>
    <row r="1023" spans="16:25" x14ac:dyDescent="0.45">
      <c r="P1023" s="33"/>
      <c r="W1023" s="33"/>
      <c r="Y1023" s="33"/>
    </row>
    <row r="1024" spans="16:25" x14ac:dyDescent="0.45">
      <c r="P1024" s="33"/>
      <c r="W1024" s="33"/>
      <c r="Y1024" s="33"/>
    </row>
    <row r="1025" spans="16:25" x14ac:dyDescent="0.45">
      <c r="P1025" s="33"/>
      <c r="W1025" s="33"/>
      <c r="Y1025" s="33"/>
    </row>
    <row r="1026" spans="16:25" x14ac:dyDescent="0.45">
      <c r="P1026" s="33"/>
      <c r="W1026" s="33"/>
      <c r="Y1026" s="33"/>
    </row>
    <row r="1027" spans="16:25" x14ac:dyDescent="0.45">
      <c r="P1027" s="33"/>
      <c r="W1027" s="33"/>
      <c r="Y1027" s="33"/>
    </row>
    <row r="1028" spans="16:25" x14ac:dyDescent="0.45">
      <c r="P1028" s="33"/>
      <c r="W1028" s="33"/>
      <c r="Y1028" s="33"/>
    </row>
    <row r="1029" spans="16:25" x14ac:dyDescent="0.45">
      <c r="P1029" s="33"/>
      <c r="W1029" s="33"/>
      <c r="Y1029" s="33"/>
    </row>
    <row r="1030" spans="16:25" x14ac:dyDescent="0.45">
      <c r="P1030" s="33"/>
      <c r="W1030" s="33"/>
      <c r="Y1030" s="33"/>
    </row>
    <row r="1031" spans="16:25" x14ac:dyDescent="0.45">
      <c r="P1031" s="33"/>
      <c r="W1031" s="33"/>
      <c r="Y1031" s="33"/>
    </row>
    <row r="1032" spans="16:25" x14ac:dyDescent="0.45">
      <c r="P1032" s="33"/>
      <c r="W1032" s="33"/>
      <c r="Y1032" s="33"/>
    </row>
    <row r="1033" spans="16:25" x14ac:dyDescent="0.45">
      <c r="P1033" s="33"/>
      <c r="W1033" s="33"/>
      <c r="Y1033" s="33"/>
    </row>
    <row r="1034" spans="16:25" x14ac:dyDescent="0.45">
      <c r="P1034" s="33"/>
      <c r="W1034" s="33"/>
      <c r="Y1034" s="33"/>
    </row>
    <row r="1035" spans="16:25" x14ac:dyDescent="0.45">
      <c r="P1035" s="33"/>
      <c r="W1035" s="33"/>
      <c r="Y1035" s="33"/>
    </row>
    <row r="1036" spans="16:25" x14ac:dyDescent="0.45">
      <c r="P1036" s="33"/>
      <c r="W1036" s="33"/>
      <c r="Y1036" s="33"/>
    </row>
    <row r="1037" spans="16:25" x14ac:dyDescent="0.45">
      <c r="P1037" s="33"/>
      <c r="W1037" s="33"/>
      <c r="Y1037" s="33"/>
    </row>
    <row r="1038" spans="16:25" x14ac:dyDescent="0.45">
      <c r="P1038" s="33"/>
      <c r="W1038" s="33"/>
      <c r="Y1038" s="33"/>
    </row>
    <row r="1039" spans="16:25" x14ac:dyDescent="0.45">
      <c r="P1039" s="33"/>
      <c r="W1039" s="33"/>
      <c r="Y1039" s="33"/>
    </row>
    <row r="1040" spans="16:25" x14ac:dyDescent="0.45">
      <c r="P1040" s="33"/>
      <c r="W1040" s="33"/>
      <c r="Y1040" s="33"/>
    </row>
    <row r="1041" spans="16:25" x14ac:dyDescent="0.45">
      <c r="P1041" s="33"/>
      <c r="W1041" s="33"/>
      <c r="Y1041" s="33"/>
    </row>
    <row r="1042" spans="16:25" x14ac:dyDescent="0.45">
      <c r="P1042" s="33"/>
      <c r="W1042" s="33"/>
      <c r="Y1042" s="33"/>
    </row>
    <row r="1043" spans="16:25" x14ac:dyDescent="0.45">
      <c r="P1043" s="33"/>
      <c r="W1043" s="33"/>
      <c r="Y1043" s="33"/>
    </row>
    <row r="1044" spans="16:25" x14ac:dyDescent="0.45">
      <c r="P1044" s="33"/>
      <c r="W1044" s="33"/>
      <c r="Y1044" s="33"/>
    </row>
    <row r="1045" spans="16:25" x14ac:dyDescent="0.45">
      <c r="P1045" s="33"/>
      <c r="W1045" s="33"/>
      <c r="Y1045" s="33"/>
    </row>
    <row r="1046" spans="16:25" x14ac:dyDescent="0.45">
      <c r="P1046" s="33"/>
      <c r="W1046" s="33"/>
      <c r="Y1046" s="33"/>
    </row>
    <row r="1047" spans="16:25" x14ac:dyDescent="0.45">
      <c r="P1047" s="33"/>
      <c r="W1047" s="33"/>
      <c r="Y1047" s="33"/>
    </row>
    <row r="1048" spans="16:25" x14ac:dyDescent="0.45">
      <c r="P1048" s="33"/>
      <c r="W1048" s="33"/>
      <c r="Y1048" s="33"/>
    </row>
    <row r="1049" spans="16:25" x14ac:dyDescent="0.45">
      <c r="P1049" s="33"/>
      <c r="W1049" s="33"/>
      <c r="Y1049" s="33"/>
    </row>
    <row r="1050" spans="16:25" x14ac:dyDescent="0.45">
      <c r="P1050" s="33"/>
      <c r="W1050" s="33"/>
      <c r="Y1050" s="33"/>
    </row>
    <row r="1051" spans="16:25" x14ac:dyDescent="0.45">
      <c r="P1051" s="33"/>
      <c r="W1051" s="33"/>
      <c r="Y1051" s="33"/>
    </row>
    <row r="1052" spans="16:25" x14ac:dyDescent="0.45">
      <c r="P1052" s="33"/>
      <c r="W1052" s="33"/>
      <c r="Y1052" s="33"/>
    </row>
    <row r="1053" spans="16:25" x14ac:dyDescent="0.45">
      <c r="P1053" s="33"/>
      <c r="W1053" s="33"/>
      <c r="Y1053" s="33"/>
    </row>
    <row r="1054" spans="16:25" x14ac:dyDescent="0.45">
      <c r="P1054" s="33"/>
      <c r="W1054" s="33"/>
      <c r="Y1054" s="33"/>
    </row>
    <row r="1055" spans="16:25" x14ac:dyDescent="0.45">
      <c r="P1055" s="33"/>
      <c r="W1055" s="33"/>
      <c r="Y1055" s="33"/>
    </row>
    <row r="1056" spans="16:25" x14ac:dyDescent="0.45">
      <c r="P1056" s="33"/>
      <c r="W1056" s="33"/>
      <c r="Y1056" s="33"/>
    </row>
    <row r="1057" spans="16:25" x14ac:dyDescent="0.45">
      <c r="P1057" s="33"/>
      <c r="W1057" s="33"/>
      <c r="Y1057" s="33"/>
    </row>
    <row r="1058" spans="16:25" x14ac:dyDescent="0.45">
      <c r="P1058" s="33"/>
      <c r="W1058" s="33"/>
      <c r="Y1058" s="33"/>
    </row>
    <row r="1059" spans="16:25" x14ac:dyDescent="0.45">
      <c r="P1059" s="33"/>
      <c r="W1059" s="33"/>
      <c r="Y1059" s="33"/>
    </row>
    <row r="1060" spans="16:25" x14ac:dyDescent="0.45">
      <c r="P1060" s="33"/>
      <c r="W1060" s="33"/>
      <c r="Y1060" s="33"/>
    </row>
    <row r="1061" spans="16:25" x14ac:dyDescent="0.45">
      <c r="P1061" s="33"/>
      <c r="W1061" s="33"/>
      <c r="Y1061" s="33"/>
    </row>
    <row r="1062" spans="16:25" x14ac:dyDescent="0.45">
      <c r="P1062" s="33"/>
      <c r="W1062" s="33"/>
      <c r="Y1062" s="33"/>
    </row>
    <row r="1063" spans="16:25" x14ac:dyDescent="0.45">
      <c r="P1063" s="33"/>
      <c r="W1063" s="33"/>
      <c r="Y1063" s="33"/>
    </row>
    <row r="1064" spans="16:25" x14ac:dyDescent="0.45">
      <c r="P1064" s="33"/>
      <c r="W1064" s="33"/>
      <c r="Y1064" s="33"/>
    </row>
    <row r="1065" spans="16:25" x14ac:dyDescent="0.45">
      <c r="P1065" s="33"/>
      <c r="W1065" s="33"/>
      <c r="Y1065" s="33"/>
    </row>
    <row r="1066" spans="16:25" x14ac:dyDescent="0.45">
      <c r="P1066" s="33"/>
      <c r="W1066" s="33"/>
      <c r="Y1066" s="33"/>
    </row>
    <row r="1067" spans="16:25" x14ac:dyDescent="0.45">
      <c r="P1067" s="33"/>
      <c r="W1067" s="33"/>
      <c r="Y1067" s="33"/>
    </row>
    <row r="1068" spans="16:25" x14ac:dyDescent="0.45">
      <c r="P1068" s="33"/>
      <c r="W1068" s="33"/>
      <c r="Y1068" s="33"/>
    </row>
    <row r="1069" spans="16:25" x14ac:dyDescent="0.45">
      <c r="P1069" s="33"/>
      <c r="W1069" s="33"/>
      <c r="Y1069" s="33"/>
    </row>
    <row r="1070" spans="16:25" x14ac:dyDescent="0.45">
      <c r="P1070" s="33"/>
      <c r="W1070" s="33"/>
      <c r="Y1070" s="33"/>
    </row>
    <row r="1071" spans="16:25" x14ac:dyDescent="0.45">
      <c r="P1071" s="33"/>
      <c r="W1071" s="33"/>
      <c r="Y1071" s="33"/>
    </row>
    <row r="1072" spans="16:25" x14ac:dyDescent="0.45">
      <c r="P1072" s="33"/>
      <c r="W1072" s="33"/>
      <c r="Y1072" s="33"/>
    </row>
    <row r="1073" spans="16:25" x14ac:dyDescent="0.45">
      <c r="P1073" s="33"/>
      <c r="W1073" s="33"/>
      <c r="Y1073" s="33"/>
    </row>
    <row r="1074" spans="16:25" x14ac:dyDescent="0.45">
      <c r="P1074" s="33"/>
      <c r="W1074" s="33"/>
      <c r="Y1074" s="33"/>
    </row>
    <row r="1075" spans="16:25" x14ac:dyDescent="0.45">
      <c r="P1075" s="33"/>
      <c r="W1075" s="33"/>
      <c r="Y1075" s="33"/>
    </row>
    <row r="1076" spans="16:25" x14ac:dyDescent="0.45">
      <c r="P1076" s="33"/>
      <c r="W1076" s="33"/>
      <c r="Y1076" s="33"/>
    </row>
    <row r="1077" spans="16:25" x14ac:dyDescent="0.45">
      <c r="P1077" s="33"/>
      <c r="W1077" s="33"/>
      <c r="Y1077" s="33"/>
    </row>
    <row r="1078" spans="16:25" x14ac:dyDescent="0.45">
      <c r="P1078" s="33"/>
      <c r="W1078" s="33"/>
      <c r="Y1078" s="33"/>
    </row>
    <row r="1079" spans="16:25" x14ac:dyDescent="0.45">
      <c r="P1079" s="33"/>
      <c r="W1079" s="33"/>
      <c r="Y1079" s="33"/>
    </row>
    <row r="1080" spans="16:25" x14ac:dyDescent="0.45">
      <c r="P1080" s="33"/>
      <c r="W1080" s="33"/>
      <c r="Y1080" s="33"/>
    </row>
    <row r="1081" spans="16:25" x14ac:dyDescent="0.45">
      <c r="P1081" s="33"/>
      <c r="W1081" s="33"/>
      <c r="Y1081" s="33"/>
    </row>
    <row r="1082" spans="16:25" x14ac:dyDescent="0.45">
      <c r="P1082" s="33"/>
      <c r="W1082" s="33"/>
      <c r="Y1082" s="33"/>
    </row>
    <row r="1083" spans="16:25" x14ac:dyDescent="0.45">
      <c r="P1083" s="33"/>
      <c r="W1083" s="33"/>
      <c r="Y1083" s="33"/>
    </row>
    <row r="1084" spans="16:25" x14ac:dyDescent="0.45">
      <c r="P1084" s="33"/>
      <c r="W1084" s="33"/>
      <c r="Y1084" s="33"/>
    </row>
    <row r="1085" spans="16:25" x14ac:dyDescent="0.45">
      <c r="P1085" s="33"/>
      <c r="W1085" s="33"/>
      <c r="Y1085" s="33"/>
    </row>
    <row r="1086" spans="16:25" x14ac:dyDescent="0.45">
      <c r="P1086" s="33"/>
      <c r="W1086" s="33"/>
      <c r="Y1086" s="33"/>
    </row>
    <row r="1087" spans="16:25" x14ac:dyDescent="0.45">
      <c r="P1087" s="33"/>
      <c r="W1087" s="33"/>
      <c r="Y1087" s="33"/>
    </row>
    <row r="1088" spans="16:25" x14ac:dyDescent="0.45">
      <c r="P1088" s="33"/>
      <c r="W1088" s="33"/>
      <c r="Y1088" s="33"/>
    </row>
    <row r="1089" spans="16:25" x14ac:dyDescent="0.45">
      <c r="P1089" s="33"/>
      <c r="W1089" s="33"/>
      <c r="Y1089" s="33"/>
    </row>
    <row r="1090" spans="16:25" x14ac:dyDescent="0.45">
      <c r="P1090" s="33"/>
      <c r="W1090" s="33"/>
      <c r="Y1090" s="33"/>
    </row>
    <row r="1091" spans="16:25" x14ac:dyDescent="0.45">
      <c r="P1091" s="33"/>
      <c r="W1091" s="33"/>
      <c r="Y1091" s="33"/>
    </row>
    <row r="1092" spans="16:25" x14ac:dyDescent="0.45">
      <c r="P1092" s="33"/>
      <c r="W1092" s="33"/>
      <c r="Y1092" s="33"/>
    </row>
    <row r="1093" spans="16:25" x14ac:dyDescent="0.45">
      <c r="P1093" s="33"/>
      <c r="W1093" s="33"/>
      <c r="Y1093" s="33"/>
    </row>
    <row r="1094" spans="16:25" x14ac:dyDescent="0.45">
      <c r="P1094" s="33"/>
      <c r="W1094" s="33"/>
      <c r="Y1094" s="33"/>
    </row>
    <row r="1095" spans="16:25" x14ac:dyDescent="0.45">
      <c r="P1095" s="33"/>
      <c r="W1095" s="33"/>
      <c r="Y1095" s="33"/>
    </row>
    <row r="1096" spans="16:25" x14ac:dyDescent="0.45">
      <c r="P1096" s="33"/>
      <c r="W1096" s="33"/>
      <c r="Y1096" s="33"/>
    </row>
    <row r="1097" spans="16:25" x14ac:dyDescent="0.45">
      <c r="P1097" s="33"/>
      <c r="W1097" s="33"/>
      <c r="Y1097" s="33"/>
    </row>
    <row r="1098" spans="16:25" x14ac:dyDescent="0.45">
      <c r="P1098" s="33"/>
      <c r="W1098" s="33"/>
      <c r="Y1098" s="33"/>
    </row>
    <row r="1099" spans="16:25" x14ac:dyDescent="0.45">
      <c r="P1099" s="33"/>
      <c r="W1099" s="33"/>
      <c r="Y1099" s="33"/>
    </row>
    <row r="1100" spans="16:25" x14ac:dyDescent="0.45">
      <c r="P1100" s="33"/>
      <c r="W1100" s="33"/>
      <c r="Y1100" s="33"/>
    </row>
    <row r="1101" spans="16:25" x14ac:dyDescent="0.45">
      <c r="P1101" s="33"/>
      <c r="W1101" s="33"/>
      <c r="Y1101" s="33"/>
    </row>
    <row r="1102" spans="16:25" x14ac:dyDescent="0.45">
      <c r="P1102" s="33"/>
      <c r="W1102" s="33"/>
      <c r="Y1102" s="33"/>
    </row>
    <row r="1103" spans="16:25" x14ac:dyDescent="0.45">
      <c r="P1103" s="33"/>
      <c r="W1103" s="33"/>
      <c r="Y1103" s="33"/>
    </row>
    <row r="1104" spans="16:25" x14ac:dyDescent="0.45">
      <c r="P1104" s="33"/>
      <c r="W1104" s="33"/>
      <c r="Y1104" s="33"/>
    </row>
    <row r="1105" spans="16:25" x14ac:dyDescent="0.45">
      <c r="P1105" s="33"/>
      <c r="W1105" s="33"/>
      <c r="Y1105" s="33"/>
    </row>
    <row r="1106" spans="16:25" x14ac:dyDescent="0.45">
      <c r="P1106" s="33"/>
      <c r="W1106" s="33"/>
      <c r="Y1106" s="33"/>
    </row>
    <row r="1107" spans="16:25" x14ac:dyDescent="0.45">
      <c r="P1107" s="33"/>
      <c r="W1107" s="33"/>
      <c r="Y1107" s="33"/>
    </row>
    <row r="1108" spans="16:25" x14ac:dyDescent="0.45">
      <c r="P1108" s="33"/>
      <c r="W1108" s="33"/>
      <c r="Y1108" s="33"/>
    </row>
    <row r="1109" spans="16:25" x14ac:dyDescent="0.45">
      <c r="P1109" s="33"/>
      <c r="W1109" s="33"/>
      <c r="Y1109" s="33"/>
    </row>
    <row r="1110" spans="16:25" x14ac:dyDescent="0.45">
      <c r="P1110" s="33"/>
      <c r="W1110" s="33"/>
      <c r="Y1110" s="33"/>
    </row>
    <row r="1111" spans="16:25" x14ac:dyDescent="0.45">
      <c r="P1111" s="33"/>
      <c r="W1111" s="33"/>
      <c r="Y1111" s="33"/>
    </row>
    <row r="1112" spans="16:25" x14ac:dyDescent="0.45">
      <c r="P1112" s="33"/>
      <c r="W1112" s="33"/>
      <c r="Y1112" s="33"/>
    </row>
    <row r="1113" spans="16:25" x14ac:dyDescent="0.45">
      <c r="P1113" s="33"/>
      <c r="W1113" s="33"/>
      <c r="Y1113" s="33"/>
    </row>
    <row r="1114" spans="16:25" x14ac:dyDescent="0.45">
      <c r="P1114" s="33"/>
      <c r="W1114" s="33"/>
      <c r="Y1114" s="33"/>
    </row>
    <row r="1115" spans="16:25" x14ac:dyDescent="0.45">
      <c r="P1115" s="33"/>
      <c r="W1115" s="33"/>
      <c r="Y1115" s="33"/>
    </row>
    <row r="1116" spans="16:25" x14ac:dyDescent="0.45">
      <c r="P1116" s="33"/>
      <c r="W1116" s="33"/>
      <c r="Y1116" s="33"/>
    </row>
    <row r="1117" spans="16:25" x14ac:dyDescent="0.45">
      <c r="P1117" s="33"/>
      <c r="W1117" s="33"/>
      <c r="Y1117" s="33"/>
    </row>
    <row r="1118" spans="16:25" x14ac:dyDescent="0.45">
      <c r="P1118" s="33"/>
      <c r="W1118" s="33"/>
      <c r="Y1118" s="33"/>
    </row>
    <row r="1119" spans="16:25" x14ac:dyDescent="0.45">
      <c r="P1119" s="33"/>
      <c r="W1119" s="33"/>
      <c r="Y1119" s="33"/>
    </row>
    <row r="1120" spans="16:25" x14ac:dyDescent="0.45">
      <c r="P1120" s="33"/>
      <c r="W1120" s="33"/>
      <c r="Y1120" s="33"/>
    </row>
    <row r="1121" spans="16:25" x14ac:dyDescent="0.45">
      <c r="P1121" s="33"/>
      <c r="W1121" s="33"/>
      <c r="Y1121" s="33"/>
    </row>
    <row r="1122" spans="16:25" x14ac:dyDescent="0.45">
      <c r="P1122" s="33"/>
      <c r="W1122" s="33"/>
      <c r="Y1122" s="33"/>
    </row>
    <row r="1123" spans="16:25" x14ac:dyDescent="0.45">
      <c r="P1123" s="33"/>
      <c r="W1123" s="33"/>
      <c r="Y1123" s="33"/>
    </row>
    <row r="1124" spans="16:25" x14ac:dyDescent="0.45">
      <c r="P1124" s="33"/>
      <c r="W1124" s="33"/>
      <c r="Y1124" s="33"/>
    </row>
    <row r="1125" spans="16:25" x14ac:dyDescent="0.45">
      <c r="P1125" s="33"/>
      <c r="W1125" s="33"/>
      <c r="Y1125" s="33"/>
    </row>
    <row r="1126" spans="16:25" x14ac:dyDescent="0.45">
      <c r="P1126" s="33"/>
      <c r="W1126" s="33"/>
      <c r="Y1126" s="33"/>
    </row>
    <row r="1127" spans="16:25" x14ac:dyDescent="0.45">
      <c r="P1127" s="33"/>
      <c r="W1127" s="33"/>
      <c r="Y1127" s="33"/>
    </row>
    <row r="1128" spans="16:25" x14ac:dyDescent="0.45">
      <c r="P1128" s="33"/>
      <c r="W1128" s="33"/>
      <c r="Y1128" s="33"/>
    </row>
    <row r="1129" spans="16:25" x14ac:dyDescent="0.45">
      <c r="P1129" s="33"/>
      <c r="W1129" s="33"/>
      <c r="Y1129" s="33"/>
    </row>
    <row r="1130" spans="16:25" x14ac:dyDescent="0.45">
      <c r="P1130" s="33"/>
      <c r="W1130" s="33"/>
      <c r="Y1130" s="33"/>
    </row>
    <row r="1131" spans="16:25" x14ac:dyDescent="0.45">
      <c r="P1131" s="33"/>
      <c r="W1131" s="33"/>
      <c r="Y1131" s="33"/>
    </row>
    <row r="1132" spans="16:25" x14ac:dyDescent="0.45">
      <c r="P1132" s="33"/>
      <c r="W1132" s="33"/>
      <c r="Y1132" s="33"/>
    </row>
    <row r="1133" spans="16:25" x14ac:dyDescent="0.45">
      <c r="P1133" s="33"/>
      <c r="W1133" s="33"/>
      <c r="Y1133" s="33"/>
    </row>
    <row r="1134" spans="16:25" x14ac:dyDescent="0.45">
      <c r="P1134" s="33"/>
      <c r="W1134" s="33"/>
      <c r="Y1134" s="33"/>
    </row>
    <row r="1135" spans="16:25" x14ac:dyDescent="0.45">
      <c r="P1135" s="33"/>
      <c r="W1135" s="33"/>
      <c r="Y1135" s="33"/>
    </row>
    <row r="1136" spans="16:25" x14ac:dyDescent="0.45">
      <c r="P1136" s="33"/>
      <c r="W1136" s="33"/>
      <c r="Y1136" s="33"/>
    </row>
    <row r="1137" spans="16:25" x14ac:dyDescent="0.45">
      <c r="P1137" s="33"/>
      <c r="W1137" s="33"/>
      <c r="Y1137" s="33"/>
    </row>
    <row r="1138" spans="16:25" x14ac:dyDescent="0.45">
      <c r="P1138" s="33"/>
      <c r="W1138" s="33"/>
      <c r="Y1138" s="33"/>
    </row>
    <row r="1139" spans="16:25" x14ac:dyDescent="0.45">
      <c r="P1139" s="33"/>
      <c r="W1139" s="33"/>
      <c r="Y1139" s="33"/>
    </row>
    <row r="1140" spans="16:25" x14ac:dyDescent="0.45">
      <c r="P1140" s="33"/>
      <c r="W1140" s="33"/>
      <c r="Y1140" s="33"/>
    </row>
    <row r="1141" spans="16:25" x14ac:dyDescent="0.45">
      <c r="P1141" s="33"/>
      <c r="W1141" s="33"/>
      <c r="Y1141" s="33"/>
    </row>
    <row r="1142" spans="16:25" x14ac:dyDescent="0.45">
      <c r="P1142" s="33"/>
      <c r="W1142" s="33"/>
      <c r="Y1142" s="33"/>
    </row>
    <row r="1143" spans="16:25" x14ac:dyDescent="0.45">
      <c r="P1143" s="33"/>
      <c r="W1143" s="33"/>
      <c r="Y1143" s="33"/>
    </row>
    <row r="1144" spans="16:25" x14ac:dyDescent="0.45">
      <c r="P1144" s="33"/>
      <c r="W1144" s="33"/>
      <c r="Y1144" s="33"/>
    </row>
    <row r="1145" spans="16:25" x14ac:dyDescent="0.45">
      <c r="P1145" s="33"/>
      <c r="W1145" s="33"/>
      <c r="Y1145" s="33"/>
    </row>
    <row r="1146" spans="16:25" x14ac:dyDescent="0.45">
      <c r="P1146" s="33"/>
      <c r="W1146" s="33"/>
      <c r="Y1146" s="33"/>
    </row>
    <row r="1147" spans="16:25" x14ac:dyDescent="0.45">
      <c r="P1147" s="33"/>
      <c r="W1147" s="33"/>
      <c r="Y1147" s="33"/>
    </row>
    <row r="1148" spans="16:25" x14ac:dyDescent="0.45">
      <c r="P1148" s="33"/>
      <c r="W1148" s="33"/>
      <c r="Y1148" s="33"/>
    </row>
    <row r="1149" spans="16:25" x14ac:dyDescent="0.45">
      <c r="P1149" s="33"/>
      <c r="W1149" s="33"/>
      <c r="Y1149" s="33"/>
    </row>
    <row r="1150" spans="16:25" x14ac:dyDescent="0.45">
      <c r="P1150" s="33"/>
      <c r="W1150" s="33"/>
      <c r="Y1150" s="33"/>
    </row>
    <row r="1151" spans="16:25" x14ac:dyDescent="0.45">
      <c r="P1151" s="33"/>
      <c r="W1151" s="33"/>
      <c r="Y1151" s="33"/>
    </row>
    <row r="1152" spans="16:25" x14ac:dyDescent="0.45">
      <c r="P1152" s="33"/>
      <c r="W1152" s="33"/>
      <c r="Y1152" s="33"/>
    </row>
    <row r="1153" spans="16:25" x14ac:dyDescent="0.45">
      <c r="P1153" s="33"/>
      <c r="W1153" s="33"/>
      <c r="Y1153" s="33"/>
    </row>
    <row r="1154" spans="16:25" x14ac:dyDescent="0.45">
      <c r="P1154" s="33"/>
      <c r="W1154" s="33"/>
      <c r="Y1154" s="33"/>
    </row>
    <row r="1155" spans="16:25" x14ac:dyDescent="0.45">
      <c r="P1155" s="33"/>
      <c r="W1155" s="33"/>
      <c r="Y1155" s="33"/>
    </row>
    <row r="1156" spans="16:25" x14ac:dyDescent="0.45">
      <c r="P1156" s="33"/>
      <c r="W1156" s="33"/>
      <c r="Y1156" s="33"/>
    </row>
    <row r="1157" spans="16:25" x14ac:dyDescent="0.45">
      <c r="P1157" s="33"/>
      <c r="W1157" s="33"/>
      <c r="Y1157" s="33"/>
    </row>
    <row r="1158" spans="16:25" x14ac:dyDescent="0.45">
      <c r="P1158" s="33"/>
      <c r="W1158" s="33"/>
      <c r="Y1158" s="33"/>
    </row>
    <row r="1159" spans="16:25" x14ac:dyDescent="0.45">
      <c r="P1159" s="33"/>
      <c r="W1159" s="33"/>
      <c r="Y1159" s="33"/>
    </row>
    <row r="1160" spans="16:25" x14ac:dyDescent="0.45">
      <c r="P1160" s="33"/>
      <c r="W1160" s="33"/>
      <c r="Y1160" s="33"/>
    </row>
    <row r="1161" spans="16:25" x14ac:dyDescent="0.45">
      <c r="P1161" s="33"/>
      <c r="W1161" s="33"/>
      <c r="Y1161" s="33"/>
    </row>
    <row r="1162" spans="16:25" x14ac:dyDescent="0.45">
      <c r="P1162" s="33"/>
      <c r="W1162" s="33"/>
      <c r="Y1162" s="33"/>
    </row>
    <row r="1163" spans="16:25" x14ac:dyDescent="0.45">
      <c r="P1163" s="33"/>
      <c r="W1163" s="33"/>
      <c r="Y1163" s="33"/>
    </row>
    <row r="1164" spans="16:25" x14ac:dyDescent="0.45">
      <c r="P1164" s="33"/>
      <c r="W1164" s="33"/>
      <c r="Y1164" s="33"/>
    </row>
    <row r="1165" spans="16:25" x14ac:dyDescent="0.45">
      <c r="P1165" s="33"/>
      <c r="W1165" s="33"/>
      <c r="Y1165" s="33"/>
    </row>
    <row r="1166" spans="16:25" x14ac:dyDescent="0.45">
      <c r="P1166" s="33"/>
      <c r="W1166" s="33"/>
      <c r="Y1166" s="33"/>
    </row>
    <row r="1167" spans="16:25" x14ac:dyDescent="0.45">
      <c r="P1167" s="33"/>
      <c r="W1167" s="33"/>
      <c r="Y1167" s="33"/>
    </row>
    <row r="1168" spans="16:25" x14ac:dyDescent="0.45">
      <c r="P1168" s="33"/>
      <c r="W1168" s="33"/>
      <c r="Y1168" s="33"/>
    </row>
    <row r="1169" spans="16:25" x14ac:dyDescent="0.45">
      <c r="P1169" s="33"/>
      <c r="W1169" s="33"/>
      <c r="Y1169" s="33"/>
    </row>
    <row r="1170" spans="16:25" x14ac:dyDescent="0.45">
      <c r="P1170" s="33"/>
      <c r="W1170" s="33"/>
      <c r="Y1170" s="33"/>
    </row>
    <row r="1171" spans="16:25" x14ac:dyDescent="0.45">
      <c r="P1171" s="33"/>
      <c r="W1171" s="33"/>
      <c r="Y1171" s="33"/>
    </row>
    <row r="1172" spans="16:25" x14ac:dyDescent="0.45">
      <c r="P1172" s="33"/>
      <c r="W1172" s="33"/>
      <c r="Y1172" s="33"/>
    </row>
    <row r="1173" spans="16:25" x14ac:dyDescent="0.45">
      <c r="P1173" s="33"/>
      <c r="W1173" s="33"/>
      <c r="Y1173" s="33"/>
    </row>
    <row r="1174" spans="16:25" x14ac:dyDescent="0.45">
      <c r="P1174" s="33"/>
      <c r="W1174" s="33"/>
      <c r="Y1174" s="33"/>
    </row>
    <row r="1175" spans="16:25" x14ac:dyDescent="0.45">
      <c r="P1175" s="33"/>
      <c r="W1175" s="33"/>
      <c r="Y1175" s="33"/>
    </row>
    <row r="1176" spans="16:25" x14ac:dyDescent="0.45">
      <c r="P1176" s="33"/>
      <c r="W1176" s="33"/>
      <c r="Y1176" s="33"/>
    </row>
    <row r="1177" spans="16:25" x14ac:dyDescent="0.45">
      <c r="P1177" s="33"/>
      <c r="W1177" s="33"/>
      <c r="Y1177" s="33"/>
    </row>
    <row r="1178" spans="16:25" x14ac:dyDescent="0.45">
      <c r="P1178" s="33"/>
      <c r="W1178" s="33"/>
      <c r="Y1178" s="33"/>
    </row>
    <row r="1179" spans="16:25" x14ac:dyDescent="0.45">
      <c r="P1179" s="33"/>
      <c r="W1179" s="33"/>
      <c r="Y1179" s="33"/>
    </row>
    <row r="1180" spans="16:25" x14ac:dyDescent="0.45">
      <c r="P1180" s="33"/>
      <c r="W1180" s="33"/>
      <c r="Y1180" s="33"/>
    </row>
    <row r="1181" spans="16:25" x14ac:dyDescent="0.45">
      <c r="P1181" s="33"/>
      <c r="W1181" s="33"/>
      <c r="Y1181" s="33"/>
    </row>
    <row r="1182" spans="16:25" x14ac:dyDescent="0.45">
      <c r="P1182" s="33"/>
      <c r="W1182" s="33"/>
      <c r="Y1182" s="33"/>
    </row>
    <row r="1183" spans="16:25" x14ac:dyDescent="0.45">
      <c r="P1183" s="33"/>
      <c r="W1183" s="33"/>
      <c r="Y1183" s="33"/>
    </row>
    <row r="1184" spans="16:25" x14ac:dyDescent="0.45">
      <c r="P1184" s="33"/>
      <c r="W1184" s="33"/>
      <c r="Y1184" s="33"/>
    </row>
    <row r="1185" spans="16:25" x14ac:dyDescent="0.45">
      <c r="P1185" s="33"/>
      <c r="W1185" s="33"/>
      <c r="Y1185" s="33"/>
    </row>
    <row r="1186" spans="16:25" x14ac:dyDescent="0.45">
      <c r="P1186" s="33"/>
      <c r="W1186" s="33"/>
      <c r="Y1186" s="33"/>
    </row>
    <row r="1187" spans="16:25" x14ac:dyDescent="0.45">
      <c r="P1187" s="33"/>
      <c r="W1187" s="33"/>
      <c r="Y1187" s="33"/>
    </row>
    <row r="1188" spans="16:25" x14ac:dyDescent="0.45">
      <c r="P1188" s="33"/>
      <c r="W1188" s="33"/>
      <c r="Y1188" s="33"/>
    </row>
    <row r="1189" spans="16:25" x14ac:dyDescent="0.45">
      <c r="P1189" s="33"/>
      <c r="W1189" s="33"/>
      <c r="Y1189" s="33"/>
    </row>
    <row r="1190" spans="16:25" x14ac:dyDescent="0.45">
      <c r="P1190" s="33"/>
      <c r="W1190" s="33"/>
      <c r="Y1190" s="33"/>
    </row>
    <row r="1191" spans="16:25" x14ac:dyDescent="0.45">
      <c r="P1191" s="33"/>
      <c r="W1191" s="33"/>
      <c r="Y1191" s="33"/>
    </row>
    <row r="1192" spans="16:25" x14ac:dyDescent="0.45">
      <c r="P1192" s="33"/>
      <c r="W1192" s="33"/>
      <c r="Y1192" s="33"/>
    </row>
    <row r="1193" spans="16:25" x14ac:dyDescent="0.45">
      <c r="P1193" s="33"/>
      <c r="W1193" s="33"/>
      <c r="Y1193" s="33"/>
    </row>
    <row r="1194" spans="16:25" x14ac:dyDescent="0.45">
      <c r="P1194" s="33"/>
      <c r="W1194" s="33"/>
      <c r="Y1194" s="33"/>
    </row>
    <row r="1195" spans="16:25" x14ac:dyDescent="0.45">
      <c r="P1195" s="33"/>
      <c r="W1195" s="33"/>
      <c r="Y1195" s="33"/>
    </row>
    <row r="1196" spans="16:25" x14ac:dyDescent="0.45">
      <c r="P1196" s="33"/>
      <c r="W1196" s="33"/>
      <c r="Y1196" s="33"/>
    </row>
    <row r="1197" spans="16:25" x14ac:dyDescent="0.45">
      <c r="P1197" s="33"/>
      <c r="W1197" s="33"/>
      <c r="Y1197" s="33"/>
    </row>
    <row r="1198" spans="16:25" x14ac:dyDescent="0.45">
      <c r="P1198" s="33"/>
      <c r="W1198" s="33"/>
      <c r="Y1198" s="33"/>
    </row>
    <row r="1199" spans="16:25" x14ac:dyDescent="0.45">
      <c r="P1199" s="33"/>
      <c r="W1199" s="33"/>
      <c r="Y1199" s="33"/>
    </row>
    <row r="1200" spans="16:25" x14ac:dyDescent="0.45">
      <c r="P1200" s="33"/>
      <c r="W1200" s="33"/>
      <c r="Y1200" s="33"/>
    </row>
    <row r="1201" spans="16:25" x14ac:dyDescent="0.45">
      <c r="P1201" s="33"/>
      <c r="W1201" s="33"/>
      <c r="Y1201" s="33"/>
    </row>
    <row r="1202" spans="16:25" x14ac:dyDescent="0.45">
      <c r="P1202" s="33"/>
      <c r="W1202" s="33"/>
      <c r="Y1202" s="33"/>
    </row>
    <row r="1203" spans="16:25" x14ac:dyDescent="0.45">
      <c r="P1203" s="33"/>
      <c r="W1203" s="33"/>
      <c r="Y1203" s="33"/>
    </row>
    <row r="1204" spans="16:25" x14ac:dyDescent="0.45">
      <c r="P1204" s="33"/>
      <c r="W1204" s="33"/>
      <c r="Y1204" s="33"/>
    </row>
    <row r="1205" spans="16:25" x14ac:dyDescent="0.45">
      <c r="P1205" s="33"/>
      <c r="W1205" s="33"/>
      <c r="Y1205" s="33"/>
    </row>
    <row r="1206" spans="16:25" x14ac:dyDescent="0.45">
      <c r="P1206" s="33"/>
      <c r="W1206" s="33"/>
      <c r="Y1206" s="33"/>
    </row>
    <row r="1207" spans="16:25" x14ac:dyDescent="0.45">
      <c r="P1207" s="33"/>
      <c r="W1207" s="33"/>
      <c r="Y1207" s="33"/>
    </row>
    <row r="1208" spans="16:25" x14ac:dyDescent="0.45">
      <c r="P1208" s="33"/>
      <c r="W1208" s="33"/>
      <c r="Y1208" s="33"/>
    </row>
    <row r="1209" spans="16:25" x14ac:dyDescent="0.45">
      <c r="P1209" s="33"/>
      <c r="W1209" s="33"/>
      <c r="Y1209" s="33"/>
    </row>
    <row r="1210" spans="16:25" x14ac:dyDescent="0.45">
      <c r="P1210" s="33"/>
      <c r="W1210" s="33"/>
      <c r="Y1210" s="33"/>
    </row>
    <row r="1211" spans="16:25" x14ac:dyDescent="0.45">
      <c r="P1211" s="33"/>
      <c r="W1211" s="33"/>
      <c r="Y1211" s="33"/>
    </row>
    <row r="1212" spans="16:25" x14ac:dyDescent="0.45">
      <c r="P1212" s="33"/>
      <c r="W1212" s="33"/>
      <c r="Y1212" s="33"/>
    </row>
    <row r="1213" spans="16:25" x14ac:dyDescent="0.45">
      <c r="P1213" s="33"/>
      <c r="W1213" s="33"/>
      <c r="Y1213" s="33"/>
    </row>
    <row r="1214" spans="16:25" x14ac:dyDescent="0.45">
      <c r="P1214" s="33"/>
      <c r="W1214" s="33"/>
      <c r="Y1214" s="33"/>
    </row>
    <row r="1215" spans="16:25" x14ac:dyDescent="0.45">
      <c r="P1215" s="33"/>
      <c r="W1215" s="33"/>
      <c r="Y1215" s="33"/>
    </row>
    <row r="1216" spans="16:25" x14ac:dyDescent="0.45">
      <c r="P1216" s="33"/>
      <c r="W1216" s="33"/>
      <c r="Y1216" s="33"/>
    </row>
    <row r="1217" spans="16:25" x14ac:dyDescent="0.45">
      <c r="P1217" s="33"/>
      <c r="W1217" s="33"/>
      <c r="Y1217" s="33"/>
    </row>
    <row r="1218" spans="16:25" x14ac:dyDescent="0.45">
      <c r="P1218" s="33"/>
      <c r="W1218" s="33"/>
      <c r="Y1218" s="33"/>
    </row>
    <row r="1219" spans="16:25" x14ac:dyDescent="0.45">
      <c r="P1219" s="33"/>
      <c r="W1219" s="33"/>
      <c r="Y1219" s="33"/>
    </row>
    <row r="1220" spans="16:25" x14ac:dyDescent="0.45">
      <c r="P1220" s="33"/>
      <c r="W1220" s="33"/>
      <c r="Y1220" s="33"/>
    </row>
    <row r="1221" spans="16:25" x14ac:dyDescent="0.45">
      <c r="P1221" s="33"/>
      <c r="W1221" s="33"/>
      <c r="Y1221" s="33"/>
    </row>
    <row r="1222" spans="16:25" x14ac:dyDescent="0.45">
      <c r="P1222" s="33"/>
      <c r="W1222" s="33"/>
      <c r="Y1222" s="33"/>
    </row>
    <row r="1223" spans="16:25" x14ac:dyDescent="0.45">
      <c r="P1223" s="33"/>
      <c r="W1223" s="33"/>
      <c r="Y1223" s="33"/>
    </row>
    <row r="1224" spans="16:25" x14ac:dyDescent="0.45">
      <c r="P1224" s="33"/>
      <c r="W1224" s="33"/>
      <c r="Y1224" s="33"/>
    </row>
    <row r="1225" spans="16:25" x14ac:dyDescent="0.45">
      <c r="P1225" s="33"/>
      <c r="W1225" s="33"/>
      <c r="Y1225" s="33"/>
    </row>
    <row r="1226" spans="16:25" x14ac:dyDescent="0.45">
      <c r="P1226" s="33"/>
      <c r="W1226" s="33"/>
      <c r="Y1226" s="33"/>
    </row>
    <row r="1227" spans="16:25" x14ac:dyDescent="0.45">
      <c r="P1227" s="33"/>
      <c r="W1227" s="33"/>
      <c r="Y1227" s="33"/>
    </row>
    <row r="1228" spans="16:25" x14ac:dyDescent="0.45">
      <c r="P1228" s="33"/>
      <c r="W1228" s="33"/>
      <c r="Y1228" s="33"/>
    </row>
    <row r="1229" spans="16:25" x14ac:dyDescent="0.45">
      <c r="P1229" s="33"/>
      <c r="W1229" s="33"/>
      <c r="Y1229" s="33"/>
    </row>
    <row r="1230" spans="16:25" x14ac:dyDescent="0.45">
      <c r="P1230" s="33"/>
      <c r="W1230" s="33"/>
      <c r="Y1230" s="33"/>
    </row>
    <row r="1231" spans="16:25" x14ac:dyDescent="0.45">
      <c r="P1231" s="33"/>
      <c r="W1231" s="33"/>
      <c r="Y1231" s="33"/>
    </row>
    <row r="1232" spans="16:25" x14ac:dyDescent="0.45">
      <c r="P1232" s="33"/>
      <c r="W1232" s="33"/>
      <c r="Y1232" s="33"/>
    </row>
    <row r="1233" spans="16:25" x14ac:dyDescent="0.45">
      <c r="P1233" s="33"/>
      <c r="W1233" s="33"/>
      <c r="Y1233" s="33"/>
    </row>
    <row r="1234" spans="16:25" x14ac:dyDescent="0.45">
      <c r="P1234" s="33"/>
      <c r="W1234" s="33"/>
      <c r="Y1234" s="33"/>
    </row>
    <row r="1235" spans="16:25" x14ac:dyDescent="0.45">
      <c r="P1235" s="33"/>
      <c r="W1235" s="33"/>
      <c r="Y1235" s="33"/>
    </row>
    <row r="1236" spans="16:25" x14ac:dyDescent="0.45">
      <c r="P1236" s="33"/>
      <c r="W1236" s="33"/>
      <c r="Y1236" s="33"/>
    </row>
    <row r="1237" spans="16:25" x14ac:dyDescent="0.45">
      <c r="P1237" s="33"/>
      <c r="W1237" s="33"/>
      <c r="Y1237" s="33"/>
    </row>
    <row r="1238" spans="16:25" x14ac:dyDescent="0.45">
      <c r="P1238" s="33"/>
      <c r="W1238" s="33"/>
      <c r="Y1238" s="33"/>
    </row>
    <row r="1239" spans="16:25" x14ac:dyDescent="0.45">
      <c r="P1239" s="33"/>
      <c r="W1239" s="33"/>
      <c r="Y1239" s="33"/>
    </row>
    <row r="1240" spans="16:25" x14ac:dyDescent="0.45">
      <c r="P1240" s="33"/>
      <c r="W1240" s="33"/>
      <c r="Y1240" s="33"/>
    </row>
    <row r="1241" spans="16:25" x14ac:dyDescent="0.45">
      <c r="P1241" s="33"/>
      <c r="W1241" s="33"/>
      <c r="Y1241" s="33"/>
    </row>
    <row r="1242" spans="16:25" x14ac:dyDescent="0.45">
      <c r="P1242" s="33"/>
      <c r="W1242" s="33"/>
      <c r="Y1242" s="33"/>
    </row>
    <row r="1243" spans="16:25" x14ac:dyDescent="0.45">
      <c r="P1243" s="33"/>
      <c r="W1243" s="33"/>
      <c r="Y1243" s="33"/>
    </row>
    <row r="1244" spans="16:25" x14ac:dyDescent="0.45">
      <c r="P1244" s="33"/>
      <c r="W1244" s="33"/>
      <c r="Y1244" s="33"/>
    </row>
    <row r="1245" spans="16:25" x14ac:dyDescent="0.45">
      <c r="P1245" s="33"/>
      <c r="W1245" s="33"/>
      <c r="Y1245" s="33"/>
    </row>
    <row r="1246" spans="16:25" x14ac:dyDescent="0.45">
      <c r="P1246" s="33"/>
      <c r="W1246" s="33"/>
      <c r="Y1246" s="33"/>
    </row>
    <row r="1247" spans="16:25" x14ac:dyDescent="0.45">
      <c r="P1247" s="33"/>
      <c r="W1247" s="33"/>
      <c r="Y1247" s="33"/>
    </row>
    <row r="1248" spans="16:25" x14ac:dyDescent="0.45">
      <c r="P1248" s="33"/>
      <c r="W1248" s="33"/>
      <c r="Y1248" s="33"/>
    </row>
    <row r="1249" spans="16:25" x14ac:dyDescent="0.45">
      <c r="P1249" s="33"/>
      <c r="W1249" s="33"/>
      <c r="Y1249" s="33"/>
    </row>
    <row r="1250" spans="16:25" x14ac:dyDescent="0.45">
      <c r="P1250" s="33"/>
      <c r="W1250" s="33"/>
      <c r="Y1250" s="33"/>
    </row>
    <row r="1251" spans="16:25" x14ac:dyDescent="0.45">
      <c r="P1251" s="33"/>
      <c r="W1251" s="33"/>
      <c r="Y1251" s="33"/>
    </row>
    <row r="1252" spans="16:25" x14ac:dyDescent="0.45">
      <c r="P1252" s="33"/>
      <c r="W1252" s="33"/>
      <c r="Y1252" s="33"/>
    </row>
    <row r="1253" spans="16:25" x14ac:dyDescent="0.45">
      <c r="P1253" s="33"/>
      <c r="W1253" s="33"/>
      <c r="Y1253" s="33"/>
    </row>
    <row r="1254" spans="16:25" x14ac:dyDescent="0.45">
      <c r="P1254" s="33"/>
      <c r="W1254" s="33"/>
      <c r="Y1254" s="33"/>
    </row>
    <row r="1255" spans="16:25" x14ac:dyDescent="0.45">
      <c r="P1255" s="33"/>
      <c r="W1255" s="33"/>
      <c r="Y1255" s="33"/>
    </row>
    <row r="1256" spans="16:25" x14ac:dyDescent="0.45">
      <c r="P1256" s="33"/>
      <c r="W1256" s="33"/>
      <c r="Y1256" s="33"/>
    </row>
    <row r="1257" spans="16:25" x14ac:dyDescent="0.45">
      <c r="P1257" s="33"/>
      <c r="W1257" s="33"/>
      <c r="Y1257" s="33"/>
    </row>
    <row r="1258" spans="16:25" x14ac:dyDescent="0.45">
      <c r="P1258" s="33"/>
      <c r="W1258" s="33"/>
      <c r="Y1258" s="33"/>
    </row>
    <row r="1259" spans="16:25" x14ac:dyDescent="0.45">
      <c r="P1259" s="33"/>
      <c r="W1259" s="33"/>
      <c r="Y1259" s="33"/>
    </row>
    <row r="1260" spans="16:25" x14ac:dyDescent="0.45">
      <c r="P1260" s="33"/>
      <c r="W1260" s="33"/>
      <c r="Y1260" s="33"/>
    </row>
    <row r="1261" spans="16:25" x14ac:dyDescent="0.45">
      <c r="P1261" s="33"/>
      <c r="W1261" s="33"/>
      <c r="Y1261" s="33"/>
    </row>
    <row r="1262" spans="16:25" x14ac:dyDescent="0.45">
      <c r="P1262" s="33"/>
      <c r="W1262" s="33"/>
      <c r="Y1262" s="33"/>
    </row>
    <row r="1263" spans="16:25" x14ac:dyDescent="0.45">
      <c r="P1263" s="33"/>
      <c r="W1263" s="33"/>
      <c r="Y1263" s="33"/>
    </row>
    <row r="1264" spans="16:25" x14ac:dyDescent="0.45">
      <c r="P1264" s="33"/>
      <c r="W1264" s="33"/>
      <c r="Y1264" s="33"/>
    </row>
    <row r="1265" spans="16:25" x14ac:dyDescent="0.45">
      <c r="P1265" s="33"/>
      <c r="W1265" s="33"/>
      <c r="Y1265" s="33"/>
    </row>
    <row r="1266" spans="16:25" x14ac:dyDescent="0.45">
      <c r="P1266" s="33"/>
      <c r="W1266" s="33"/>
      <c r="Y1266" s="33"/>
    </row>
    <row r="1267" spans="16:25" x14ac:dyDescent="0.45">
      <c r="P1267" s="33"/>
      <c r="W1267" s="33"/>
      <c r="Y1267" s="33"/>
    </row>
    <row r="1268" spans="16:25" x14ac:dyDescent="0.45">
      <c r="P1268" s="33"/>
      <c r="W1268" s="33"/>
      <c r="Y1268" s="33"/>
    </row>
    <row r="1269" spans="16:25" x14ac:dyDescent="0.45">
      <c r="P1269" s="33"/>
      <c r="W1269" s="33"/>
      <c r="Y1269" s="33"/>
    </row>
    <row r="1270" spans="16:25" x14ac:dyDescent="0.45">
      <c r="P1270" s="33"/>
      <c r="W1270" s="33"/>
      <c r="Y1270" s="33"/>
    </row>
    <row r="1271" spans="16:25" x14ac:dyDescent="0.45">
      <c r="P1271" s="33"/>
      <c r="W1271" s="33"/>
      <c r="Y1271" s="33"/>
    </row>
    <row r="1272" spans="16:25" x14ac:dyDescent="0.45">
      <c r="P1272" s="33"/>
      <c r="W1272" s="33"/>
      <c r="Y1272" s="33"/>
    </row>
    <row r="1273" spans="16:25" x14ac:dyDescent="0.45">
      <c r="P1273" s="33"/>
      <c r="W1273" s="33"/>
      <c r="Y1273" s="33"/>
    </row>
    <row r="1274" spans="16:25" x14ac:dyDescent="0.45">
      <c r="P1274" s="33"/>
      <c r="W1274" s="33"/>
      <c r="Y1274" s="33"/>
    </row>
    <row r="1275" spans="16:25" x14ac:dyDescent="0.45">
      <c r="P1275" s="33"/>
      <c r="W1275" s="33"/>
      <c r="Y1275" s="33"/>
    </row>
    <row r="1276" spans="16:25" x14ac:dyDescent="0.45">
      <c r="P1276" s="33"/>
      <c r="W1276" s="33"/>
      <c r="Y1276" s="33"/>
    </row>
    <row r="1277" spans="16:25" x14ac:dyDescent="0.45">
      <c r="P1277" s="33"/>
      <c r="W1277" s="33"/>
      <c r="Y1277" s="33"/>
    </row>
    <row r="1278" spans="16:25" x14ac:dyDescent="0.45">
      <c r="P1278" s="33"/>
      <c r="W1278" s="33"/>
      <c r="Y1278" s="33"/>
    </row>
    <row r="1279" spans="16:25" x14ac:dyDescent="0.45">
      <c r="P1279" s="33"/>
      <c r="W1279" s="33"/>
      <c r="Y1279" s="33"/>
    </row>
    <row r="1280" spans="16:25" x14ac:dyDescent="0.45">
      <c r="P1280" s="33"/>
      <c r="W1280" s="33"/>
      <c r="Y1280" s="33"/>
    </row>
    <row r="1281" spans="16:25" x14ac:dyDescent="0.45">
      <c r="P1281" s="33"/>
      <c r="W1281" s="33"/>
      <c r="Y1281" s="33"/>
    </row>
    <row r="1282" spans="16:25" x14ac:dyDescent="0.45">
      <c r="P1282" s="33"/>
      <c r="W1282" s="33"/>
      <c r="Y1282" s="33"/>
    </row>
    <row r="1283" spans="16:25" x14ac:dyDescent="0.45">
      <c r="P1283" s="33"/>
      <c r="W1283" s="33"/>
      <c r="Y1283" s="33"/>
    </row>
    <row r="1284" spans="16:25" x14ac:dyDescent="0.45">
      <c r="P1284" s="33"/>
      <c r="W1284" s="33"/>
      <c r="Y1284" s="33"/>
    </row>
    <row r="1285" spans="16:25" x14ac:dyDescent="0.45">
      <c r="P1285" s="33"/>
      <c r="W1285" s="33"/>
      <c r="Y1285" s="33"/>
    </row>
    <row r="1286" spans="16:25" x14ac:dyDescent="0.45">
      <c r="P1286" s="33"/>
      <c r="W1286" s="33"/>
      <c r="Y1286" s="33"/>
    </row>
    <row r="1287" spans="16:25" x14ac:dyDescent="0.45">
      <c r="P1287" s="33"/>
      <c r="W1287" s="33"/>
      <c r="Y1287" s="33"/>
    </row>
    <row r="1288" spans="16:25" x14ac:dyDescent="0.45">
      <c r="P1288" s="33"/>
      <c r="W1288" s="33"/>
      <c r="Y1288" s="33"/>
    </row>
    <row r="1289" spans="16:25" x14ac:dyDescent="0.45">
      <c r="P1289" s="33"/>
      <c r="W1289" s="33"/>
      <c r="Y1289" s="33"/>
    </row>
    <row r="1290" spans="16:25" x14ac:dyDescent="0.45">
      <c r="P1290" s="33"/>
      <c r="W1290" s="33"/>
      <c r="Y1290" s="33"/>
    </row>
    <row r="1291" spans="16:25" x14ac:dyDescent="0.45">
      <c r="P1291" s="33"/>
      <c r="W1291" s="33"/>
      <c r="Y1291" s="33"/>
    </row>
    <row r="1292" spans="16:25" x14ac:dyDescent="0.45">
      <c r="P1292" s="33"/>
      <c r="W1292" s="33"/>
      <c r="Y1292" s="33"/>
    </row>
    <row r="1293" spans="16:25" x14ac:dyDescent="0.45">
      <c r="P1293" s="33"/>
      <c r="W1293" s="33"/>
      <c r="Y1293" s="33"/>
    </row>
    <row r="1294" spans="16:25" x14ac:dyDescent="0.45">
      <c r="P1294" s="33"/>
      <c r="W1294" s="33"/>
      <c r="Y1294" s="33"/>
    </row>
    <row r="1295" spans="16:25" x14ac:dyDescent="0.45">
      <c r="P1295" s="33"/>
      <c r="W1295" s="33"/>
      <c r="Y1295" s="33"/>
    </row>
    <row r="1296" spans="16:25" x14ac:dyDescent="0.45">
      <c r="P1296" s="33"/>
      <c r="W1296" s="33"/>
      <c r="Y1296" s="33"/>
    </row>
    <row r="1297" spans="16:25" x14ac:dyDescent="0.45">
      <c r="P1297" s="33"/>
      <c r="W1297" s="33"/>
      <c r="Y1297" s="33"/>
    </row>
    <row r="1298" spans="16:25" x14ac:dyDescent="0.45">
      <c r="P1298" s="33"/>
      <c r="W1298" s="33"/>
      <c r="Y1298" s="33"/>
    </row>
    <row r="1299" spans="16:25" x14ac:dyDescent="0.45">
      <c r="P1299" s="33"/>
      <c r="W1299" s="33"/>
      <c r="Y1299" s="33"/>
    </row>
    <row r="1300" spans="16:25" x14ac:dyDescent="0.45">
      <c r="P1300" s="33"/>
      <c r="W1300" s="33"/>
      <c r="Y1300" s="33"/>
    </row>
    <row r="1301" spans="16:25" x14ac:dyDescent="0.45">
      <c r="P1301" s="33"/>
      <c r="W1301" s="33"/>
      <c r="Y1301" s="33"/>
    </row>
    <row r="1302" spans="16:25" x14ac:dyDescent="0.45">
      <c r="P1302" s="33"/>
      <c r="W1302" s="33"/>
      <c r="Y1302" s="33"/>
    </row>
    <row r="1303" spans="16:25" x14ac:dyDescent="0.45">
      <c r="P1303" s="33"/>
      <c r="W1303" s="33"/>
      <c r="Y1303" s="33"/>
    </row>
    <row r="1304" spans="16:25" x14ac:dyDescent="0.45">
      <c r="P1304" s="33"/>
      <c r="W1304" s="33"/>
      <c r="Y1304" s="33"/>
    </row>
    <row r="1305" spans="16:25" x14ac:dyDescent="0.45">
      <c r="P1305" s="33"/>
      <c r="W1305" s="33"/>
      <c r="Y1305" s="33"/>
    </row>
    <row r="1306" spans="16:25" x14ac:dyDescent="0.45">
      <c r="P1306" s="33"/>
      <c r="W1306" s="33"/>
      <c r="Y1306" s="33"/>
    </row>
    <row r="1307" spans="16:25" x14ac:dyDescent="0.45">
      <c r="P1307" s="33"/>
      <c r="W1307" s="33"/>
      <c r="Y1307" s="33"/>
    </row>
    <row r="1308" spans="16:25" x14ac:dyDescent="0.45">
      <c r="P1308" s="33"/>
      <c r="W1308" s="33"/>
      <c r="Y1308" s="33"/>
    </row>
    <row r="1309" spans="16:25" x14ac:dyDescent="0.45">
      <c r="P1309" s="33"/>
      <c r="W1309" s="33"/>
      <c r="Y1309" s="33"/>
    </row>
    <row r="1310" spans="16:25" x14ac:dyDescent="0.45">
      <c r="P1310" s="33"/>
      <c r="W1310" s="33"/>
      <c r="Y1310" s="33"/>
    </row>
    <row r="1311" spans="16:25" x14ac:dyDescent="0.45">
      <c r="P1311" s="33"/>
      <c r="W1311" s="33"/>
      <c r="Y1311" s="33"/>
    </row>
    <row r="1312" spans="16:25" x14ac:dyDescent="0.45">
      <c r="P1312" s="33"/>
      <c r="W1312" s="33"/>
      <c r="Y1312" s="33"/>
    </row>
    <row r="1313" spans="16:25" x14ac:dyDescent="0.45">
      <c r="P1313" s="33"/>
      <c r="W1313" s="33"/>
      <c r="Y1313" s="33"/>
    </row>
    <row r="1314" spans="16:25" x14ac:dyDescent="0.45">
      <c r="P1314" s="33"/>
      <c r="W1314" s="33"/>
      <c r="Y1314" s="33"/>
    </row>
    <row r="1315" spans="16:25" x14ac:dyDescent="0.45">
      <c r="P1315" s="33"/>
      <c r="W1315" s="33"/>
      <c r="Y1315" s="33"/>
    </row>
    <row r="1316" spans="16:25" x14ac:dyDescent="0.45">
      <c r="P1316" s="33"/>
      <c r="W1316" s="33"/>
      <c r="Y1316" s="33"/>
    </row>
    <row r="1317" spans="16:25" x14ac:dyDescent="0.45">
      <c r="P1317" s="33"/>
      <c r="W1317" s="33"/>
      <c r="Y1317" s="33"/>
    </row>
    <row r="1318" spans="16:25" x14ac:dyDescent="0.45">
      <c r="P1318" s="33"/>
      <c r="W1318" s="33"/>
      <c r="Y1318" s="33"/>
    </row>
    <row r="1319" spans="16:25" x14ac:dyDescent="0.45">
      <c r="P1319" s="33"/>
      <c r="W1319" s="33"/>
      <c r="Y1319" s="33"/>
    </row>
    <row r="1320" spans="16:25" x14ac:dyDescent="0.45">
      <c r="P1320" s="33"/>
      <c r="W1320" s="33"/>
      <c r="Y1320" s="33"/>
    </row>
    <row r="1321" spans="16:25" x14ac:dyDescent="0.45">
      <c r="P1321" s="33"/>
      <c r="W1321" s="33"/>
      <c r="Y1321" s="33"/>
    </row>
    <row r="1322" spans="16:25" x14ac:dyDescent="0.45">
      <c r="P1322" s="33"/>
      <c r="W1322" s="33"/>
      <c r="Y1322" s="33"/>
    </row>
    <row r="1323" spans="16:25" x14ac:dyDescent="0.45">
      <c r="P1323" s="33"/>
      <c r="W1323" s="33"/>
      <c r="Y1323" s="33"/>
    </row>
    <row r="1324" spans="16:25" x14ac:dyDescent="0.45">
      <c r="P1324" s="33"/>
      <c r="W1324" s="33"/>
      <c r="Y1324" s="33"/>
    </row>
    <row r="1325" spans="16:25" x14ac:dyDescent="0.45">
      <c r="P1325" s="33"/>
      <c r="W1325" s="33"/>
      <c r="Y1325" s="33"/>
    </row>
    <row r="1326" spans="16:25" x14ac:dyDescent="0.45">
      <c r="P1326" s="33"/>
      <c r="W1326" s="33"/>
      <c r="Y1326" s="33"/>
    </row>
    <row r="1327" spans="16:25" x14ac:dyDescent="0.45">
      <c r="P1327" s="33"/>
      <c r="W1327" s="33"/>
      <c r="Y1327" s="33"/>
    </row>
    <row r="1328" spans="16:25" x14ac:dyDescent="0.45">
      <c r="P1328" s="33"/>
      <c r="W1328" s="33"/>
      <c r="Y1328" s="33"/>
    </row>
    <row r="1329" spans="16:25" x14ac:dyDescent="0.45">
      <c r="P1329" s="33"/>
      <c r="W1329" s="33"/>
      <c r="Y1329" s="33"/>
    </row>
    <row r="1330" spans="16:25" x14ac:dyDescent="0.45">
      <c r="P1330" s="33"/>
      <c r="W1330" s="33"/>
      <c r="Y1330" s="33"/>
    </row>
    <row r="1331" spans="16:25" x14ac:dyDescent="0.45">
      <c r="P1331" s="33"/>
      <c r="W1331" s="33"/>
      <c r="Y1331" s="33"/>
    </row>
    <row r="1332" spans="16:25" x14ac:dyDescent="0.45">
      <c r="P1332" s="33"/>
      <c r="W1332" s="33"/>
      <c r="Y1332" s="33"/>
    </row>
    <row r="1333" spans="16:25" x14ac:dyDescent="0.45">
      <c r="P1333" s="33"/>
      <c r="W1333" s="33"/>
      <c r="Y1333" s="33"/>
    </row>
    <row r="1334" spans="16:25" x14ac:dyDescent="0.45">
      <c r="P1334" s="33"/>
      <c r="W1334" s="33"/>
      <c r="Y1334" s="33"/>
    </row>
    <row r="1335" spans="16:25" x14ac:dyDescent="0.45">
      <c r="P1335" s="33"/>
      <c r="W1335" s="33"/>
      <c r="Y1335" s="33"/>
    </row>
    <row r="1336" spans="16:25" x14ac:dyDescent="0.45">
      <c r="P1336" s="33"/>
      <c r="W1336" s="33"/>
      <c r="Y1336" s="33"/>
    </row>
    <row r="1337" spans="16:25" x14ac:dyDescent="0.45">
      <c r="P1337" s="33"/>
      <c r="W1337" s="33"/>
      <c r="Y1337" s="33"/>
    </row>
    <row r="1338" spans="16:25" x14ac:dyDescent="0.45">
      <c r="P1338" s="33"/>
      <c r="W1338" s="33"/>
      <c r="Y1338" s="33"/>
    </row>
    <row r="1339" spans="16:25" x14ac:dyDescent="0.45">
      <c r="P1339" s="33"/>
      <c r="W1339" s="33"/>
      <c r="Y1339" s="33"/>
    </row>
    <row r="1340" spans="16:25" x14ac:dyDescent="0.45">
      <c r="P1340" s="33"/>
      <c r="W1340" s="33"/>
      <c r="Y1340" s="33"/>
    </row>
    <row r="1341" spans="16:25" x14ac:dyDescent="0.45">
      <c r="P1341" s="33"/>
      <c r="W1341" s="33"/>
      <c r="Y1341" s="33"/>
    </row>
    <row r="1342" spans="16:25" x14ac:dyDescent="0.45">
      <c r="P1342" s="33"/>
      <c r="W1342" s="33"/>
      <c r="Y1342" s="33"/>
    </row>
    <row r="1343" spans="16:25" x14ac:dyDescent="0.45">
      <c r="P1343" s="33"/>
      <c r="W1343" s="33"/>
      <c r="Y1343" s="33"/>
    </row>
    <row r="1344" spans="16:25" x14ac:dyDescent="0.45">
      <c r="P1344" s="33"/>
      <c r="W1344" s="33"/>
      <c r="Y1344" s="33"/>
    </row>
    <row r="1345" spans="16:25" x14ac:dyDescent="0.45">
      <c r="P1345" s="33"/>
      <c r="W1345" s="33"/>
      <c r="Y1345" s="33"/>
    </row>
    <row r="1346" spans="16:25" x14ac:dyDescent="0.45">
      <c r="P1346" s="33"/>
      <c r="W1346" s="33"/>
      <c r="Y1346" s="33"/>
    </row>
    <row r="1347" spans="16:25" x14ac:dyDescent="0.45">
      <c r="P1347" s="33"/>
      <c r="W1347" s="33"/>
      <c r="Y1347" s="33"/>
    </row>
    <row r="1348" spans="16:25" x14ac:dyDescent="0.45">
      <c r="P1348" s="33"/>
      <c r="W1348" s="33"/>
      <c r="Y1348" s="33"/>
    </row>
    <row r="1349" spans="16:25" x14ac:dyDescent="0.45">
      <c r="P1349" s="33"/>
      <c r="W1349" s="33"/>
      <c r="Y1349" s="33"/>
    </row>
    <row r="1350" spans="16:25" x14ac:dyDescent="0.45">
      <c r="P1350" s="33"/>
      <c r="W1350" s="33"/>
      <c r="Y1350" s="33"/>
    </row>
    <row r="1351" spans="16:25" x14ac:dyDescent="0.45">
      <c r="P1351" s="33"/>
      <c r="W1351" s="33"/>
      <c r="Y1351" s="33"/>
    </row>
    <row r="1352" spans="16:25" x14ac:dyDescent="0.45">
      <c r="P1352" s="33"/>
      <c r="W1352" s="33"/>
      <c r="Y1352" s="33"/>
    </row>
    <row r="1353" spans="16:25" x14ac:dyDescent="0.45">
      <c r="P1353" s="33"/>
      <c r="W1353" s="33"/>
      <c r="Y1353" s="33"/>
    </row>
    <row r="1354" spans="16:25" x14ac:dyDescent="0.45">
      <c r="P1354" s="33"/>
      <c r="W1354" s="33"/>
      <c r="Y1354" s="33"/>
    </row>
    <row r="1355" spans="16:25" x14ac:dyDescent="0.45">
      <c r="P1355" s="33"/>
      <c r="W1355" s="33"/>
      <c r="Y1355" s="33"/>
    </row>
    <row r="1356" spans="16:25" x14ac:dyDescent="0.45">
      <c r="P1356" s="33"/>
      <c r="W1356" s="33"/>
      <c r="Y1356" s="33"/>
    </row>
    <row r="1357" spans="16:25" x14ac:dyDescent="0.45">
      <c r="P1357" s="33"/>
      <c r="W1357" s="33"/>
      <c r="Y1357" s="33"/>
    </row>
    <row r="1358" spans="16:25" x14ac:dyDescent="0.45">
      <c r="P1358" s="33"/>
      <c r="W1358" s="33"/>
      <c r="Y1358" s="33"/>
    </row>
    <row r="1359" spans="16:25" x14ac:dyDescent="0.45">
      <c r="P1359" s="33"/>
      <c r="W1359" s="33"/>
      <c r="Y1359" s="33"/>
    </row>
    <row r="1360" spans="16:25" x14ac:dyDescent="0.45">
      <c r="P1360" s="33"/>
      <c r="W1360" s="33"/>
      <c r="Y1360" s="33"/>
    </row>
    <row r="1361" spans="16:25" x14ac:dyDescent="0.45">
      <c r="P1361" s="33"/>
      <c r="W1361" s="33"/>
      <c r="Y1361" s="33"/>
    </row>
    <row r="1362" spans="16:25" x14ac:dyDescent="0.45">
      <c r="P1362" s="33"/>
      <c r="W1362" s="33"/>
      <c r="Y1362" s="33"/>
    </row>
    <row r="1363" spans="16:25" x14ac:dyDescent="0.45">
      <c r="P1363" s="33"/>
      <c r="W1363" s="33"/>
      <c r="Y1363" s="33"/>
    </row>
    <row r="1364" spans="16:25" x14ac:dyDescent="0.45">
      <c r="P1364" s="33"/>
      <c r="W1364" s="33"/>
      <c r="Y1364" s="33"/>
    </row>
    <row r="1365" spans="16:25" x14ac:dyDescent="0.45">
      <c r="P1365" s="33"/>
      <c r="W1365" s="33"/>
      <c r="Y1365" s="33"/>
    </row>
    <row r="1366" spans="16:25" x14ac:dyDescent="0.45">
      <c r="P1366" s="33"/>
      <c r="W1366" s="33"/>
      <c r="Y1366" s="33"/>
    </row>
    <row r="1367" spans="16:25" x14ac:dyDescent="0.45">
      <c r="P1367" s="33"/>
      <c r="W1367" s="33"/>
      <c r="Y1367" s="33"/>
    </row>
    <row r="1368" spans="16:25" x14ac:dyDescent="0.45">
      <c r="P1368" s="33"/>
      <c r="W1368" s="33"/>
      <c r="Y1368" s="33"/>
    </row>
    <row r="1369" spans="16:25" x14ac:dyDescent="0.45">
      <c r="P1369" s="33"/>
      <c r="W1369" s="33"/>
      <c r="Y1369" s="33"/>
    </row>
    <row r="1370" spans="16:25" x14ac:dyDescent="0.45">
      <c r="P1370" s="33"/>
      <c r="W1370" s="33"/>
      <c r="Y1370" s="33"/>
    </row>
    <row r="1371" spans="16:25" x14ac:dyDescent="0.45">
      <c r="P1371" s="33"/>
      <c r="W1371" s="33"/>
      <c r="Y1371" s="33"/>
    </row>
    <row r="1372" spans="16:25" x14ac:dyDescent="0.45">
      <c r="P1372" s="33"/>
      <c r="W1372" s="33"/>
      <c r="Y1372" s="33"/>
    </row>
    <row r="1373" spans="16:25" x14ac:dyDescent="0.45">
      <c r="P1373" s="33"/>
      <c r="W1373" s="33"/>
      <c r="Y1373" s="33"/>
    </row>
    <row r="1374" spans="16:25" x14ac:dyDescent="0.45">
      <c r="P1374" s="33"/>
      <c r="W1374" s="33"/>
      <c r="Y1374" s="33"/>
    </row>
    <row r="1375" spans="16:25" x14ac:dyDescent="0.45">
      <c r="P1375" s="33"/>
      <c r="W1375" s="33"/>
      <c r="Y1375" s="33"/>
    </row>
    <row r="1376" spans="16:25" x14ac:dyDescent="0.45">
      <c r="P1376" s="33"/>
      <c r="W1376" s="33"/>
      <c r="Y1376" s="33"/>
    </row>
    <row r="1377" spans="16:25" x14ac:dyDescent="0.45">
      <c r="P1377" s="33"/>
      <c r="W1377" s="33"/>
      <c r="Y1377" s="33"/>
    </row>
    <row r="1378" spans="16:25" x14ac:dyDescent="0.45">
      <c r="P1378" s="33"/>
      <c r="W1378" s="33"/>
      <c r="Y1378" s="33"/>
    </row>
    <row r="1379" spans="16:25" x14ac:dyDescent="0.45">
      <c r="P1379" s="33"/>
      <c r="W1379" s="33"/>
      <c r="Y1379" s="33"/>
    </row>
    <row r="1380" spans="16:25" x14ac:dyDescent="0.45">
      <c r="P1380" s="33"/>
      <c r="W1380" s="33"/>
      <c r="Y1380" s="33"/>
    </row>
    <row r="1381" spans="16:25" x14ac:dyDescent="0.45">
      <c r="P1381" s="33"/>
      <c r="W1381" s="33"/>
      <c r="Y1381" s="33"/>
    </row>
    <row r="1382" spans="16:25" x14ac:dyDescent="0.45">
      <c r="P1382" s="33"/>
      <c r="W1382" s="33"/>
      <c r="Y1382" s="33"/>
    </row>
    <row r="1383" spans="16:25" x14ac:dyDescent="0.45">
      <c r="P1383" s="33"/>
      <c r="W1383" s="33"/>
      <c r="Y1383" s="33"/>
    </row>
    <row r="1384" spans="16:25" x14ac:dyDescent="0.45">
      <c r="P1384" s="33"/>
      <c r="W1384" s="33"/>
      <c r="Y1384" s="33"/>
    </row>
    <row r="1385" spans="16:25" x14ac:dyDescent="0.45">
      <c r="P1385" s="33"/>
      <c r="W1385" s="33"/>
      <c r="Y1385" s="33"/>
    </row>
    <row r="1386" spans="16:25" x14ac:dyDescent="0.45">
      <c r="P1386" s="33"/>
      <c r="W1386" s="33"/>
      <c r="Y1386" s="33"/>
    </row>
    <row r="1387" spans="16:25" x14ac:dyDescent="0.45">
      <c r="P1387" s="33"/>
      <c r="W1387" s="33"/>
      <c r="Y1387" s="33"/>
    </row>
    <row r="1388" spans="16:25" x14ac:dyDescent="0.45">
      <c r="P1388" s="33"/>
      <c r="W1388" s="33"/>
      <c r="Y1388" s="33"/>
    </row>
    <row r="1389" spans="16:25" x14ac:dyDescent="0.45">
      <c r="P1389" s="33"/>
      <c r="W1389" s="33"/>
      <c r="Y1389" s="33"/>
    </row>
    <row r="1390" spans="16:25" x14ac:dyDescent="0.45">
      <c r="P1390" s="33"/>
      <c r="W1390" s="33"/>
      <c r="Y1390" s="33"/>
    </row>
    <row r="1391" spans="16:25" x14ac:dyDescent="0.45">
      <c r="P1391" s="33"/>
      <c r="W1391" s="33"/>
      <c r="Y1391" s="33"/>
    </row>
    <row r="1392" spans="16:25" x14ac:dyDescent="0.45">
      <c r="P1392" s="33"/>
      <c r="W1392" s="33"/>
      <c r="Y1392" s="33"/>
    </row>
    <row r="1393" spans="16:25" x14ac:dyDescent="0.45">
      <c r="P1393" s="33"/>
      <c r="W1393" s="33"/>
      <c r="Y1393" s="33"/>
    </row>
    <row r="1394" spans="16:25" x14ac:dyDescent="0.45">
      <c r="P1394" s="33"/>
      <c r="W1394" s="33"/>
      <c r="Y1394" s="33"/>
    </row>
    <row r="1395" spans="16:25" x14ac:dyDescent="0.45">
      <c r="P1395" s="33"/>
      <c r="W1395" s="33"/>
      <c r="Y1395" s="33"/>
    </row>
    <row r="1396" spans="16:25" x14ac:dyDescent="0.45">
      <c r="P1396" s="33"/>
      <c r="W1396" s="33"/>
      <c r="Y1396" s="33"/>
    </row>
    <row r="1397" spans="16:25" x14ac:dyDescent="0.45">
      <c r="P1397" s="33"/>
      <c r="W1397" s="33"/>
      <c r="Y1397" s="33"/>
    </row>
    <row r="1398" spans="16:25" x14ac:dyDescent="0.45">
      <c r="P1398" s="33"/>
      <c r="W1398" s="33"/>
      <c r="Y1398" s="33"/>
    </row>
    <row r="1399" spans="16:25" x14ac:dyDescent="0.45">
      <c r="P1399" s="33"/>
      <c r="W1399" s="33"/>
      <c r="Y1399" s="33"/>
    </row>
    <row r="1400" spans="16:25" x14ac:dyDescent="0.45">
      <c r="P1400" s="33"/>
      <c r="W1400" s="33"/>
      <c r="Y1400" s="33"/>
    </row>
    <row r="1401" spans="16:25" x14ac:dyDescent="0.45">
      <c r="P1401" s="33"/>
      <c r="W1401" s="33"/>
      <c r="Y1401" s="33"/>
    </row>
    <row r="1402" spans="16:25" x14ac:dyDescent="0.45">
      <c r="P1402" s="33"/>
      <c r="W1402" s="33"/>
      <c r="Y1402" s="33"/>
    </row>
    <row r="1403" spans="16:25" x14ac:dyDescent="0.45">
      <c r="P1403" s="33"/>
      <c r="W1403" s="33"/>
      <c r="Y1403" s="33"/>
    </row>
    <row r="1404" spans="16:25" x14ac:dyDescent="0.45">
      <c r="P1404" s="33"/>
      <c r="W1404" s="33"/>
      <c r="Y1404" s="33"/>
    </row>
    <row r="1405" spans="16:25" x14ac:dyDescent="0.45">
      <c r="P1405" s="33"/>
      <c r="W1405" s="33"/>
      <c r="Y1405" s="33"/>
    </row>
    <row r="1406" spans="16:25" x14ac:dyDescent="0.45">
      <c r="P1406" s="33"/>
      <c r="W1406" s="33"/>
      <c r="Y1406" s="33"/>
    </row>
    <row r="1407" spans="16:25" x14ac:dyDescent="0.45">
      <c r="P1407" s="33"/>
      <c r="W1407" s="33"/>
      <c r="Y1407" s="33"/>
    </row>
    <row r="1408" spans="16:25" x14ac:dyDescent="0.45">
      <c r="P1408" s="33"/>
      <c r="W1408" s="33"/>
      <c r="Y1408" s="33"/>
    </row>
    <row r="1409" spans="16:25" x14ac:dyDescent="0.45">
      <c r="P1409" s="33"/>
      <c r="W1409" s="33"/>
      <c r="Y1409" s="33"/>
    </row>
    <row r="1410" spans="16:25" x14ac:dyDescent="0.45">
      <c r="P1410" s="33"/>
      <c r="W1410" s="33"/>
      <c r="Y1410" s="33"/>
    </row>
    <row r="1411" spans="16:25" x14ac:dyDescent="0.45">
      <c r="P1411" s="33"/>
      <c r="W1411" s="33"/>
      <c r="Y1411" s="33"/>
    </row>
    <row r="1412" spans="16:25" x14ac:dyDescent="0.45">
      <c r="P1412" s="33"/>
      <c r="W1412" s="33"/>
      <c r="Y1412" s="33"/>
    </row>
    <row r="1413" spans="16:25" x14ac:dyDescent="0.45">
      <c r="P1413" s="33"/>
      <c r="W1413" s="33"/>
      <c r="Y1413" s="33"/>
    </row>
    <row r="1414" spans="16:25" x14ac:dyDescent="0.45">
      <c r="P1414" s="33"/>
      <c r="W1414" s="33"/>
      <c r="Y1414" s="33"/>
    </row>
    <row r="1415" spans="16:25" x14ac:dyDescent="0.45">
      <c r="P1415" s="33"/>
      <c r="W1415" s="33"/>
      <c r="Y1415" s="33"/>
    </row>
    <row r="1416" spans="16:25" x14ac:dyDescent="0.45">
      <c r="P1416" s="33"/>
      <c r="W1416" s="33"/>
      <c r="Y1416" s="33"/>
    </row>
    <row r="1417" spans="16:25" x14ac:dyDescent="0.45">
      <c r="P1417" s="33"/>
      <c r="W1417" s="33"/>
      <c r="Y1417" s="33"/>
    </row>
    <row r="1418" spans="16:25" x14ac:dyDescent="0.45">
      <c r="P1418" s="33"/>
      <c r="W1418" s="33"/>
      <c r="Y1418" s="33"/>
    </row>
    <row r="1419" spans="16:25" x14ac:dyDescent="0.45">
      <c r="P1419" s="33"/>
      <c r="W1419" s="33"/>
      <c r="Y1419" s="33"/>
    </row>
    <row r="1420" spans="16:25" x14ac:dyDescent="0.45">
      <c r="P1420" s="33"/>
      <c r="W1420" s="33"/>
      <c r="Y1420" s="33"/>
    </row>
    <row r="1421" spans="16:25" x14ac:dyDescent="0.45">
      <c r="P1421" s="33"/>
      <c r="W1421" s="33"/>
      <c r="Y1421" s="33"/>
    </row>
    <row r="1422" spans="16:25" x14ac:dyDescent="0.45">
      <c r="P1422" s="33"/>
      <c r="W1422" s="33"/>
      <c r="Y1422" s="33"/>
    </row>
    <row r="1423" spans="16:25" x14ac:dyDescent="0.45">
      <c r="P1423" s="33"/>
      <c r="W1423" s="33"/>
      <c r="Y1423" s="33"/>
    </row>
    <row r="1424" spans="16:25" x14ac:dyDescent="0.45">
      <c r="P1424" s="33"/>
      <c r="W1424" s="33"/>
      <c r="Y1424" s="33"/>
    </row>
    <row r="1425" spans="16:25" x14ac:dyDescent="0.45">
      <c r="P1425" s="33"/>
      <c r="W1425" s="33"/>
      <c r="Y1425" s="33"/>
    </row>
    <row r="1426" spans="16:25" x14ac:dyDescent="0.45">
      <c r="P1426" s="33"/>
      <c r="W1426" s="33"/>
      <c r="Y1426" s="33"/>
    </row>
    <row r="1427" spans="16:25" x14ac:dyDescent="0.45">
      <c r="P1427" s="33"/>
      <c r="W1427" s="33"/>
      <c r="Y1427" s="33"/>
    </row>
    <row r="1428" spans="16:25" x14ac:dyDescent="0.45">
      <c r="P1428" s="33"/>
      <c r="W1428" s="33"/>
      <c r="Y1428" s="33"/>
    </row>
    <row r="1429" spans="16:25" x14ac:dyDescent="0.45">
      <c r="P1429" s="33"/>
      <c r="W1429" s="33"/>
      <c r="Y1429" s="33"/>
    </row>
    <row r="1430" spans="16:25" x14ac:dyDescent="0.45">
      <c r="P1430" s="33"/>
      <c r="W1430" s="33"/>
      <c r="Y1430" s="33"/>
    </row>
    <row r="1431" spans="16:25" x14ac:dyDescent="0.45">
      <c r="P1431" s="33"/>
      <c r="W1431" s="33"/>
      <c r="Y1431" s="33"/>
    </row>
    <row r="1432" spans="16:25" x14ac:dyDescent="0.45">
      <c r="P1432" s="33"/>
      <c r="W1432" s="33"/>
      <c r="Y1432" s="33"/>
    </row>
    <row r="1433" spans="16:25" x14ac:dyDescent="0.45">
      <c r="P1433" s="33"/>
      <c r="W1433" s="33"/>
      <c r="Y1433" s="33"/>
    </row>
    <row r="1434" spans="16:25" x14ac:dyDescent="0.45">
      <c r="P1434" s="33"/>
      <c r="W1434" s="33"/>
      <c r="Y1434" s="33"/>
    </row>
    <row r="1435" spans="16:25" x14ac:dyDescent="0.45">
      <c r="P1435" s="33"/>
      <c r="W1435" s="33"/>
      <c r="Y1435" s="33"/>
    </row>
    <row r="1436" spans="16:25" x14ac:dyDescent="0.45">
      <c r="P1436" s="33"/>
      <c r="W1436" s="33"/>
      <c r="Y1436" s="33"/>
    </row>
    <row r="1437" spans="16:25" x14ac:dyDescent="0.45">
      <c r="P1437" s="33"/>
      <c r="W1437" s="33"/>
      <c r="Y1437" s="33"/>
    </row>
    <row r="1438" spans="16:25" x14ac:dyDescent="0.45">
      <c r="P1438" s="33"/>
      <c r="W1438" s="33"/>
      <c r="Y1438" s="33"/>
    </row>
    <row r="1439" spans="16:25" x14ac:dyDescent="0.45">
      <c r="P1439" s="33"/>
      <c r="W1439" s="33"/>
      <c r="Y1439" s="33"/>
    </row>
    <row r="1440" spans="16:25" x14ac:dyDescent="0.45">
      <c r="P1440" s="33"/>
      <c r="W1440" s="33"/>
      <c r="Y1440" s="33"/>
    </row>
    <row r="1441" spans="16:25" x14ac:dyDescent="0.45">
      <c r="P1441" s="33"/>
      <c r="W1441" s="33"/>
      <c r="Y1441" s="33"/>
    </row>
    <row r="1442" spans="16:25" x14ac:dyDescent="0.45">
      <c r="P1442" s="33"/>
      <c r="W1442" s="33"/>
      <c r="Y1442" s="33"/>
    </row>
    <row r="1443" spans="16:25" x14ac:dyDescent="0.45">
      <c r="P1443" s="33"/>
      <c r="W1443" s="33"/>
      <c r="Y1443" s="33"/>
    </row>
    <row r="1444" spans="16:25" x14ac:dyDescent="0.45">
      <c r="P1444" s="33"/>
      <c r="W1444" s="33"/>
      <c r="Y1444" s="33"/>
    </row>
    <row r="1445" spans="16:25" x14ac:dyDescent="0.45">
      <c r="P1445" s="33"/>
      <c r="W1445" s="33"/>
      <c r="Y1445" s="33"/>
    </row>
    <row r="1446" spans="16:25" x14ac:dyDescent="0.45">
      <c r="P1446" s="33"/>
      <c r="W1446" s="33"/>
      <c r="Y1446" s="33"/>
    </row>
    <row r="1447" spans="16:25" x14ac:dyDescent="0.45">
      <c r="P1447" s="33"/>
      <c r="W1447" s="33"/>
      <c r="Y1447" s="33"/>
    </row>
    <row r="1448" spans="16:25" x14ac:dyDescent="0.45">
      <c r="P1448" s="33"/>
      <c r="W1448" s="33"/>
      <c r="Y1448" s="33"/>
    </row>
    <row r="1449" spans="16:25" x14ac:dyDescent="0.45">
      <c r="P1449" s="33"/>
      <c r="W1449" s="33"/>
      <c r="Y1449" s="33"/>
    </row>
    <row r="1450" spans="16:25" x14ac:dyDescent="0.45">
      <c r="P1450" s="33"/>
      <c r="W1450" s="33"/>
      <c r="Y1450" s="33"/>
    </row>
    <row r="1451" spans="16:25" x14ac:dyDescent="0.45">
      <c r="P1451" s="33"/>
      <c r="W1451" s="33"/>
      <c r="Y1451" s="33"/>
    </row>
    <row r="1452" spans="16:25" x14ac:dyDescent="0.45">
      <c r="P1452" s="33"/>
      <c r="W1452" s="33"/>
      <c r="Y1452" s="33"/>
    </row>
    <row r="1453" spans="16:25" x14ac:dyDescent="0.45">
      <c r="P1453" s="33"/>
      <c r="W1453" s="33"/>
      <c r="Y1453" s="33"/>
    </row>
    <row r="1454" spans="16:25" x14ac:dyDescent="0.45">
      <c r="P1454" s="33"/>
      <c r="W1454" s="33"/>
      <c r="Y1454" s="33"/>
    </row>
    <row r="1455" spans="16:25" x14ac:dyDescent="0.45">
      <c r="P1455" s="33"/>
      <c r="W1455" s="33"/>
      <c r="Y1455" s="33"/>
    </row>
    <row r="1456" spans="16:25" x14ac:dyDescent="0.45">
      <c r="P1456" s="33"/>
      <c r="W1456" s="33"/>
      <c r="Y1456" s="33"/>
    </row>
    <row r="1457" spans="16:25" x14ac:dyDescent="0.45">
      <c r="P1457" s="33"/>
      <c r="W1457" s="33"/>
      <c r="Y1457" s="33"/>
    </row>
    <row r="1458" spans="16:25" x14ac:dyDescent="0.45">
      <c r="P1458" s="33"/>
      <c r="W1458" s="33"/>
      <c r="Y1458" s="33"/>
    </row>
    <row r="1459" spans="16:25" x14ac:dyDescent="0.45">
      <c r="P1459" s="33"/>
      <c r="W1459" s="33"/>
      <c r="Y1459" s="33"/>
    </row>
    <row r="1460" spans="16:25" x14ac:dyDescent="0.45">
      <c r="P1460" s="33"/>
      <c r="W1460" s="33"/>
      <c r="Y1460" s="33"/>
    </row>
    <row r="1461" spans="16:25" x14ac:dyDescent="0.45">
      <c r="P1461" s="33"/>
      <c r="W1461" s="33"/>
      <c r="Y1461" s="33"/>
    </row>
    <row r="1462" spans="16:25" x14ac:dyDescent="0.45">
      <c r="P1462" s="33"/>
      <c r="W1462" s="33"/>
      <c r="Y1462" s="33"/>
    </row>
    <row r="1463" spans="16:25" x14ac:dyDescent="0.45">
      <c r="P1463" s="33"/>
      <c r="W1463" s="33"/>
      <c r="Y1463" s="33"/>
    </row>
    <row r="1464" spans="16:25" x14ac:dyDescent="0.45">
      <c r="P1464" s="33"/>
      <c r="W1464" s="33"/>
      <c r="Y1464" s="33"/>
    </row>
    <row r="1465" spans="16:25" x14ac:dyDescent="0.45">
      <c r="P1465" s="33"/>
      <c r="W1465" s="33"/>
      <c r="Y1465" s="33"/>
    </row>
    <row r="1466" spans="16:25" x14ac:dyDescent="0.45">
      <c r="P1466" s="33"/>
      <c r="W1466" s="33"/>
      <c r="Y1466" s="33"/>
    </row>
    <row r="1467" spans="16:25" x14ac:dyDescent="0.45">
      <c r="P1467" s="33"/>
      <c r="W1467" s="33"/>
      <c r="Y1467" s="33"/>
    </row>
    <row r="1468" spans="16:25" x14ac:dyDescent="0.45">
      <c r="P1468" s="33"/>
      <c r="W1468" s="33"/>
      <c r="Y1468" s="33"/>
    </row>
    <row r="1469" spans="16:25" x14ac:dyDescent="0.45">
      <c r="P1469" s="33"/>
      <c r="W1469" s="33"/>
      <c r="Y1469" s="33"/>
    </row>
    <row r="1470" spans="16:25" x14ac:dyDescent="0.45">
      <c r="P1470" s="33"/>
      <c r="W1470" s="33"/>
      <c r="Y1470" s="33"/>
    </row>
    <row r="1471" spans="16:25" x14ac:dyDescent="0.45">
      <c r="P1471" s="33"/>
      <c r="W1471" s="33"/>
      <c r="Y1471" s="33"/>
    </row>
    <row r="1472" spans="16:25" x14ac:dyDescent="0.45">
      <c r="P1472" s="33"/>
      <c r="W1472" s="33"/>
      <c r="Y1472" s="33"/>
    </row>
    <row r="1473" spans="16:25" x14ac:dyDescent="0.45">
      <c r="P1473" s="33"/>
      <c r="W1473" s="33"/>
      <c r="Y1473" s="33"/>
    </row>
    <row r="1474" spans="16:25" x14ac:dyDescent="0.45">
      <c r="P1474" s="33"/>
      <c r="W1474" s="33"/>
      <c r="Y1474" s="33"/>
    </row>
    <row r="1475" spans="16:25" x14ac:dyDescent="0.45">
      <c r="P1475" s="33"/>
      <c r="W1475" s="33"/>
      <c r="Y1475" s="33"/>
    </row>
    <row r="1476" spans="16:25" x14ac:dyDescent="0.45">
      <c r="P1476" s="33"/>
      <c r="W1476" s="33"/>
      <c r="Y1476" s="33"/>
    </row>
    <row r="1477" spans="16:25" x14ac:dyDescent="0.45">
      <c r="P1477" s="33"/>
      <c r="W1477" s="33"/>
      <c r="Y1477" s="33"/>
    </row>
    <row r="1478" spans="16:25" x14ac:dyDescent="0.45">
      <c r="P1478" s="33"/>
      <c r="W1478" s="33"/>
      <c r="Y1478" s="33"/>
    </row>
    <row r="1479" spans="16:25" x14ac:dyDescent="0.45">
      <c r="P1479" s="33"/>
      <c r="W1479" s="33"/>
      <c r="Y1479" s="33"/>
    </row>
    <row r="1480" spans="16:25" x14ac:dyDescent="0.45">
      <c r="P1480" s="33"/>
      <c r="W1480" s="33"/>
      <c r="Y1480" s="33"/>
    </row>
    <row r="1481" spans="16:25" x14ac:dyDescent="0.45">
      <c r="P1481" s="33"/>
      <c r="W1481" s="33"/>
      <c r="Y1481" s="33"/>
    </row>
    <row r="1482" spans="16:25" x14ac:dyDescent="0.45">
      <c r="P1482" s="33"/>
      <c r="W1482" s="33"/>
      <c r="Y1482" s="33"/>
    </row>
    <row r="1483" spans="16:25" x14ac:dyDescent="0.45">
      <c r="P1483" s="33"/>
      <c r="W1483" s="33"/>
      <c r="Y1483" s="33"/>
    </row>
    <row r="1484" spans="16:25" x14ac:dyDescent="0.45">
      <c r="P1484" s="33"/>
      <c r="W1484" s="33"/>
      <c r="Y1484" s="33"/>
    </row>
    <row r="1485" spans="16:25" x14ac:dyDescent="0.45">
      <c r="P1485" s="33"/>
      <c r="W1485" s="33"/>
      <c r="Y1485" s="33"/>
    </row>
    <row r="1486" spans="16:25" x14ac:dyDescent="0.45">
      <c r="P1486" s="33"/>
      <c r="W1486" s="33"/>
      <c r="Y1486" s="33"/>
    </row>
    <row r="1487" spans="16:25" x14ac:dyDescent="0.45">
      <c r="P1487" s="33"/>
      <c r="W1487" s="33"/>
      <c r="Y1487" s="33"/>
    </row>
    <row r="1488" spans="16:25" x14ac:dyDescent="0.45">
      <c r="P1488" s="33"/>
      <c r="W1488" s="33"/>
      <c r="Y1488" s="33"/>
    </row>
    <row r="1489" spans="16:25" x14ac:dyDescent="0.45">
      <c r="P1489" s="33"/>
      <c r="W1489" s="33"/>
      <c r="Y1489" s="33"/>
    </row>
    <row r="1490" spans="16:25" x14ac:dyDescent="0.45">
      <c r="P1490" s="33"/>
      <c r="W1490" s="33"/>
      <c r="Y1490" s="33"/>
    </row>
    <row r="1491" spans="16:25" x14ac:dyDescent="0.45">
      <c r="P1491" s="33"/>
      <c r="W1491" s="33"/>
      <c r="Y1491" s="33"/>
    </row>
    <row r="1492" spans="16:25" x14ac:dyDescent="0.45">
      <c r="P1492" s="33"/>
      <c r="W1492" s="33"/>
      <c r="Y1492" s="33"/>
    </row>
    <row r="1493" spans="16:25" x14ac:dyDescent="0.45">
      <c r="P1493" s="33"/>
      <c r="W1493" s="33"/>
      <c r="Y1493" s="33"/>
    </row>
    <row r="1494" spans="16:25" x14ac:dyDescent="0.45">
      <c r="P1494" s="33"/>
      <c r="W1494" s="33"/>
      <c r="Y1494" s="33"/>
    </row>
    <row r="1495" spans="16:25" x14ac:dyDescent="0.45">
      <c r="P1495" s="33"/>
      <c r="W1495" s="33"/>
      <c r="Y1495" s="33"/>
    </row>
    <row r="1496" spans="16:25" x14ac:dyDescent="0.45">
      <c r="P1496" s="33"/>
      <c r="W1496" s="33"/>
      <c r="Y1496" s="33"/>
    </row>
    <row r="1497" spans="16:25" x14ac:dyDescent="0.45">
      <c r="P1497" s="33"/>
      <c r="W1497" s="33"/>
      <c r="Y1497" s="33"/>
    </row>
    <row r="1498" spans="16:25" x14ac:dyDescent="0.45">
      <c r="P1498" s="33"/>
      <c r="W1498" s="33"/>
      <c r="Y1498" s="33"/>
    </row>
    <row r="1499" spans="16:25" x14ac:dyDescent="0.45">
      <c r="P1499" s="33"/>
      <c r="W1499" s="33"/>
      <c r="Y1499" s="33"/>
    </row>
    <row r="1500" spans="16:25" x14ac:dyDescent="0.45">
      <c r="P1500" s="33"/>
      <c r="W1500" s="33"/>
      <c r="Y1500" s="33"/>
    </row>
    <row r="1501" spans="16:25" x14ac:dyDescent="0.45">
      <c r="P1501" s="33"/>
      <c r="W1501" s="33"/>
      <c r="Y1501" s="33"/>
    </row>
    <row r="1502" spans="16:25" x14ac:dyDescent="0.45">
      <c r="P1502" s="33"/>
      <c r="W1502" s="33"/>
      <c r="Y1502" s="33"/>
    </row>
    <row r="1503" spans="16:25" x14ac:dyDescent="0.45">
      <c r="P1503" s="33"/>
      <c r="W1503" s="33"/>
      <c r="Y1503" s="33"/>
    </row>
    <row r="1504" spans="16:25" x14ac:dyDescent="0.45">
      <c r="P1504" s="33"/>
      <c r="W1504" s="33"/>
      <c r="Y1504" s="33"/>
    </row>
    <row r="1505" spans="16:25" x14ac:dyDescent="0.45">
      <c r="P1505" s="33"/>
      <c r="W1505" s="33"/>
      <c r="Y1505" s="33"/>
    </row>
    <row r="1506" spans="16:25" x14ac:dyDescent="0.45">
      <c r="P1506" s="33"/>
      <c r="W1506" s="33"/>
      <c r="Y1506" s="33"/>
    </row>
    <row r="1507" spans="16:25" x14ac:dyDescent="0.45">
      <c r="P1507" s="33"/>
      <c r="W1507" s="33"/>
      <c r="Y1507" s="33"/>
    </row>
    <row r="1508" spans="16:25" x14ac:dyDescent="0.45">
      <c r="P1508" s="33"/>
      <c r="W1508" s="33"/>
      <c r="Y1508" s="33"/>
    </row>
    <row r="1509" spans="16:25" x14ac:dyDescent="0.45">
      <c r="P1509" s="33"/>
      <c r="W1509" s="33"/>
      <c r="Y1509" s="33"/>
    </row>
    <row r="1510" spans="16:25" x14ac:dyDescent="0.45">
      <c r="P1510" s="33"/>
      <c r="W1510" s="33"/>
      <c r="Y1510" s="33"/>
    </row>
    <row r="1511" spans="16:25" x14ac:dyDescent="0.45">
      <c r="P1511" s="33"/>
      <c r="W1511" s="33"/>
      <c r="Y1511" s="33"/>
    </row>
    <row r="1512" spans="16:25" x14ac:dyDescent="0.45">
      <c r="P1512" s="33"/>
      <c r="W1512" s="33"/>
      <c r="Y1512" s="33"/>
    </row>
    <row r="1513" spans="16:25" x14ac:dyDescent="0.45">
      <c r="P1513" s="33"/>
      <c r="W1513" s="33"/>
      <c r="Y1513" s="33"/>
    </row>
    <row r="1514" spans="16:25" x14ac:dyDescent="0.45">
      <c r="P1514" s="33"/>
      <c r="W1514" s="33"/>
      <c r="Y1514" s="33"/>
    </row>
    <row r="1515" spans="16:25" x14ac:dyDescent="0.45">
      <c r="P1515" s="33"/>
      <c r="W1515" s="33"/>
      <c r="Y1515" s="33"/>
    </row>
    <row r="1516" spans="16:25" x14ac:dyDescent="0.45">
      <c r="P1516" s="33"/>
      <c r="W1516" s="33"/>
      <c r="Y1516" s="33"/>
    </row>
    <row r="1517" spans="16:25" x14ac:dyDescent="0.45">
      <c r="P1517" s="33"/>
      <c r="W1517" s="33"/>
      <c r="Y1517" s="33"/>
    </row>
    <row r="1518" spans="16:25" x14ac:dyDescent="0.45">
      <c r="P1518" s="33"/>
      <c r="W1518" s="33"/>
      <c r="Y1518" s="33"/>
    </row>
    <row r="1519" spans="16:25" x14ac:dyDescent="0.45">
      <c r="P1519" s="33"/>
      <c r="W1519" s="33"/>
      <c r="Y1519" s="33"/>
    </row>
    <row r="1520" spans="16:25" x14ac:dyDescent="0.45">
      <c r="P1520" s="33"/>
      <c r="W1520" s="33"/>
      <c r="Y1520" s="33"/>
    </row>
    <row r="1521" spans="16:25" x14ac:dyDescent="0.45">
      <c r="P1521" s="33"/>
      <c r="W1521" s="33"/>
      <c r="Y1521" s="33"/>
    </row>
    <row r="1522" spans="16:25" x14ac:dyDescent="0.45">
      <c r="P1522" s="33"/>
      <c r="W1522" s="33"/>
      <c r="Y1522" s="33"/>
    </row>
    <row r="1523" spans="16:25" x14ac:dyDescent="0.45">
      <c r="P1523" s="33"/>
      <c r="W1523" s="33"/>
      <c r="Y1523" s="33"/>
    </row>
    <row r="1524" spans="16:25" x14ac:dyDescent="0.45">
      <c r="P1524" s="33"/>
      <c r="W1524" s="33"/>
      <c r="Y1524" s="33"/>
    </row>
    <row r="1525" spans="16:25" x14ac:dyDescent="0.45">
      <c r="P1525" s="33"/>
      <c r="W1525" s="33"/>
      <c r="Y1525" s="33"/>
    </row>
    <row r="1526" spans="16:25" x14ac:dyDescent="0.45">
      <c r="P1526" s="33"/>
      <c r="W1526" s="33"/>
      <c r="Y1526" s="33"/>
    </row>
    <row r="1527" spans="16:25" x14ac:dyDescent="0.45">
      <c r="P1527" s="33"/>
      <c r="W1527" s="33"/>
      <c r="Y1527" s="33"/>
    </row>
    <row r="1528" spans="16:25" x14ac:dyDescent="0.45">
      <c r="P1528" s="33"/>
      <c r="W1528" s="33"/>
      <c r="Y1528" s="33"/>
    </row>
    <row r="1529" spans="16:25" x14ac:dyDescent="0.45">
      <c r="P1529" s="33"/>
      <c r="W1529" s="33"/>
      <c r="Y1529" s="33"/>
    </row>
    <row r="1530" spans="16:25" x14ac:dyDescent="0.45">
      <c r="P1530" s="33"/>
      <c r="W1530" s="33"/>
      <c r="Y1530" s="33"/>
    </row>
    <row r="1531" spans="16:25" x14ac:dyDescent="0.45">
      <c r="P1531" s="33"/>
      <c r="W1531" s="33"/>
      <c r="Y1531" s="33"/>
    </row>
    <row r="1532" spans="16:25" x14ac:dyDescent="0.45">
      <c r="P1532" s="33"/>
      <c r="W1532" s="33"/>
      <c r="Y1532" s="33"/>
    </row>
    <row r="1533" spans="16:25" x14ac:dyDescent="0.45">
      <c r="P1533" s="33"/>
      <c r="W1533" s="33"/>
      <c r="Y1533" s="33"/>
    </row>
    <row r="1534" spans="16:25" x14ac:dyDescent="0.45">
      <c r="P1534" s="33"/>
      <c r="W1534" s="33"/>
      <c r="Y1534" s="33"/>
    </row>
    <row r="1535" spans="16:25" x14ac:dyDescent="0.45">
      <c r="P1535" s="33"/>
      <c r="W1535" s="33"/>
      <c r="Y1535" s="33"/>
    </row>
    <row r="1536" spans="16:25" x14ac:dyDescent="0.45">
      <c r="P1536" s="33"/>
      <c r="W1536" s="33"/>
      <c r="Y1536" s="33"/>
    </row>
    <row r="1537" spans="16:25" x14ac:dyDescent="0.45">
      <c r="P1537" s="33"/>
      <c r="W1537" s="33"/>
      <c r="Y1537" s="33"/>
    </row>
    <row r="1538" spans="16:25" x14ac:dyDescent="0.45">
      <c r="P1538" s="33"/>
      <c r="W1538" s="33"/>
      <c r="Y1538" s="33"/>
    </row>
    <row r="1539" spans="16:25" x14ac:dyDescent="0.45">
      <c r="P1539" s="33"/>
      <c r="W1539" s="33"/>
      <c r="Y1539" s="33"/>
    </row>
    <row r="1540" spans="16:25" x14ac:dyDescent="0.45">
      <c r="P1540" s="33"/>
      <c r="W1540" s="33"/>
      <c r="Y1540" s="33"/>
    </row>
    <row r="1541" spans="16:25" x14ac:dyDescent="0.45">
      <c r="P1541" s="33"/>
      <c r="W1541" s="33"/>
      <c r="Y1541" s="33"/>
    </row>
    <row r="1542" spans="16:25" x14ac:dyDescent="0.45">
      <c r="P1542" s="33"/>
      <c r="W1542" s="33"/>
      <c r="Y1542" s="33"/>
    </row>
    <row r="1543" spans="16:25" x14ac:dyDescent="0.45">
      <c r="P1543" s="33"/>
      <c r="W1543" s="33"/>
      <c r="Y1543" s="33"/>
    </row>
    <row r="1544" spans="16:25" x14ac:dyDescent="0.45">
      <c r="P1544" s="33"/>
      <c r="W1544" s="33"/>
      <c r="Y1544" s="33"/>
    </row>
    <row r="1545" spans="16:25" x14ac:dyDescent="0.45">
      <c r="P1545" s="33"/>
      <c r="W1545" s="33"/>
      <c r="Y1545" s="33"/>
    </row>
    <row r="1546" spans="16:25" x14ac:dyDescent="0.45">
      <c r="P1546" s="33"/>
      <c r="W1546" s="33"/>
      <c r="Y1546" s="33"/>
    </row>
    <row r="1547" spans="16:25" x14ac:dyDescent="0.45">
      <c r="P1547" s="33"/>
      <c r="W1547" s="33"/>
      <c r="Y1547" s="33"/>
    </row>
    <row r="1548" spans="16:25" x14ac:dyDescent="0.45">
      <c r="P1548" s="33"/>
      <c r="W1548" s="33"/>
      <c r="Y1548" s="33"/>
    </row>
    <row r="1549" spans="16:25" x14ac:dyDescent="0.45">
      <c r="P1549" s="33"/>
      <c r="W1549" s="33"/>
      <c r="Y1549" s="33"/>
    </row>
    <row r="1550" spans="16:25" x14ac:dyDescent="0.45">
      <c r="P1550" s="33"/>
      <c r="W1550" s="33"/>
      <c r="Y1550" s="33"/>
    </row>
    <row r="1551" spans="16:25" x14ac:dyDescent="0.45">
      <c r="P1551" s="33"/>
      <c r="W1551" s="33"/>
      <c r="Y1551" s="33"/>
    </row>
    <row r="1552" spans="16:25" x14ac:dyDescent="0.45">
      <c r="P1552" s="33"/>
      <c r="W1552" s="33"/>
      <c r="Y1552" s="33"/>
    </row>
    <row r="1553" spans="16:25" x14ac:dyDescent="0.45">
      <c r="P1553" s="33"/>
      <c r="W1553" s="33"/>
      <c r="Y1553" s="33"/>
    </row>
    <row r="1554" spans="16:25" x14ac:dyDescent="0.45">
      <c r="P1554" s="33"/>
      <c r="W1554" s="33"/>
      <c r="Y1554" s="33"/>
    </row>
    <row r="1555" spans="16:25" x14ac:dyDescent="0.45">
      <c r="P1555" s="33"/>
      <c r="W1555" s="33"/>
      <c r="Y1555" s="33"/>
    </row>
    <row r="1556" spans="16:25" x14ac:dyDescent="0.45">
      <c r="P1556" s="33"/>
      <c r="W1556" s="33"/>
      <c r="Y1556" s="33"/>
    </row>
    <row r="1557" spans="16:25" x14ac:dyDescent="0.45">
      <c r="P1557" s="33"/>
      <c r="W1557" s="33"/>
      <c r="Y1557" s="33"/>
    </row>
    <row r="1558" spans="16:25" x14ac:dyDescent="0.45">
      <c r="P1558" s="33"/>
      <c r="W1558" s="33"/>
      <c r="Y1558" s="33"/>
    </row>
    <row r="1559" spans="16:25" x14ac:dyDescent="0.45">
      <c r="P1559" s="33"/>
      <c r="W1559" s="33"/>
      <c r="Y1559" s="33"/>
    </row>
    <row r="1560" spans="16:25" x14ac:dyDescent="0.45">
      <c r="P1560" s="33"/>
      <c r="W1560" s="33"/>
      <c r="Y1560" s="33"/>
    </row>
    <row r="1561" spans="16:25" x14ac:dyDescent="0.45">
      <c r="P1561" s="33"/>
      <c r="W1561" s="33"/>
      <c r="Y1561" s="33"/>
    </row>
    <row r="1562" spans="16:25" x14ac:dyDescent="0.45">
      <c r="P1562" s="33"/>
      <c r="W1562" s="33"/>
      <c r="Y1562" s="33"/>
    </row>
    <row r="1563" spans="16:25" x14ac:dyDescent="0.45">
      <c r="P1563" s="33"/>
      <c r="W1563" s="33"/>
      <c r="Y1563" s="33"/>
    </row>
    <row r="1564" spans="16:25" x14ac:dyDescent="0.45">
      <c r="P1564" s="33"/>
      <c r="W1564" s="33"/>
      <c r="Y1564" s="33"/>
    </row>
    <row r="1565" spans="16:25" x14ac:dyDescent="0.45">
      <c r="P1565" s="33"/>
      <c r="W1565" s="33"/>
      <c r="Y1565" s="33"/>
    </row>
    <row r="1566" spans="16:25" x14ac:dyDescent="0.45">
      <c r="P1566" s="33"/>
      <c r="W1566" s="33"/>
      <c r="Y1566" s="33"/>
    </row>
    <row r="1567" spans="16:25" x14ac:dyDescent="0.45">
      <c r="P1567" s="33"/>
      <c r="W1567" s="33"/>
      <c r="Y1567" s="33"/>
    </row>
    <row r="1568" spans="16:25" x14ac:dyDescent="0.45">
      <c r="P1568" s="33"/>
      <c r="W1568" s="33"/>
      <c r="Y1568" s="33"/>
    </row>
    <row r="1569" spans="16:25" x14ac:dyDescent="0.45">
      <c r="P1569" s="33"/>
      <c r="W1569" s="33"/>
      <c r="Y1569" s="33"/>
    </row>
    <row r="1570" spans="16:25" x14ac:dyDescent="0.45">
      <c r="P1570" s="33"/>
      <c r="W1570" s="33"/>
      <c r="Y1570" s="33"/>
    </row>
    <row r="1571" spans="16:25" x14ac:dyDescent="0.45">
      <c r="P1571" s="33"/>
      <c r="W1571" s="33"/>
      <c r="Y1571" s="33"/>
    </row>
    <row r="1572" spans="16:25" x14ac:dyDescent="0.45">
      <c r="P1572" s="33"/>
      <c r="W1572" s="33"/>
      <c r="Y1572" s="33"/>
    </row>
    <row r="1573" spans="16:25" x14ac:dyDescent="0.45">
      <c r="P1573" s="33"/>
      <c r="W1573" s="33"/>
      <c r="Y1573" s="33"/>
    </row>
    <row r="1574" spans="16:25" x14ac:dyDescent="0.45">
      <c r="P1574" s="33"/>
      <c r="W1574" s="33"/>
      <c r="Y1574" s="33"/>
    </row>
    <row r="1575" spans="16:25" x14ac:dyDescent="0.45">
      <c r="P1575" s="33"/>
      <c r="W1575" s="33"/>
      <c r="Y1575" s="33"/>
    </row>
    <row r="1576" spans="16:25" x14ac:dyDescent="0.45">
      <c r="P1576" s="33"/>
      <c r="W1576" s="33"/>
      <c r="Y1576" s="33"/>
    </row>
    <row r="1577" spans="16:25" x14ac:dyDescent="0.45">
      <c r="P1577" s="33"/>
      <c r="W1577" s="33"/>
      <c r="Y1577" s="33"/>
    </row>
    <row r="1578" spans="16:25" x14ac:dyDescent="0.45">
      <c r="P1578" s="33"/>
      <c r="W1578" s="33"/>
      <c r="Y1578" s="33"/>
    </row>
    <row r="1579" spans="16:25" x14ac:dyDescent="0.45">
      <c r="P1579" s="33"/>
      <c r="W1579" s="33"/>
      <c r="Y1579" s="33"/>
    </row>
    <row r="1580" spans="16:25" x14ac:dyDescent="0.45">
      <c r="P1580" s="33"/>
      <c r="W1580" s="33"/>
      <c r="Y1580" s="33"/>
    </row>
    <row r="1581" spans="16:25" x14ac:dyDescent="0.45">
      <c r="P1581" s="33"/>
      <c r="W1581" s="33"/>
      <c r="Y1581" s="33"/>
    </row>
    <row r="1582" spans="16:25" x14ac:dyDescent="0.45">
      <c r="P1582" s="33"/>
      <c r="W1582" s="33"/>
      <c r="Y1582" s="33"/>
    </row>
    <row r="1583" spans="16:25" x14ac:dyDescent="0.45">
      <c r="P1583" s="33"/>
      <c r="W1583" s="33"/>
      <c r="Y1583" s="33"/>
    </row>
    <row r="1584" spans="16:25" x14ac:dyDescent="0.45">
      <c r="P1584" s="33"/>
      <c r="W1584" s="33"/>
      <c r="Y1584" s="33"/>
    </row>
    <row r="1585" spans="16:25" x14ac:dyDescent="0.45">
      <c r="P1585" s="33"/>
      <c r="W1585" s="33"/>
      <c r="Y1585" s="33"/>
    </row>
    <row r="1586" spans="16:25" x14ac:dyDescent="0.45">
      <c r="P1586" s="33"/>
      <c r="W1586" s="33"/>
      <c r="Y1586" s="33"/>
    </row>
    <row r="1587" spans="16:25" x14ac:dyDescent="0.45">
      <c r="P1587" s="33"/>
      <c r="W1587" s="33"/>
      <c r="Y1587" s="33"/>
    </row>
    <row r="1588" spans="16:25" x14ac:dyDescent="0.45">
      <c r="P1588" s="33"/>
      <c r="W1588" s="33"/>
      <c r="Y1588" s="33"/>
    </row>
    <row r="1589" spans="16:25" x14ac:dyDescent="0.45">
      <c r="P1589" s="33"/>
      <c r="W1589" s="33"/>
      <c r="Y1589" s="33"/>
    </row>
    <row r="1590" spans="16:25" x14ac:dyDescent="0.45">
      <c r="P1590" s="33"/>
      <c r="W1590" s="33"/>
      <c r="Y1590" s="33"/>
    </row>
    <row r="1591" spans="16:25" x14ac:dyDescent="0.45">
      <c r="P1591" s="33"/>
      <c r="W1591" s="33"/>
      <c r="Y1591" s="33"/>
    </row>
    <row r="1592" spans="16:25" x14ac:dyDescent="0.45">
      <c r="P1592" s="33"/>
      <c r="W1592" s="33"/>
      <c r="Y1592" s="33"/>
    </row>
    <row r="1593" spans="16:25" x14ac:dyDescent="0.45">
      <c r="P1593" s="33"/>
      <c r="W1593" s="33"/>
      <c r="Y1593" s="33"/>
    </row>
    <row r="1594" spans="16:25" x14ac:dyDescent="0.45">
      <c r="P1594" s="33"/>
      <c r="W1594" s="33"/>
      <c r="Y1594" s="33"/>
    </row>
    <row r="1595" spans="16:25" x14ac:dyDescent="0.45">
      <c r="P1595" s="33"/>
      <c r="W1595" s="33"/>
      <c r="Y1595" s="33"/>
    </row>
    <row r="1596" spans="16:25" x14ac:dyDescent="0.45">
      <c r="P1596" s="33"/>
      <c r="W1596" s="33"/>
      <c r="Y1596" s="33"/>
    </row>
    <row r="1597" spans="16:25" x14ac:dyDescent="0.45">
      <c r="P1597" s="33"/>
      <c r="W1597" s="33"/>
      <c r="Y1597" s="33"/>
    </row>
    <row r="1598" spans="16:25" x14ac:dyDescent="0.45">
      <c r="P1598" s="33"/>
      <c r="W1598" s="33"/>
      <c r="Y1598" s="33"/>
    </row>
    <row r="1599" spans="16:25" x14ac:dyDescent="0.45">
      <c r="P1599" s="33"/>
      <c r="W1599" s="33"/>
      <c r="Y1599" s="33"/>
    </row>
    <row r="1600" spans="16:25" x14ac:dyDescent="0.45">
      <c r="P1600" s="33"/>
      <c r="W1600" s="33"/>
      <c r="Y1600" s="33"/>
    </row>
    <row r="1601" spans="16:25" x14ac:dyDescent="0.45">
      <c r="P1601" s="33"/>
      <c r="W1601" s="33"/>
      <c r="Y1601" s="33"/>
    </row>
    <row r="1602" spans="16:25" x14ac:dyDescent="0.45">
      <c r="P1602" s="33"/>
      <c r="W1602" s="33"/>
      <c r="Y1602" s="33"/>
    </row>
    <row r="1603" spans="16:25" x14ac:dyDescent="0.45">
      <c r="P1603" s="33"/>
      <c r="W1603" s="33"/>
      <c r="Y1603" s="33"/>
    </row>
    <row r="1604" spans="16:25" x14ac:dyDescent="0.45">
      <c r="P1604" s="33"/>
      <c r="W1604" s="33"/>
      <c r="Y1604" s="33"/>
    </row>
    <row r="1605" spans="16:25" x14ac:dyDescent="0.45">
      <c r="P1605" s="33"/>
      <c r="W1605" s="33"/>
      <c r="Y1605" s="33"/>
    </row>
    <row r="1606" spans="16:25" x14ac:dyDescent="0.45">
      <c r="P1606" s="33"/>
      <c r="W1606" s="33"/>
      <c r="Y1606" s="33"/>
    </row>
    <row r="1607" spans="16:25" x14ac:dyDescent="0.45">
      <c r="P1607" s="33"/>
      <c r="W1607" s="33"/>
      <c r="Y1607" s="33"/>
    </row>
    <row r="1608" spans="16:25" x14ac:dyDescent="0.45">
      <c r="P1608" s="33"/>
      <c r="W1608" s="33"/>
      <c r="Y1608" s="33"/>
    </row>
    <row r="1609" spans="16:25" x14ac:dyDescent="0.45">
      <c r="P1609" s="33"/>
      <c r="W1609" s="33"/>
      <c r="Y1609" s="33"/>
    </row>
    <row r="1610" spans="16:25" x14ac:dyDescent="0.45">
      <c r="P1610" s="33"/>
      <c r="W1610" s="33"/>
      <c r="Y1610" s="33"/>
    </row>
    <row r="1611" spans="16:25" x14ac:dyDescent="0.45">
      <c r="P1611" s="33"/>
      <c r="W1611" s="33"/>
      <c r="Y1611" s="33"/>
    </row>
    <row r="1612" spans="16:25" x14ac:dyDescent="0.45">
      <c r="P1612" s="33"/>
      <c r="W1612" s="33"/>
      <c r="Y1612" s="33"/>
    </row>
    <row r="1613" spans="16:25" x14ac:dyDescent="0.45">
      <c r="P1613" s="33"/>
      <c r="W1613" s="33"/>
      <c r="Y1613" s="33"/>
    </row>
    <row r="1614" spans="16:25" x14ac:dyDescent="0.45">
      <c r="P1614" s="33"/>
      <c r="W1614" s="33"/>
      <c r="Y1614" s="33"/>
    </row>
    <row r="1615" spans="16:25" x14ac:dyDescent="0.45">
      <c r="P1615" s="33"/>
      <c r="W1615" s="33"/>
      <c r="Y1615" s="33"/>
    </row>
    <row r="1616" spans="16:25" x14ac:dyDescent="0.45">
      <c r="P1616" s="33"/>
      <c r="W1616" s="33"/>
      <c r="Y1616" s="33"/>
    </row>
    <row r="1617" spans="16:25" x14ac:dyDescent="0.45">
      <c r="P1617" s="33"/>
      <c r="W1617" s="33"/>
      <c r="Y1617" s="33"/>
    </row>
    <row r="1618" spans="16:25" x14ac:dyDescent="0.45">
      <c r="P1618" s="33"/>
      <c r="W1618" s="33"/>
      <c r="Y1618" s="33"/>
    </row>
    <row r="1619" spans="16:25" x14ac:dyDescent="0.45">
      <c r="P1619" s="33"/>
      <c r="W1619" s="33"/>
      <c r="Y1619" s="33"/>
    </row>
    <row r="1620" spans="16:25" x14ac:dyDescent="0.45">
      <c r="P1620" s="33"/>
      <c r="W1620" s="33"/>
      <c r="Y1620" s="33"/>
    </row>
    <row r="1621" spans="16:25" x14ac:dyDescent="0.45">
      <c r="P1621" s="33"/>
      <c r="W1621" s="33"/>
      <c r="Y1621" s="33"/>
    </row>
    <row r="1622" spans="16:25" x14ac:dyDescent="0.45">
      <c r="P1622" s="33"/>
      <c r="W1622" s="33"/>
      <c r="Y1622" s="33"/>
    </row>
    <row r="1623" spans="16:25" x14ac:dyDescent="0.45">
      <c r="P1623" s="33"/>
      <c r="W1623" s="33"/>
      <c r="Y1623" s="33"/>
    </row>
    <row r="1624" spans="16:25" x14ac:dyDescent="0.45">
      <c r="P1624" s="33"/>
      <c r="W1624" s="33"/>
      <c r="Y1624" s="33"/>
    </row>
    <row r="1625" spans="16:25" x14ac:dyDescent="0.45">
      <c r="P1625" s="33"/>
      <c r="W1625" s="33"/>
      <c r="Y1625" s="33"/>
    </row>
    <row r="1626" spans="16:25" x14ac:dyDescent="0.45">
      <c r="P1626" s="33"/>
      <c r="W1626" s="33"/>
      <c r="Y1626" s="33"/>
    </row>
    <row r="1627" spans="16:25" x14ac:dyDescent="0.45">
      <c r="P1627" s="33"/>
      <c r="W1627" s="33"/>
      <c r="Y1627" s="33"/>
    </row>
    <row r="1628" spans="16:25" x14ac:dyDescent="0.45">
      <c r="P1628" s="33"/>
      <c r="W1628" s="33"/>
      <c r="Y1628" s="33"/>
    </row>
    <row r="1629" spans="16:25" x14ac:dyDescent="0.45">
      <c r="P1629" s="33"/>
      <c r="W1629" s="33"/>
      <c r="Y1629" s="33"/>
    </row>
    <row r="1630" spans="16:25" x14ac:dyDescent="0.45">
      <c r="P1630" s="33"/>
      <c r="W1630" s="33"/>
      <c r="Y1630" s="33"/>
    </row>
    <row r="1631" spans="16:25" x14ac:dyDescent="0.45">
      <c r="P1631" s="33"/>
      <c r="W1631" s="33"/>
      <c r="Y1631" s="33"/>
    </row>
    <row r="1632" spans="16:25" x14ac:dyDescent="0.45">
      <c r="P1632" s="33"/>
      <c r="W1632" s="33"/>
      <c r="Y1632" s="33"/>
    </row>
    <row r="1633" spans="16:25" x14ac:dyDescent="0.45">
      <c r="P1633" s="33"/>
      <c r="W1633" s="33"/>
      <c r="Y1633" s="33"/>
    </row>
    <row r="1634" spans="16:25" x14ac:dyDescent="0.45">
      <c r="P1634" s="33"/>
      <c r="W1634" s="33"/>
      <c r="Y1634" s="33"/>
    </row>
    <row r="1635" spans="16:25" x14ac:dyDescent="0.45">
      <c r="P1635" s="33"/>
      <c r="W1635" s="33"/>
      <c r="Y1635" s="33"/>
    </row>
    <row r="1636" spans="16:25" x14ac:dyDescent="0.45">
      <c r="P1636" s="33"/>
      <c r="W1636" s="33"/>
      <c r="Y1636" s="33"/>
    </row>
    <row r="1637" spans="16:25" x14ac:dyDescent="0.45">
      <c r="P1637" s="33"/>
      <c r="W1637" s="33"/>
      <c r="Y1637" s="33"/>
    </row>
    <row r="1638" spans="16:25" x14ac:dyDescent="0.45">
      <c r="P1638" s="33"/>
      <c r="W1638" s="33"/>
      <c r="Y1638" s="33"/>
    </row>
    <row r="1639" spans="16:25" x14ac:dyDescent="0.45">
      <c r="P1639" s="33"/>
      <c r="W1639" s="33"/>
      <c r="Y1639" s="33"/>
    </row>
    <row r="1640" spans="16:25" x14ac:dyDescent="0.45">
      <c r="P1640" s="33"/>
      <c r="W1640" s="33"/>
      <c r="Y1640" s="33"/>
    </row>
    <row r="1641" spans="16:25" x14ac:dyDescent="0.45">
      <c r="P1641" s="33"/>
      <c r="W1641" s="33"/>
      <c r="Y1641" s="33"/>
    </row>
    <row r="1642" spans="16:25" x14ac:dyDescent="0.45">
      <c r="P1642" s="33"/>
      <c r="W1642" s="33"/>
      <c r="Y1642" s="33"/>
    </row>
    <row r="1643" spans="16:25" x14ac:dyDescent="0.45">
      <c r="P1643" s="33"/>
      <c r="W1643" s="33"/>
      <c r="Y1643" s="33"/>
    </row>
    <row r="1644" spans="16:25" x14ac:dyDescent="0.45">
      <c r="P1644" s="33"/>
      <c r="W1644" s="33"/>
      <c r="Y1644" s="33"/>
    </row>
    <row r="1645" spans="16:25" x14ac:dyDescent="0.45">
      <c r="P1645" s="33"/>
      <c r="W1645" s="33"/>
      <c r="Y1645" s="33"/>
    </row>
    <row r="1646" spans="16:25" x14ac:dyDescent="0.45">
      <c r="P1646" s="33"/>
      <c r="W1646" s="33"/>
      <c r="Y1646" s="33"/>
    </row>
    <row r="1647" spans="16:25" x14ac:dyDescent="0.45">
      <c r="P1647" s="33"/>
      <c r="W1647" s="33"/>
      <c r="Y1647" s="33"/>
    </row>
    <row r="1648" spans="16:25" x14ac:dyDescent="0.45">
      <c r="P1648" s="33"/>
      <c r="W1648" s="33"/>
      <c r="Y1648" s="33"/>
    </row>
    <row r="1649" spans="16:25" x14ac:dyDescent="0.45">
      <c r="P1649" s="33"/>
      <c r="W1649" s="33"/>
      <c r="Y1649" s="33"/>
    </row>
    <row r="1650" spans="16:25" x14ac:dyDescent="0.45">
      <c r="P1650" s="33"/>
      <c r="W1650" s="33"/>
      <c r="Y1650" s="33"/>
    </row>
    <row r="1651" spans="16:25" x14ac:dyDescent="0.45">
      <c r="P1651" s="33"/>
      <c r="W1651" s="33"/>
      <c r="Y1651" s="33"/>
    </row>
    <row r="1652" spans="16:25" x14ac:dyDescent="0.45">
      <c r="P1652" s="33"/>
      <c r="W1652" s="33"/>
      <c r="Y1652" s="33"/>
    </row>
    <row r="1653" spans="16:25" x14ac:dyDescent="0.45">
      <c r="P1653" s="33"/>
      <c r="W1653" s="33"/>
      <c r="Y1653" s="33"/>
    </row>
    <row r="1654" spans="16:25" x14ac:dyDescent="0.45">
      <c r="P1654" s="33"/>
      <c r="W1654" s="33"/>
      <c r="Y1654" s="33"/>
    </row>
    <row r="1655" spans="16:25" x14ac:dyDescent="0.45">
      <c r="P1655" s="33"/>
      <c r="W1655" s="33"/>
      <c r="Y1655" s="33"/>
    </row>
    <row r="1656" spans="16:25" x14ac:dyDescent="0.45">
      <c r="P1656" s="33"/>
      <c r="W1656" s="33"/>
      <c r="Y1656" s="33"/>
    </row>
    <row r="1657" spans="16:25" x14ac:dyDescent="0.45">
      <c r="P1657" s="33"/>
      <c r="W1657" s="33"/>
      <c r="Y1657" s="33"/>
    </row>
    <row r="1658" spans="16:25" x14ac:dyDescent="0.45">
      <c r="P1658" s="33"/>
      <c r="W1658" s="33"/>
      <c r="Y1658" s="33"/>
    </row>
    <row r="1659" spans="16:25" x14ac:dyDescent="0.45">
      <c r="P1659" s="33"/>
      <c r="W1659" s="33"/>
      <c r="Y1659" s="33"/>
    </row>
    <row r="1660" spans="16:25" x14ac:dyDescent="0.45">
      <c r="P1660" s="33"/>
      <c r="W1660" s="33"/>
      <c r="Y1660" s="33"/>
    </row>
    <row r="1661" spans="16:25" x14ac:dyDescent="0.45">
      <c r="P1661" s="33"/>
      <c r="W1661" s="33"/>
      <c r="Y1661" s="33"/>
    </row>
    <row r="1662" spans="16:25" x14ac:dyDescent="0.45">
      <c r="P1662" s="33"/>
      <c r="W1662" s="33"/>
      <c r="Y1662" s="33"/>
    </row>
    <row r="1663" spans="16:25" x14ac:dyDescent="0.45">
      <c r="P1663" s="33"/>
      <c r="W1663" s="33"/>
      <c r="Y1663" s="33"/>
    </row>
    <row r="1664" spans="16:25" x14ac:dyDescent="0.45">
      <c r="P1664" s="33"/>
      <c r="W1664" s="33"/>
      <c r="Y1664" s="33"/>
    </row>
    <row r="1665" spans="16:25" x14ac:dyDescent="0.45">
      <c r="P1665" s="33"/>
      <c r="W1665" s="33"/>
      <c r="Y1665" s="33"/>
    </row>
    <row r="1666" spans="16:25" x14ac:dyDescent="0.45">
      <c r="P1666" s="33"/>
      <c r="W1666" s="33"/>
      <c r="Y1666" s="33"/>
    </row>
    <row r="1667" spans="16:25" x14ac:dyDescent="0.45">
      <c r="P1667" s="33"/>
      <c r="W1667" s="33"/>
      <c r="Y1667" s="33"/>
    </row>
    <row r="1668" spans="16:25" x14ac:dyDescent="0.45">
      <c r="P1668" s="33"/>
      <c r="W1668" s="33"/>
      <c r="Y1668" s="33"/>
    </row>
    <row r="1669" spans="16:25" x14ac:dyDescent="0.45">
      <c r="P1669" s="33"/>
      <c r="W1669" s="33"/>
      <c r="Y1669" s="33"/>
    </row>
    <row r="1670" spans="16:25" x14ac:dyDescent="0.45">
      <c r="P1670" s="33"/>
      <c r="W1670" s="33"/>
      <c r="Y1670" s="33"/>
    </row>
    <row r="1671" spans="16:25" x14ac:dyDescent="0.45">
      <c r="P1671" s="33"/>
      <c r="W1671" s="33"/>
      <c r="Y1671" s="33"/>
    </row>
    <row r="1672" spans="16:25" x14ac:dyDescent="0.45">
      <c r="P1672" s="33"/>
      <c r="W1672" s="33"/>
      <c r="Y1672" s="33"/>
    </row>
    <row r="1673" spans="16:25" x14ac:dyDescent="0.45">
      <c r="P1673" s="33"/>
      <c r="W1673" s="33"/>
      <c r="Y1673" s="33"/>
    </row>
    <row r="1674" spans="16:25" x14ac:dyDescent="0.45">
      <c r="P1674" s="33"/>
      <c r="W1674" s="33"/>
      <c r="Y1674" s="33"/>
    </row>
    <row r="1675" spans="16:25" x14ac:dyDescent="0.45">
      <c r="P1675" s="33"/>
      <c r="W1675" s="33"/>
      <c r="Y1675" s="33"/>
    </row>
    <row r="1676" spans="16:25" x14ac:dyDescent="0.45">
      <c r="P1676" s="33"/>
      <c r="W1676" s="33"/>
      <c r="Y1676" s="33"/>
    </row>
    <row r="1677" spans="16:25" x14ac:dyDescent="0.45">
      <c r="P1677" s="33"/>
      <c r="W1677" s="33"/>
      <c r="Y1677" s="33"/>
    </row>
    <row r="1678" spans="16:25" x14ac:dyDescent="0.45">
      <c r="P1678" s="33"/>
      <c r="W1678" s="33"/>
      <c r="Y1678" s="33"/>
    </row>
    <row r="1679" spans="16:25" x14ac:dyDescent="0.45">
      <c r="P1679" s="33"/>
      <c r="W1679" s="33"/>
      <c r="Y1679" s="33"/>
    </row>
    <row r="1680" spans="16:25" x14ac:dyDescent="0.45">
      <c r="P1680" s="33"/>
      <c r="W1680" s="33"/>
      <c r="Y1680" s="33"/>
    </row>
    <row r="1681" spans="16:25" x14ac:dyDescent="0.45">
      <c r="P1681" s="33"/>
      <c r="W1681" s="33"/>
      <c r="Y1681" s="33"/>
    </row>
    <row r="1682" spans="16:25" x14ac:dyDescent="0.45">
      <c r="P1682" s="33"/>
      <c r="W1682" s="33"/>
      <c r="Y1682" s="33"/>
    </row>
    <row r="1683" spans="16:25" x14ac:dyDescent="0.45">
      <c r="P1683" s="33"/>
      <c r="W1683" s="33"/>
      <c r="Y1683" s="33"/>
    </row>
    <row r="1684" spans="16:25" x14ac:dyDescent="0.45">
      <c r="P1684" s="33"/>
      <c r="W1684" s="33"/>
      <c r="Y1684" s="33"/>
    </row>
    <row r="1685" spans="16:25" x14ac:dyDescent="0.45">
      <c r="P1685" s="33"/>
      <c r="W1685" s="33"/>
      <c r="Y1685" s="33"/>
    </row>
    <row r="1686" spans="16:25" x14ac:dyDescent="0.45">
      <c r="P1686" s="33"/>
      <c r="W1686" s="33"/>
      <c r="Y1686" s="33"/>
    </row>
    <row r="1687" spans="16:25" x14ac:dyDescent="0.45">
      <c r="P1687" s="33"/>
      <c r="W1687" s="33"/>
      <c r="Y1687" s="33"/>
    </row>
    <row r="1688" spans="16:25" x14ac:dyDescent="0.45">
      <c r="P1688" s="33"/>
      <c r="W1688" s="33"/>
      <c r="Y1688" s="33"/>
    </row>
    <row r="1689" spans="16:25" x14ac:dyDescent="0.45">
      <c r="P1689" s="33"/>
      <c r="W1689" s="33"/>
      <c r="Y1689" s="33"/>
    </row>
    <row r="1690" spans="16:25" x14ac:dyDescent="0.45">
      <c r="P1690" s="33"/>
      <c r="W1690" s="33"/>
      <c r="Y1690" s="33"/>
    </row>
    <row r="1691" spans="16:25" x14ac:dyDescent="0.45">
      <c r="P1691" s="33"/>
      <c r="W1691" s="33"/>
      <c r="Y1691" s="33"/>
    </row>
    <row r="1692" spans="16:25" x14ac:dyDescent="0.45">
      <c r="P1692" s="33"/>
      <c r="W1692" s="33"/>
      <c r="Y1692" s="33"/>
    </row>
    <row r="1693" spans="16:25" x14ac:dyDescent="0.45">
      <c r="P1693" s="33"/>
      <c r="W1693" s="33"/>
      <c r="Y1693" s="33"/>
    </row>
    <row r="1694" spans="16:25" x14ac:dyDescent="0.45">
      <c r="P1694" s="33"/>
      <c r="W1694" s="33"/>
      <c r="Y1694" s="33"/>
    </row>
    <row r="1695" spans="16:25" x14ac:dyDescent="0.45">
      <c r="P1695" s="33"/>
      <c r="W1695" s="33"/>
      <c r="Y1695" s="33"/>
    </row>
    <row r="1696" spans="16:25" x14ac:dyDescent="0.45">
      <c r="P1696" s="33"/>
      <c r="W1696" s="33"/>
      <c r="Y1696" s="33"/>
    </row>
    <row r="1697" spans="16:25" x14ac:dyDescent="0.45">
      <c r="P1697" s="33"/>
      <c r="W1697" s="33"/>
      <c r="Y1697" s="33"/>
    </row>
    <row r="1698" spans="16:25" x14ac:dyDescent="0.45">
      <c r="P1698" s="33"/>
      <c r="W1698" s="33"/>
      <c r="Y1698" s="33"/>
    </row>
    <row r="1699" spans="16:25" x14ac:dyDescent="0.45">
      <c r="P1699" s="33"/>
      <c r="W1699" s="33"/>
      <c r="Y1699" s="33"/>
    </row>
    <row r="1700" spans="16:25" x14ac:dyDescent="0.45">
      <c r="P1700" s="33"/>
      <c r="W1700" s="33"/>
      <c r="Y1700" s="33"/>
    </row>
    <row r="1701" spans="16:25" x14ac:dyDescent="0.45">
      <c r="P1701" s="33"/>
      <c r="W1701" s="33"/>
      <c r="Y1701" s="33"/>
    </row>
    <row r="1702" spans="16:25" x14ac:dyDescent="0.45">
      <c r="P1702" s="33"/>
      <c r="W1702" s="33"/>
      <c r="Y1702" s="33"/>
    </row>
    <row r="1703" spans="16:25" x14ac:dyDescent="0.45">
      <c r="P1703" s="33"/>
      <c r="W1703" s="33"/>
      <c r="Y1703" s="33"/>
    </row>
    <row r="1704" spans="16:25" x14ac:dyDescent="0.45">
      <c r="P1704" s="33"/>
      <c r="W1704" s="33"/>
      <c r="Y1704" s="33"/>
    </row>
    <row r="1705" spans="16:25" x14ac:dyDescent="0.45">
      <c r="P1705" s="33"/>
      <c r="W1705" s="33"/>
      <c r="Y1705" s="33"/>
    </row>
    <row r="1706" spans="16:25" x14ac:dyDescent="0.45">
      <c r="P1706" s="33"/>
      <c r="W1706" s="33"/>
      <c r="Y1706" s="33"/>
    </row>
    <row r="1707" spans="16:25" x14ac:dyDescent="0.45">
      <c r="P1707" s="33"/>
      <c r="W1707" s="33"/>
      <c r="Y1707" s="33"/>
    </row>
    <row r="1708" spans="16:25" x14ac:dyDescent="0.45">
      <c r="P1708" s="33"/>
      <c r="W1708" s="33"/>
      <c r="Y1708" s="33"/>
    </row>
    <row r="1709" spans="16:25" x14ac:dyDescent="0.45">
      <c r="P1709" s="33"/>
      <c r="W1709" s="33"/>
      <c r="Y1709" s="33"/>
    </row>
    <row r="1710" spans="16:25" x14ac:dyDescent="0.45">
      <c r="P1710" s="33"/>
      <c r="W1710" s="33"/>
      <c r="Y1710" s="33"/>
    </row>
    <row r="1711" spans="16:25" x14ac:dyDescent="0.45">
      <c r="P1711" s="33"/>
      <c r="W1711" s="33"/>
      <c r="Y1711" s="33"/>
    </row>
    <row r="1712" spans="16:25" x14ac:dyDescent="0.45">
      <c r="P1712" s="33"/>
      <c r="W1712" s="33"/>
      <c r="Y1712" s="33"/>
    </row>
    <row r="1713" spans="16:25" x14ac:dyDescent="0.45">
      <c r="P1713" s="33"/>
      <c r="W1713" s="33"/>
      <c r="Y1713" s="33"/>
    </row>
    <row r="1714" spans="16:25" x14ac:dyDescent="0.45">
      <c r="P1714" s="33"/>
      <c r="W1714" s="33"/>
      <c r="Y1714" s="33"/>
    </row>
    <row r="1715" spans="16:25" x14ac:dyDescent="0.45">
      <c r="P1715" s="33"/>
      <c r="W1715" s="33"/>
      <c r="Y1715" s="33"/>
    </row>
    <row r="1716" spans="16:25" x14ac:dyDescent="0.45">
      <c r="P1716" s="33"/>
      <c r="W1716" s="33"/>
      <c r="Y1716" s="33"/>
    </row>
    <row r="1717" spans="16:25" x14ac:dyDescent="0.45">
      <c r="P1717" s="33"/>
      <c r="W1717" s="33"/>
      <c r="Y1717" s="33"/>
    </row>
    <row r="1718" spans="16:25" x14ac:dyDescent="0.45">
      <c r="P1718" s="33"/>
      <c r="W1718" s="33"/>
      <c r="Y1718" s="33"/>
    </row>
    <row r="1719" spans="16:25" x14ac:dyDescent="0.45">
      <c r="P1719" s="33"/>
      <c r="W1719" s="33"/>
      <c r="Y1719" s="33"/>
    </row>
    <row r="1720" spans="16:25" x14ac:dyDescent="0.45">
      <c r="P1720" s="33"/>
      <c r="W1720" s="33"/>
      <c r="Y1720" s="33"/>
    </row>
    <row r="1721" spans="16:25" x14ac:dyDescent="0.45">
      <c r="P1721" s="33"/>
      <c r="W1721" s="33"/>
      <c r="Y1721" s="33"/>
    </row>
    <row r="1722" spans="16:25" x14ac:dyDescent="0.45">
      <c r="P1722" s="33"/>
      <c r="W1722" s="33"/>
      <c r="Y1722" s="33"/>
    </row>
    <row r="1723" spans="16:25" x14ac:dyDescent="0.45">
      <c r="P1723" s="33"/>
      <c r="W1723" s="33"/>
      <c r="Y1723" s="33"/>
    </row>
    <row r="1724" spans="16:25" x14ac:dyDescent="0.45">
      <c r="P1724" s="33"/>
      <c r="W1724" s="33"/>
      <c r="Y1724" s="33"/>
    </row>
    <row r="1725" spans="16:25" x14ac:dyDescent="0.45">
      <c r="P1725" s="33"/>
      <c r="W1725" s="33"/>
      <c r="Y1725" s="33"/>
    </row>
    <row r="1726" spans="16:25" x14ac:dyDescent="0.45">
      <c r="P1726" s="33"/>
      <c r="W1726" s="33"/>
      <c r="Y1726" s="33"/>
    </row>
    <row r="1727" spans="16:25" x14ac:dyDescent="0.45">
      <c r="P1727" s="33"/>
      <c r="W1727" s="33"/>
      <c r="Y1727" s="33"/>
    </row>
    <row r="1728" spans="16:25" x14ac:dyDescent="0.45">
      <c r="P1728" s="33"/>
      <c r="W1728" s="33"/>
      <c r="Y1728" s="33"/>
    </row>
    <row r="1729" spans="16:25" x14ac:dyDescent="0.45">
      <c r="P1729" s="33"/>
      <c r="W1729" s="33"/>
      <c r="Y1729" s="33"/>
    </row>
    <row r="1730" spans="16:25" x14ac:dyDescent="0.45">
      <c r="P1730" s="33"/>
      <c r="W1730" s="33"/>
      <c r="Y1730" s="33"/>
    </row>
    <row r="1731" spans="16:25" x14ac:dyDescent="0.45">
      <c r="P1731" s="33"/>
      <c r="W1731" s="33"/>
      <c r="Y1731" s="33"/>
    </row>
    <row r="1732" spans="16:25" x14ac:dyDescent="0.45">
      <c r="P1732" s="33"/>
      <c r="W1732" s="33"/>
      <c r="Y1732" s="33"/>
    </row>
    <row r="1733" spans="16:25" x14ac:dyDescent="0.45">
      <c r="P1733" s="33"/>
      <c r="W1733" s="33"/>
      <c r="Y1733" s="33"/>
    </row>
    <row r="1734" spans="16:25" x14ac:dyDescent="0.45">
      <c r="P1734" s="33"/>
      <c r="W1734" s="33"/>
      <c r="Y1734" s="33"/>
    </row>
    <row r="1735" spans="16:25" x14ac:dyDescent="0.45">
      <c r="P1735" s="33"/>
      <c r="W1735" s="33"/>
      <c r="Y1735" s="33"/>
    </row>
    <row r="1736" spans="16:25" x14ac:dyDescent="0.45">
      <c r="P1736" s="33"/>
      <c r="W1736" s="33"/>
      <c r="Y1736" s="33"/>
    </row>
    <row r="1737" spans="16:25" x14ac:dyDescent="0.45">
      <c r="P1737" s="33"/>
      <c r="W1737" s="33"/>
      <c r="Y1737" s="33"/>
    </row>
    <row r="1738" spans="16:25" x14ac:dyDescent="0.45">
      <c r="P1738" s="33"/>
      <c r="W1738" s="33"/>
      <c r="Y1738" s="33"/>
    </row>
    <row r="1739" spans="16:25" x14ac:dyDescent="0.45">
      <c r="P1739" s="33"/>
      <c r="W1739" s="33"/>
      <c r="Y1739" s="33"/>
    </row>
    <row r="1740" spans="16:25" x14ac:dyDescent="0.45">
      <c r="P1740" s="33"/>
      <c r="W1740" s="33"/>
      <c r="Y1740" s="33"/>
    </row>
    <row r="1741" spans="16:25" x14ac:dyDescent="0.45">
      <c r="P1741" s="33"/>
      <c r="W1741" s="33"/>
      <c r="Y1741" s="33"/>
    </row>
    <row r="1742" spans="16:25" x14ac:dyDescent="0.45">
      <c r="P1742" s="33"/>
      <c r="W1742" s="33"/>
      <c r="Y1742" s="33"/>
    </row>
    <row r="1743" spans="16:25" x14ac:dyDescent="0.45">
      <c r="P1743" s="33"/>
      <c r="W1743" s="33"/>
      <c r="Y1743" s="33"/>
    </row>
    <row r="1744" spans="16:25" x14ac:dyDescent="0.45">
      <c r="P1744" s="33"/>
      <c r="W1744" s="33"/>
      <c r="Y1744" s="33"/>
    </row>
    <row r="1745" spans="16:25" x14ac:dyDescent="0.45">
      <c r="P1745" s="33"/>
      <c r="W1745" s="33"/>
      <c r="Y1745" s="33"/>
    </row>
    <row r="1746" spans="16:25" x14ac:dyDescent="0.45">
      <c r="P1746" s="33"/>
      <c r="W1746" s="33"/>
      <c r="Y1746" s="33"/>
    </row>
    <row r="1747" spans="16:25" x14ac:dyDescent="0.45">
      <c r="P1747" s="33"/>
      <c r="W1747" s="33"/>
      <c r="Y1747" s="33"/>
    </row>
    <row r="1748" spans="16:25" x14ac:dyDescent="0.45">
      <c r="P1748" s="33"/>
      <c r="W1748" s="33"/>
      <c r="Y1748" s="33"/>
    </row>
    <row r="1749" spans="16:25" x14ac:dyDescent="0.45">
      <c r="P1749" s="33"/>
      <c r="W1749" s="33"/>
      <c r="Y1749" s="33"/>
    </row>
    <row r="1750" spans="16:25" x14ac:dyDescent="0.45">
      <c r="P1750" s="33"/>
      <c r="W1750" s="33"/>
      <c r="Y1750" s="33"/>
    </row>
    <row r="1751" spans="16:25" x14ac:dyDescent="0.45">
      <c r="P1751" s="33"/>
      <c r="W1751" s="33"/>
      <c r="Y1751" s="33"/>
    </row>
    <row r="1752" spans="16:25" x14ac:dyDescent="0.45">
      <c r="P1752" s="33"/>
      <c r="W1752" s="33"/>
      <c r="Y1752" s="33"/>
    </row>
    <row r="1753" spans="16:25" x14ac:dyDescent="0.45">
      <c r="P1753" s="33"/>
      <c r="W1753" s="33"/>
      <c r="Y1753" s="33"/>
    </row>
    <row r="1754" spans="16:25" x14ac:dyDescent="0.45">
      <c r="P1754" s="33"/>
      <c r="W1754" s="33"/>
      <c r="Y1754" s="33"/>
    </row>
    <row r="1755" spans="16:25" x14ac:dyDescent="0.45">
      <c r="P1755" s="33"/>
      <c r="W1755" s="33"/>
      <c r="Y1755" s="33"/>
    </row>
    <row r="1756" spans="16:25" x14ac:dyDescent="0.45">
      <c r="P1756" s="33"/>
      <c r="W1756" s="33"/>
      <c r="Y1756" s="33"/>
    </row>
    <row r="1757" spans="16:25" x14ac:dyDescent="0.45">
      <c r="P1757" s="33"/>
      <c r="W1757" s="33"/>
      <c r="Y1757" s="33"/>
    </row>
    <row r="1758" spans="16:25" x14ac:dyDescent="0.45">
      <c r="P1758" s="33"/>
      <c r="W1758" s="33"/>
      <c r="Y1758" s="33"/>
    </row>
    <row r="1759" spans="16:25" x14ac:dyDescent="0.45">
      <c r="P1759" s="33"/>
      <c r="W1759" s="33"/>
      <c r="Y1759" s="33"/>
    </row>
    <row r="1760" spans="16:25" x14ac:dyDescent="0.45">
      <c r="P1760" s="33"/>
      <c r="W1760" s="33"/>
      <c r="Y1760" s="33"/>
    </row>
    <row r="1761" spans="16:25" x14ac:dyDescent="0.45">
      <c r="P1761" s="33"/>
      <c r="W1761" s="33"/>
      <c r="Y1761" s="33"/>
    </row>
    <row r="1762" spans="16:25" x14ac:dyDescent="0.45">
      <c r="P1762" s="33"/>
      <c r="W1762" s="33"/>
      <c r="Y1762" s="33"/>
    </row>
    <row r="1763" spans="16:25" x14ac:dyDescent="0.45">
      <c r="P1763" s="33"/>
      <c r="W1763" s="33"/>
      <c r="Y1763" s="33"/>
    </row>
    <row r="1764" spans="16:25" x14ac:dyDescent="0.45">
      <c r="P1764" s="33"/>
      <c r="W1764" s="33"/>
      <c r="Y1764" s="33"/>
    </row>
    <row r="1765" spans="16:25" x14ac:dyDescent="0.45">
      <c r="P1765" s="33"/>
      <c r="W1765" s="33"/>
      <c r="Y1765" s="33"/>
    </row>
    <row r="1766" spans="16:25" x14ac:dyDescent="0.45">
      <c r="P1766" s="33"/>
      <c r="W1766" s="33"/>
      <c r="Y1766" s="33"/>
    </row>
    <row r="1767" spans="16:25" x14ac:dyDescent="0.45">
      <c r="P1767" s="33"/>
      <c r="W1767" s="33"/>
      <c r="Y1767" s="33"/>
    </row>
    <row r="1768" spans="16:25" x14ac:dyDescent="0.45">
      <c r="P1768" s="33"/>
      <c r="W1768" s="33"/>
      <c r="Y1768" s="33"/>
    </row>
    <row r="1769" spans="16:25" x14ac:dyDescent="0.45">
      <c r="P1769" s="33"/>
      <c r="W1769" s="33"/>
      <c r="Y1769" s="33"/>
    </row>
    <row r="1770" spans="16:25" x14ac:dyDescent="0.45">
      <c r="P1770" s="33"/>
      <c r="W1770" s="33"/>
      <c r="Y1770" s="33"/>
    </row>
    <row r="1771" spans="16:25" x14ac:dyDescent="0.45">
      <c r="P1771" s="33"/>
      <c r="W1771" s="33"/>
      <c r="Y1771" s="33"/>
    </row>
    <row r="1772" spans="16:25" x14ac:dyDescent="0.45">
      <c r="P1772" s="33"/>
      <c r="W1772" s="33"/>
      <c r="Y1772" s="33"/>
    </row>
    <row r="1773" spans="16:25" x14ac:dyDescent="0.45">
      <c r="P1773" s="33"/>
      <c r="W1773" s="33"/>
      <c r="Y1773" s="33"/>
    </row>
    <row r="1774" spans="16:25" x14ac:dyDescent="0.45">
      <c r="P1774" s="33"/>
      <c r="W1774" s="33"/>
      <c r="Y1774" s="33"/>
    </row>
    <row r="1775" spans="16:25" x14ac:dyDescent="0.45">
      <c r="P1775" s="33"/>
      <c r="W1775" s="33"/>
      <c r="Y1775" s="33"/>
    </row>
    <row r="1776" spans="16:25" x14ac:dyDescent="0.45">
      <c r="P1776" s="33"/>
      <c r="W1776" s="33"/>
      <c r="Y1776" s="33"/>
    </row>
    <row r="1777" spans="16:25" x14ac:dyDescent="0.45">
      <c r="P1777" s="33"/>
      <c r="W1777" s="33"/>
      <c r="Y1777" s="33"/>
    </row>
    <row r="1778" spans="16:25" x14ac:dyDescent="0.45">
      <c r="P1778" s="33"/>
      <c r="W1778" s="33"/>
      <c r="Y1778" s="33"/>
    </row>
    <row r="1779" spans="16:25" x14ac:dyDescent="0.45">
      <c r="P1779" s="33"/>
      <c r="W1779" s="33"/>
      <c r="Y1779" s="33"/>
    </row>
    <row r="1780" spans="16:25" x14ac:dyDescent="0.45">
      <c r="P1780" s="33"/>
      <c r="W1780" s="33"/>
      <c r="Y1780" s="33"/>
    </row>
    <row r="1781" spans="16:25" x14ac:dyDescent="0.45">
      <c r="P1781" s="33"/>
      <c r="W1781" s="33"/>
      <c r="Y1781" s="33"/>
    </row>
    <row r="1782" spans="16:25" x14ac:dyDescent="0.45">
      <c r="P1782" s="33"/>
      <c r="W1782" s="33"/>
      <c r="Y1782" s="33"/>
    </row>
    <row r="1783" spans="16:25" x14ac:dyDescent="0.45">
      <c r="P1783" s="33"/>
      <c r="W1783" s="33"/>
      <c r="Y1783" s="33"/>
    </row>
    <row r="1784" spans="16:25" x14ac:dyDescent="0.45">
      <c r="P1784" s="33"/>
      <c r="W1784" s="33"/>
      <c r="Y1784" s="33"/>
    </row>
    <row r="1785" spans="16:25" x14ac:dyDescent="0.45">
      <c r="P1785" s="33"/>
      <c r="W1785" s="33"/>
      <c r="Y1785" s="33"/>
    </row>
    <row r="1786" spans="16:25" x14ac:dyDescent="0.45">
      <c r="P1786" s="33"/>
      <c r="W1786" s="33"/>
      <c r="Y1786" s="33"/>
    </row>
    <row r="1787" spans="16:25" x14ac:dyDescent="0.45">
      <c r="P1787" s="33"/>
      <c r="W1787" s="33"/>
      <c r="Y1787" s="33"/>
    </row>
    <row r="1788" spans="16:25" x14ac:dyDescent="0.45">
      <c r="P1788" s="33"/>
      <c r="W1788" s="33"/>
      <c r="Y1788" s="33"/>
    </row>
    <row r="1789" spans="16:25" x14ac:dyDescent="0.45">
      <c r="P1789" s="33"/>
      <c r="W1789" s="33"/>
      <c r="Y1789" s="33"/>
    </row>
    <row r="1790" spans="16:25" x14ac:dyDescent="0.45">
      <c r="P1790" s="33"/>
      <c r="W1790" s="33"/>
      <c r="Y1790" s="33"/>
    </row>
    <row r="1791" spans="16:25" x14ac:dyDescent="0.45">
      <c r="P1791" s="33"/>
      <c r="W1791" s="33"/>
      <c r="Y1791" s="33"/>
    </row>
    <row r="1792" spans="16:25" x14ac:dyDescent="0.45">
      <c r="P1792" s="33"/>
      <c r="W1792" s="33"/>
      <c r="Y1792" s="33"/>
    </row>
    <row r="1793" spans="16:25" x14ac:dyDescent="0.45">
      <c r="P1793" s="33"/>
      <c r="W1793" s="33"/>
      <c r="Y1793" s="33"/>
    </row>
    <row r="1794" spans="16:25" x14ac:dyDescent="0.45">
      <c r="P1794" s="33"/>
      <c r="W1794" s="33"/>
      <c r="Y1794" s="33"/>
    </row>
    <row r="1795" spans="16:25" x14ac:dyDescent="0.45">
      <c r="P1795" s="33"/>
      <c r="W1795" s="33"/>
      <c r="Y1795" s="33"/>
    </row>
    <row r="1796" spans="16:25" x14ac:dyDescent="0.45">
      <c r="P1796" s="33"/>
      <c r="W1796" s="33"/>
      <c r="Y1796" s="33"/>
    </row>
    <row r="1797" spans="16:25" x14ac:dyDescent="0.45">
      <c r="P1797" s="33"/>
      <c r="W1797" s="33"/>
      <c r="Y1797" s="33"/>
    </row>
    <row r="1798" spans="16:25" x14ac:dyDescent="0.45">
      <c r="P1798" s="33"/>
      <c r="W1798" s="33"/>
      <c r="Y1798" s="33"/>
    </row>
    <row r="1799" spans="16:25" x14ac:dyDescent="0.45">
      <c r="P1799" s="33"/>
      <c r="W1799" s="33"/>
      <c r="Y1799" s="33"/>
    </row>
    <row r="1800" spans="16:25" x14ac:dyDescent="0.45">
      <c r="P1800" s="33"/>
      <c r="W1800" s="33"/>
      <c r="Y1800" s="33"/>
    </row>
    <row r="1801" spans="16:25" x14ac:dyDescent="0.45">
      <c r="P1801" s="33"/>
      <c r="W1801" s="33"/>
      <c r="Y1801" s="33"/>
    </row>
    <row r="1802" spans="16:25" x14ac:dyDescent="0.45">
      <c r="P1802" s="33"/>
      <c r="W1802" s="33"/>
      <c r="Y1802" s="33"/>
    </row>
    <row r="1803" spans="16:25" x14ac:dyDescent="0.45">
      <c r="P1803" s="33"/>
      <c r="W1803" s="33"/>
      <c r="Y1803" s="33"/>
    </row>
    <row r="1804" spans="16:25" x14ac:dyDescent="0.45">
      <c r="P1804" s="33"/>
      <c r="W1804" s="33"/>
      <c r="Y1804" s="33"/>
    </row>
    <row r="1805" spans="16:25" x14ac:dyDescent="0.45">
      <c r="P1805" s="33"/>
      <c r="W1805" s="33"/>
      <c r="Y1805" s="33"/>
    </row>
    <row r="1806" spans="16:25" x14ac:dyDescent="0.45">
      <c r="P1806" s="33"/>
      <c r="W1806" s="33"/>
      <c r="Y1806" s="33"/>
    </row>
    <row r="1807" spans="16:25" x14ac:dyDescent="0.45">
      <c r="P1807" s="33"/>
      <c r="W1807" s="33"/>
      <c r="Y1807" s="33"/>
    </row>
    <row r="1808" spans="16:25" x14ac:dyDescent="0.45">
      <c r="P1808" s="33"/>
      <c r="W1808" s="33"/>
      <c r="Y1808" s="33"/>
    </row>
    <row r="1809" spans="16:25" x14ac:dyDescent="0.45">
      <c r="P1809" s="33"/>
      <c r="W1809" s="33"/>
      <c r="Y1809" s="33"/>
    </row>
    <row r="1810" spans="16:25" x14ac:dyDescent="0.45">
      <c r="P1810" s="33"/>
      <c r="W1810" s="33"/>
      <c r="Y1810" s="33"/>
    </row>
    <row r="1811" spans="16:25" x14ac:dyDescent="0.45">
      <c r="P1811" s="33"/>
      <c r="W1811" s="33"/>
      <c r="Y1811" s="33"/>
    </row>
    <row r="1812" spans="16:25" x14ac:dyDescent="0.45">
      <c r="P1812" s="33"/>
      <c r="W1812" s="33"/>
      <c r="Y1812" s="33"/>
    </row>
    <row r="1813" spans="16:25" x14ac:dyDescent="0.45">
      <c r="P1813" s="33"/>
      <c r="W1813" s="33"/>
      <c r="Y1813" s="33"/>
    </row>
    <row r="1814" spans="16:25" x14ac:dyDescent="0.45">
      <c r="P1814" s="33"/>
      <c r="W1814" s="33"/>
      <c r="Y1814" s="33"/>
    </row>
    <row r="1815" spans="16:25" x14ac:dyDescent="0.45">
      <c r="P1815" s="33"/>
      <c r="W1815" s="33"/>
      <c r="Y1815" s="33"/>
    </row>
    <row r="1816" spans="16:25" x14ac:dyDescent="0.45">
      <c r="P1816" s="33"/>
      <c r="W1816" s="33"/>
      <c r="Y1816" s="33"/>
    </row>
    <row r="1817" spans="16:25" x14ac:dyDescent="0.45">
      <c r="P1817" s="33"/>
      <c r="W1817" s="33"/>
      <c r="Y1817" s="33"/>
    </row>
    <row r="1818" spans="16:25" x14ac:dyDescent="0.45">
      <c r="P1818" s="33"/>
      <c r="W1818" s="33"/>
      <c r="Y1818" s="33"/>
    </row>
    <row r="1819" spans="16:25" x14ac:dyDescent="0.45">
      <c r="P1819" s="33"/>
      <c r="W1819" s="33"/>
      <c r="Y1819" s="33"/>
    </row>
    <row r="1820" spans="16:25" x14ac:dyDescent="0.45">
      <c r="P1820" s="33"/>
      <c r="W1820" s="33"/>
      <c r="Y1820" s="33"/>
    </row>
    <row r="1821" spans="16:25" x14ac:dyDescent="0.45">
      <c r="P1821" s="33"/>
      <c r="W1821" s="33"/>
      <c r="Y1821" s="33"/>
    </row>
    <row r="1822" spans="16:25" x14ac:dyDescent="0.45">
      <c r="P1822" s="33"/>
      <c r="W1822" s="33"/>
      <c r="Y1822" s="33"/>
    </row>
    <row r="1823" spans="16:25" x14ac:dyDescent="0.45">
      <c r="P1823" s="33"/>
      <c r="W1823" s="33"/>
      <c r="Y1823" s="33"/>
    </row>
    <row r="1824" spans="16:25" x14ac:dyDescent="0.45">
      <c r="P1824" s="33"/>
      <c r="W1824" s="33"/>
      <c r="Y1824" s="33"/>
    </row>
    <row r="1825" spans="16:25" x14ac:dyDescent="0.45">
      <c r="P1825" s="33"/>
      <c r="W1825" s="33"/>
      <c r="Y1825" s="33"/>
    </row>
    <row r="1826" spans="16:25" x14ac:dyDescent="0.45">
      <c r="P1826" s="33"/>
      <c r="W1826" s="33"/>
      <c r="Y1826" s="33"/>
    </row>
    <row r="1827" spans="16:25" x14ac:dyDescent="0.45">
      <c r="P1827" s="33"/>
      <c r="W1827" s="33"/>
      <c r="Y1827" s="33"/>
    </row>
    <row r="1828" spans="16:25" x14ac:dyDescent="0.45">
      <c r="P1828" s="33"/>
      <c r="W1828" s="33"/>
      <c r="Y1828" s="33"/>
    </row>
    <row r="1829" spans="16:25" x14ac:dyDescent="0.45">
      <c r="P1829" s="33"/>
      <c r="W1829" s="33"/>
      <c r="Y1829" s="33"/>
    </row>
    <row r="1830" spans="16:25" x14ac:dyDescent="0.45">
      <c r="P1830" s="33"/>
      <c r="W1830" s="33"/>
      <c r="Y1830" s="33"/>
    </row>
    <row r="1831" spans="16:25" x14ac:dyDescent="0.45">
      <c r="P1831" s="33"/>
      <c r="W1831" s="33"/>
      <c r="Y1831" s="33"/>
    </row>
    <row r="1832" spans="16:25" x14ac:dyDescent="0.45">
      <c r="P1832" s="33"/>
      <c r="W1832" s="33"/>
      <c r="Y1832" s="33"/>
    </row>
    <row r="1833" spans="16:25" x14ac:dyDescent="0.45">
      <c r="P1833" s="33"/>
      <c r="W1833" s="33"/>
      <c r="Y1833" s="33"/>
    </row>
    <row r="1834" spans="16:25" x14ac:dyDescent="0.45">
      <c r="P1834" s="33"/>
      <c r="W1834" s="33"/>
      <c r="Y1834" s="33"/>
    </row>
    <row r="1835" spans="16:25" x14ac:dyDescent="0.45">
      <c r="P1835" s="33"/>
      <c r="W1835" s="33"/>
      <c r="Y1835" s="33"/>
    </row>
    <row r="1836" spans="16:25" x14ac:dyDescent="0.45">
      <c r="P1836" s="33"/>
      <c r="W1836" s="33"/>
      <c r="Y1836" s="33"/>
    </row>
    <row r="1837" spans="16:25" x14ac:dyDescent="0.45">
      <c r="P1837" s="33"/>
      <c r="W1837" s="33"/>
      <c r="Y1837" s="33"/>
    </row>
    <row r="1838" spans="16:25" x14ac:dyDescent="0.45">
      <c r="P1838" s="33"/>
      <c r="W1838" s="33"/>
      <c r="Y1838" s="33"/>
    </row>
    <row r="1839" spans="16:25" x14ac:dyDescent="0.45">
      <c r="P1839" s="33"/>
      <c r="W1839" s="33"/>
      <c r="Y1839" s="33"/>
    </row>
    <row r="1840" spans="16:25" x14ac:dyDescent="0.45">
      <c r="P1840" s="33"/>
      <c r="W1840" s="33"/>
      <c r="Y1840" s="33"/>
    </row>
    <row r="1841" spans="16:25" x14ac:dyDescent="0.45">
      <c r="P1841" s="33"/>
      <c r="W1841" s="33"/>
      <c r="Y1841" s="33"/>
    </row>
    <row r="1842" spans="16:25" x14ac:dyDescent="0.45">
      <c r="P1842" s="33"/>
      <c r="W1842" s="33"/>
      <c r="Y1842" s="33"/>
    </row>
    <row r="1843" spans="16:25" x14ac:dyDescent="0.45">
      <c r="P1843" s="33"/>
      <c r="W1843" s="33"/>
      <c r="Y1843" s="33"/>
    </row>
    <row r="1844" spans="16:25" x14ac:dyDescent="0.45">
      <c r="P1844" s="33"/>
      <c r="W1844" s="33"/>
      <c r="Y1844" s="33"/>
    </row>
    <row r="1845" spans="16:25" x14ac:dyDescent="0.45">
      <c r="P1845" s="33"/>
      <c r="W1845" s="33"/>
      <c r="Y1845" s="33"/>
    </row>
    <row r="1846" spans="16:25" x14ac:dyDescent="0.45">
      <c r="P1846" s="33"/>
      <c r="W1846" s="33"/>
      <c r="Y1846" s="33"/>
    </row>
    <row r="1847" spans="16:25" x14ac:dyDescent="0.45">
      <c r="P1847" s="33"/>
      <c r="W1847" s="33"/>
      <c r="Y1847" s="33"/>
    </row>
    <row r="1848" spans="16:25" x14ac:dyDescent="0.45">
      <c r="P1848" s="33"/>
      <c r="W1848" s="33"/>
      <c r="Y1848" s="33"/>
    </row>
    <row r="1849" spans="16:25" x14ac:dyDescent="0.45">
      <c r="P1849" s="33"/>
      <c r="W1849" s="33"/>
      <c r="Y1849" s="33"/>
    </row>
    <row r="1850" spans="16:25" x14ac:dyDescent="0.45">
      <c r="P1850" s="33"/>
      <c r="W1850" s="33"/>
      <c r="Y1850" s="33"/>
    </row>
    <row r="1851" spans="16:25" x14ac:dyDescent="0.45">
      <c r="P1851" s="33"/>
      <c r="W1851" s="33"/>
      <c r="Y1851" s="33"/>
    </row>
    <row r="1852" spans="16:25" x14ac:dyDescent="0.45">
      <c r="P1852" s="33"/>
      <c r="W1852" s="33"/>
      <c r="Y1852" s="33"/>
    </row>
    <row r="1853" spans="16:25" x14ac:dyDescent="0.45">
      <c r="P1853" s="33"/>
      <c r="W1853" s="33"/>
      <c r="Y1853" s="33"/>
    </row>
    <row r="1854" spans="16:25" x14ac:dyDescent="0.45">
      <c r="P1854" s="33"/>
      <c r="W1854" s="33"/>
      <c r="Y1854" s="33"/>
    </row>
    <row r="1855" spans="16:25" x14ac:dyDescent="0.45">
      <c r="P1855" s="33"/>
      <c r="W1855" s="33"/>
      <c r="Y1855" s="33"/>
    </row>
    <row r="1856" spans="16:25" x14ac:dyDescent="0.45">
      <c r="P1856" s="33"/>
      <c r="W1856" s="33"/>
      <c r="Y1856" s="33"/>
    </row>
    <row r="1857" spans="16:25" x14ac:dyDescent="0.45">
      <c r="P1857" s="33"/>
      <c r="W1857" s="33"/>
      <c r="Y1857" s="33"/>
    </row>
    <row r="1858" spans="16:25" x14ac:dyDescent="0.45">
      <c r="P1858" s="33"/>
      <c r="W1858" s="33"/>
      <c r="Y1858" s="33"/>
    </row>
    <row r="1859" spans="16:25" x14ac:dyDescent="0.45">
      <c r="P1859" s="33"/>
      <c r="W1859" s="33"/>
      <c r="Y1859" s="33"/>
    </row>
    <row r="1860" spans="16:25" x14ac:dyDescent="0.45">
      <c r="P1860" s="33"/>
      <c r="W1860" s="33"/>
      <c r="Y1860" s="33"/>
    </row>
    <row r="1861" spans="16:25" x14ac:dyDescent="0.45">
      <c r="P1861" s="33"/>
      <c r="W1861" s="33"/>
      <c r="Y1861" s="33"/>
    </row>
    <row r="1862" spans="16:25" x14ac:dyDescent="0.45">
      <c r="P1862" s="33"/>
      <c r="W1862" s="33"/>
      <c r="Y1862" s="33"/>
    </row>
    <row r="1863" spans="16:25" x14ac:dyDescent="0.45">
      <c r="P1863" s="33"/>
      <c r="W1863" s="33"/>
      <c r="Y1863" s="33"/>
    </row>
    <row r="1864" spans="16:25" x14ac:dyDescent="0.45">
      <c r="P1864" s="33"/>
      <c r="W1864" s="33"/>
      <c r="Y1864" s="33"/>
    </row>
    <row r="1865" spans="16:25" x14ac:dyDescent="0.45">
      <c r="P1865" s="33"/>
      <c r="W1865" s="33"/>
      <c r="Y1865" s="33"/>
    </row>
    <row r="1866" spans="16:25" x14ac:dyDescent="0.45">
      <c r="P1866" s="33"/>
      <c r="W1866" s="33"/>
      <c r="Y1866" s="33"/>
    </row>
    <row r="1867" spans="16:25" x14ac:dyDescent="0.45">
      <c r="P1867" s="33"/>
      <c r="W1867" s="33"/>
      <c r="Y1867" s="33"/>
    </row>
    <row r="1868" spans="16:25" x14ac:dyDescent="0.45">
      <c r="P1868" s="33"/>
      <c r="W1868" s="33"/>
      <c r="Y1868" s="33"/>
    </row>
    <row r="1869" spans="16:25" x14ac:dyDescent="0.45">
      <c r="P1869" s="33"/>
      <c r="W1869" s="33"/>
      <c r="Y1869" s="33"/>
    </row>
    <row r="1870" spans="16:25" x14ac:dyDescent="0.45">
      <c r="P1870" s="33"/>
      <c r="W1870" s="33"/>
      <c r="Y1870" s="33"/>
    </row>
    <row r="1871" spans="16:25" x14ac:dyDescent="0.45">
      <c r="P1871" s="33"/>
      <c r="W1871" s="33"/>
      <c r="Y1871" s="33"/>
    </row>
    <row r="1872" spans="16:25" x14ac:dyDescent="0.45">
      <c r="P1872" s="33"/>
      <c r="W1872" s="33"/>
      <c r="Y1872" s="33"/>
    </row>
    <row r="1873" spans="16:25" x14ac:dyDescent="0.45">
      <c r="P1873" s="33"/>
      <c r="W1873" s="33"/>
      <c r="Y1873" s="33"/>
    </row>
    <row r="1874" spans="16:25" x14ac:dyDescent="0.45">
      <c r="P1874" s="33"/>
      <c r="W1874" s="33"/>
      <c r="Y1874" s="33"/>
    </row>
    <row r="1875" spans="16:25" x14ac:dyDescent="0.45">
      <c r="P1875" s="33"/>
      <c r="W1875" s="33"/>
      <c r="Y1875" s="33"/>
    </row>
    <row r="1876" spans="16:25" x14ac:dyDescent="0.45">
      <c r="P1876" s="33"/>
      <c r="W1876" s="33"/>
      <c r="Y1876" s="33"/>
    </row>
    <row r="1877" spans="16:25" x14ac:dyDescent="0.45">
      <c r="P1877" s="33"/>
      <c r="W1877" s="33"/>
      <c r="Y1877" s="33"/>
    </row>
    <row r="1878" spans="16:25" x14ac:dyDescent="0.45">
      <c r="P1878" s="33"/>
      <c r="W1878" s="33"/>
      <c r="Y1878" s="33"/>
    </row>
    <row r="1879" spans="16:25" x14ac:dyDescent="0.45">
      <c r="P1879" s="33"/>
      <c r="W1879" s="33"/>
      <c r="Y1879" s="33"/>
    </row>
    <row r="1880" spans="16:25" x14ac:dyDescent="0.45">
      <c r="P1880" s="33"/>
      <c r="W1880" s="33"/>
      <c r="Y1880" s="33"/>
    </row>
    <row r="1881" spans="16:25" x14ac:dyDescent="0.45">
      <c r="P1881" s="33"/>
      <c r="W1881" s="33"/>
      <c r="Y1881" s="33"/>
    </row>
    <row r="1882" spans="16:25" x14ac:dyDescent="0.45">
      <c r="P1882" s="33"/>
      <c r="W1882" s="33"/>
      <c r="Y1882" s="33"/>
    </row>
    <row r="1883" spans="16:25" x14ac:dyDescent="0.45">
      <c r="P1883" s="33"/>
      <c r="W1883" s="33"/>
      <c r="Y1883" s="33"/>
    </row>
    <row r="1884" spans="16:25" x14ac:dyDescent="0.45">
      <c r="P1884" s="33"/>
      <c r="W1884" s="33"/>
      <c r="Y1884" s="33"/>
    </row>
    <row r="1885" spans="16:25" x14ac:dyDescent="0.45">
      <c r="P1885" s="33"/>
      <c r="W1885" s="33"/>
      <c r="Y1885" s="33"/>
    </row>
    <row r="1886" spans="16:25" x14ac:dyDescent="0.45">
      <c r="P1886" s="33"/>
      <c r="W1886" s="33"/>
      <c r="Y1886" s="33"/>
    </row>
    <row r="1887" spans="16:25" x14ac:dyDescent="0.45">
      <c r="P1887" s="33"/>
      <c r="W1887" s="33"/>
      <c r="Y1887" s="33"/>
    </row>
    <row r="1888" spans="16:25" x14ac:dyDescent="0.45">
      <c r="P1888" s="33"/>
      <c r="W1888" s="33"/>
      <c r="Y1888" s="33"/>
    </row>
    <row r="1889" spans="16:25" x14ac:dyDescent="0.45">
      <c r="P1889" s="33"/>
      <c r="W1889" s="33"/>
      <c r="Y1889" s="33"/>
    </row>
    <row r="1890" spans="16:25" x14ac:dyDescent="0.45">
      <c r="P1890" s="33"/>
      <c r="W1890" s="33"/>
      <c r="Y1890" s="33"/>
    </row>
    <row r="1891" spans="16:25" x14ac:dyDescent="0.45">
      <c r="P1891" s="33"/>
      <c r="W1891" s="33"/>
      <c r="Y1891" s="33"/>
    </row>
    <row r="1892" spans="16:25" x14ac:dyDescent="0.45">
      <c r="P1892" s="33"/>
      <c r="W1892" s="33"/>
      <c r="Y1892" s="33"/>
    </row>
    <row r="1893" spans="16:25" x14ac:dyDescent="0.45">
      <c r="P1893" s="33"/>
      <c r="W1893" s="33"/>
      <c r="Y1893" s="33"/>
    </row>
    <row r="1894" spans="16:25" x14ac:dyDescent="0.45">
      <c r="P1894" s="33"/>
      <c r="W1894" s="33"/>
      <c r="Y1894" s="33"/>
    </row>
    <row r="1895" spans="16:25" x14ac:dyDescent="0.45">
      <c r="P1895" s="33"/>
      <c r="W1895" s="33"/>
      <c r="Y1895" s="33"/>
    </row>
    <row r="1896" spans="16:25" x14ac:dyDescent="0.45">
      <c r="P1896" s="33"/>
      <c r="W1896" s="33"/>
      <c r="Y1896" s="33"/>
    </row>
    <row r="1897" spans="16:25" x14ac:dyDescent="0.45">
      <c r="P1897" s="33"/>
      <c r="W1897" s="33"/>
      <c r="Y1897" s="33"/>
    </row>
    <row r="1898" spans="16:25" x14ac:dyDescent="0.45">
      <c r="P1898" s="33"/>
      <c r="W1898" s="33"/>
      <c r="Y1898" s="33"/>
    </row>
    <row r="1899" spans="16:25" x14ac:dyDescent="0.45">
      <c r="P1899" s="33"/>
      <c r="W1899" s="33"/>
      <c r="Y1899" s="33"/>
    </row>
    <row r="1900" spans="16:25" x14ac:dyDescent="0.45">
      <c r="P1900" s="33"/>
      <c r="W1900" s="33"/>
      <c r="Y1900" s="33"/>
    </row>
    <row r="1901" spans="16:25" x14ac:dyDescent="0.45">
      <c r="P1901" s="33"/>
      <c r="W1901" s="33"/>
      <c r="Y1901" s="33"/>
    </row>
    <row r="1902" spans="16:25" x14ac:dyDescent="0.45">
      <c r="P1902" s="33"/>
      <c r="W1902" s="33"/>
      <c r="Y1902" s="33"/>
    </row>
    <row r="1903" spans="16:25" x14ac:dyDescent="0.45">
      <c r="P1903" s="33"/>
      <c r="W1903" s="33"/>
      <c r="Y1903" s="33"/>
    </row>
    <row r="1904" spans="16:25" x14ac:dyDescent="0.45">
      <c r="P1904" s="33"/>
      <c r="W1904" s="33"/>
      <c r="Y1904" s="33"/>
    </row>
    <row r="1905" spans="16:25" x14ac:dyDescent="0.45">
      <c r="P1905" s="33"/>
      <c r="W1905" s="33"/>
      <c r="Y1905" s="33"/>
    </row>
    <row r="1906" spans="16:25" x14ac:dyDescent="0.45">
      <c r="P1906" s="33"/>
      <c r="W1906" s="33"/>
      <c r="Y1906" s="33"/>
    </row>
    <row r="1907" spans="16:25" x14ac:dyDescent="0.45">
      <c r="P1907" s="33"/>
      <c r="W1907" s="33"/>
      <c r="Y1907" s="33"/>
    </row>
    <row r="1908" spans="16:25" x14ac:dyDescent="0.45">
      <c r="P1908" s="33"/>
      <c r="W1908" s="33"/>
      <c r="Y1908" s="33"/>
    </row>
    <row r="1909" spans="16:25" x14ac:dyDescent="0.45">
      <c r="P1909" s="33"/>
      <c r="W1909" s="33"/>
      <c r="Y1909" s="33"/>
    </row>
    <row r="1910" spans="16:25" x14ac:dyDescent="0.45">
      <c r="P1910" s="33"/>
      <c r="W1910" s="33"/>
      <c r="Y1910" s="33"/>
    </row>
    <row r="1911" spans="16:25" x14ac:dyDescent="0.45">
      <c r="P1911" s="33"/>
      <c r="W1911" s="33"/>
      <c r="Y1911" s="33"/>
    </row>
    <row r="1912" spans="16:25" x14ac:dyDescent="0.45">
      <c r="P1912" s="33"/>
      <c r="W1912" s="33"/>
      <c r="Y1912" s="33"/>
    </row>
    <row r="1913" spans="16:25" x14ac:dyDescent="0.45">
      <c r="P1913" s="33"/>
      <c r="W1913" s="33"/>
      <c r="Y1913" s="33"/>
    </row>
    <row r="1914" spans="16:25" x14ac:dyDescent="0.45">
      <c r="P1914" s="33"/>
      <c r="W1914" s="33"/>
      <c r="Y1914" s="33"/>
    </row>
    <row r="1915" spans="16:25" x14ac:dyDescent="0.45">
      <c r="P1915" s="33"/>
      <c r="W1915" s="33"/>
      <c r="Y1915" s="33"/>
    </row>
    <row r="1916" spans="16:25" x14ac:dyDescent="0.45">
      <c r="P1916" s="33"/>
      <c r="W1916" s="33"/>
      <c r="Y1916" s="33"/>
    </row>
    <row r="1917" spans="16:25" x14ac:dyDescent="0.45">
      <c r="P1917" s="33"/>
      <c r="W1917" s="33"/>
      <c r="Y1917" s="33"/>
    </row>
    <row r="1918" spans="16:25" x14ac:dyDescent="0.45">
      <c r="P1918" s="33"/>
      <c r="W1918" s="33"/>
      <c r="Y1918" s="33"/>
    </row>
    <row r="1919" spans="16:25" x14ac:dyDescent="0.45">
      <c r="P1919" s="33"/>
      <c r="W1919" s="33"/>
      <c r="Y1919" s="33"/>
    </row>
    <row r="1920" spans="16:25" x14ac:dyDescent="0.45">
      <c r="P1920" s="33"/>
      <c r="W1920" s="33"/>
      <c r="Y1920" s="33"/>
    </row>
    <row r="1921" spans="16:25" x14ac:dyDescent="0.45">
      <c r="P1921" s="33"/>
      <c r="W1921" s="33"/>
      <c r="Y1921" s="33"/>
    </row>
    <row r="1922" spans="16:25" x14ac:dyDescent="0.45">
      <c r="P1922" s="33"/>
      <c r="W1922" s="33"/>
      <c r="Y1922" s="33"/>
    </row>
    <row r="1923" spans="16:25" x14ac:dyDescent="0.45">
      <c r="P1923" s="33"/>
      <c r="W1923" s="33"/>
      <c r="Y1923" s="33"/>
    </row>
    <row r="1924" spans="16:25" x14ac:dyDescent="0.45">
      <c r="P1924" s="33"/>
      <c r="W1924" s="33"/>
      <c r="Y1924" s="33"/>
    </row>
    <row r="1925" spans="16:25" x14ac:dyDescent="0.45">
      <c r="P1925" s="33"/>
      <c r="W1925" s="33"/>
      <c r="Y1925" s="33"/>
    </row>
    <row r="1926" spans="16:25" x14ac:dyDescent="0.45">
      <c r="P1926" s="33"/>
      <c r="W1926" s="33"/>
      <c r="Y1926" s="33"/>
    </row>
    <row r="1927" spans="16:25" x14ac:dyDescent="0.45">
      <c r="P1927" s="33"/>
      <c r="W1927" s="33"/>
      <c r="Y1927" s="33"/>
    </row>
    <row r="1928" spans="16:25" x14ac:dyDescent="0.45">
      <c r="P1928" s="33"/>
      <c r="W1928" s="33"/>
      <c r="Y1928" s="33"/>
    </row>
    <row r="1929" spans="16:25" x14ac:dyDescent="0.45">
      <c r="P1929" s="33"/>
      <c r="W1929" s="33"/>
      <c r="Y1929" s="33"/>
    </row>
    <row r="1930" spans="16:25" x14ac:dyDescent="0.45">
      <c r="P1930" s="33"/>
      <c r="W1930" s="33"/>
      <c r="Y1930" s="33"/>
    </row>
    <row r="1931" spans="16:25" x14ac:dyDescent="0.45">
      <c r="P1931" s="33"/>
      <c r="W1931" s="33"/>
      <c r="Y1931" s="33"/>
    </row>
    <row r="1932" spans="16:25" x14ac:dyDescent="0.45">
      <c r="P1932" s="33"/>
      <c r="W1932" s="33"/>
      <c r="Y1932" s="33"/>
    </row>
    <row r="1933" spans="16:25" x14ac:dyDescent="0.45">
      <c r="P1933" s="33"/>
      <c r="W1933" s="33"/>
      <c r="Y1933" s="33"/>
    </row>
    <row r="1934" spans="16:25" x14ac:dyDescent="0.45">
      <c r="P1934" s="33"/>
      <c r="W1934" s="33"/>
      <c r="Y1934" s="33"/>
    </row>
    <row r="1935" spans="16:25" x14ac:dyDescent="0.45">
      <c r="P1935" s="33"/>
      <c r="W1935" s="33"/>
      <c r="Y1935" s="33"/>
    </row>
    <row r="1936" spans="16:25" x14ac:dyDescent="0.45">
      <c r="P1936" s="33"/>
      <c r="W1936" s="33"/>
      <c r="Y1936" s="33"/>
    </row>
    <row r="1937" spans="16:25" x14ac:dyDescent="0.45">
      <c r="P1937" s="33"/>
      <c r="W1937" s="33"/>
      <c r="Y1937" s="33"/>
    </row>
    <row r="1938" spans="16:25" x14ac:dyDescent="0.45">
      <c r="P1938" s="33"/>
      <c r="W1938" s="33"/>
      <c r="Y1938" s="33"/>
    </row>
    <row r="1939" spans="16:25" x14ac:dyDescent="0.45">
      <c r="P1939" s="33"/>
      <c r="W1939" s="33"/>
      <c r="Y1939" s="33"/>
    </row>
    <row r="1940" spans="16:25" x14ac:dyDescent="0.45">
      <c r="P1940" s="33"/>
      <c r="W1940" s="33"/>
      <c r="Y1940" s="33"/>
    </row>
    <row r="1941" spans="16:25" x14ac:dyDescent="0.45">
      <c r="P1941" s="33"/>
      <c r="W1941" s="33"/>
      <c r="Y1941" s="33"/>
    </row>
    <row r="1942" spans="16:25" x14ac:dyDescent="0.45">
      <c r="P1942" s="33"/>
      <c r="W1942" s="33"/>
      <c r="Y1942" s="33"/>
    </row>
    <row r="1943" spans="16:25" x14ac:dyDescent="0.45">
      <c r="P1943" s="33"/>
      <c r="W1943" s="33"/>
      <c r="Y1943" s="33"/>
    </row>
    <row r="1944" spans="16:25" x14ac:dyDescent="0.45">
      <c r="P1944" s="33"/>
      <c r="W1944" s="33"/>
      <c r="Y1944" s="33"/>
    </row>
    <row r="1945" spans="16:25" x14ac:dyDescent="0.45">
      <c r="P1945" s="33"/>
      <c r="W1945" s="33"/>
      <c r="Y1945" s="33"/>
    </row>
    <row r="1946" spans="16:25" x14ac:dyDescent="0.45">
      <c r="P1946" s="33"/>
      <c r="W1946" s="33"/>
      <c r="Y1946" s="33"/>
    </row>
    <row r="1947" spans="16:25" x14ac:dyDescent="0.45">
      <c r="P1947" s="33"/>
      <c r="W1947" s="33"/>
      <c r="Y1947" s="33"/>
    </row>
    <row r="1948" spans="16:25" x14ac:dyDescent="0.45">
      <c r="P1948" s="33"/>
      <c r="W1948" s="33"/>
      <c r="Y1948" s="33"/>
    </row>
    <row r="1949" spans="16:25" x14ac:dyDescent="0.45">
      <c r="P1949" s="33"/>
      <c r="W1949" s="33"/>
      <c r="Y1949" s="33"/>
    </row>
    <row r="1950" spans="16:25" x14ac:dyDescent="0.45">
      <c r="P1950" s="33"/>
      <c r="W1950" s="33"/>
      <c r="Y1950" s="33"/>
    </row>
    <row r="1951" spans="16:25" x14ac:dyDescent="0.45">
      <c r="P1951" s="33"/>
      <c r="W1951" s="33"/>
      <c r="Y1951" s="33"/>
    </row>
    <row r="1952" spans="16:25" x14ac:dyDescent="0.45">
      <c r="P1952" s="33"/>
      <c r="W1952" s="33"/>
      <c r="Y1952" s="33"/>
    </row>
    <row r="1953" spans="16:25" x14ac:dyDescent="0.45">
      <c r="P1953" s="33"/>
      <c r="W1953" s="33"/>
      <c r="Y1953" s="33"/>
    </row>
    <row r="1954" spans="16:25" x14ac:dyDescent="0.45">
      <c r="P1954" s="33"/>
      <c r="W1954" s="33"/>
      <c r="Y1954" s="33"/>
    </row>
    <row r="1955" spans="16:25" x14ac:dyDescent="0.45">
      <c r="P1955" s="33"/>
      <c r="W1955" s="33"/>
      <c r="Y1955" s="33"/>
    </row>
    <row r="1956" spans="16:25" x14ac:dyDescent="0.45">
      <c r="P1956" s="33"/>
      <c r="W1956" s="33"/>
      <c r="Y1956" s="33"/>
    </row>
    <row r="1957" spans="16:25" x14ac:dyDescent="0.45">
      <c r="P1957" s="33"/>
      <c r="W1957" s="33"/>
      <c r="Y1957" s="33"/>
    </row>
    <row r="1958" spans="16:25" x14ac:dyDescent="0.45">
      <c r="P1958" s="33"/>
      <c r="W1958" s="33"/>
      <c r="Y1958" s="33"/>
    </row>
    <row r="1959" spans="16:25" x14ac:dyDescent="0.45">
      <c r="P1959" s="33"/>
      <c r="W1959" s="33"/>
      <c r="Y1959" s="33"/>
    </row>
    <row r="1960" spans="16:25" x14ac:dyDescent="0.45">
      <c r="P1960" s="33"/>
      <c r="W1960" s="33"/>
      <c r="Y1960" s="33"/>
    </row>
    <row r="1961" spans="16:25" x14ac:dyDescent="0.45">
      <c r="P1961" s="33"/>
      <c r="W1961" s="33"/>
      <c r="Y1961" s="33"/>
    </row>
    <row r="1962" spans="16:25" x14ac:dyDescent="0.45">
      <c r="P1962" s="33"/>
      <c r="W1962" s="33"/>
      <c r="Y1962" s="33"/>
    </row>
    <row r="1963" spans="16:25" x14ac:dyDescent="0.45">
      <c r="P1963" s="33"/>
      <c r="W1963" s="33"/>
      <c r="Y1963" s="33"/>
    </row>
    <row r="1964" spans="16:25" x14ac:dyDescent="0.45">
      <c r="P1964" s="33"/>
      <c r="W1964" s="33"/>
      <c r="Y1964" s="33"/>
    </row>
    <row r="1965" spans="16:25" x14ac:dyDescent="0.45">
      <c r="P1965" s="33"/>
      <c r="W1965" s="33"/>
      <c r="Y1965" s="33"/>
    </row>
    <row r="1966" spans="16:25" x14ac:dyDescent="0.45">
      <c r="P1966" s="33"/>
      <c r="W1966" s="33"/>
      <c r="Y1966" s="33"/>
    </row>
    <row r="1967" spans="16:25" x14ac:dyDescent="0.45">
      <c r="P1967" s="33"/>
      <c r="W1967" s="33"/>
      <c r="Y1967" s="33"/>
    </row>
    <row r="1968" spans="16:25" x14ac:dyDescent="0.45">
      <c r="P1968" s="33"/>
      <c r="W1968" s="33"/>
      <c r="Y1968" s="33"/>
    </row>
    <row r="1969" spans="16:25" x14ac:dyDescent="0.45">
      <c r="P1969" s="33"/>
      <c r="W1969" s="33"/>
      <c r="Y1969" s="33"/>
    </row>
    <row r="1970" spans="16:25" x14ac:dyDescent="0.45">
      <c r="P1970" s="33"/>
      <c r="W1970" s="33"/>
      <c r="Y1970" s="33"/>
    </row>
    <row r="1971" spans="16:25" x14ac:dyDescent="0.45">
      <c r="P1971" s="33"/>
      <c r="W1971" s="33"/>
      <c r="Y1971" s="33"/>
    </row>
    <row r="1972" spans="16:25" x14ac:dyDescent="0.45">
      <c r="P1972" s="33"/>
      <c r="W1972" s="33"/>
      <c r="Y1972" s="33"/>
    </row>
    <row r="1973" spans="16:25" x14ac:dyDescent="0.45">
      <c r="P1973" s="33"/>
      <c r="W1973" s="33"/>
      <c r="Y1973" s="33"/>
    </row>
    <row r="1974" spans="16:25" x14ac:dyDescent="0.45">
      <c r="P1974" s="33"/>
      <c r="W1974" s="33"/>
      <c r="Y1974" s="33"/>
    </row>
    <row r="1975" spans="16:25" x14ac:dyDescent="0.45">
      <c r="P1975" s="33"/>
      <c r="W1975" s="33"/>
      <c r="Y1975" s="33"/>
    </row>
    <row r="1976" spans="16:25" x14ac:dyDescent="0.45">
      <c r="P1976" s="33"/>
      <c r="W1976" s="33"/>
      <c r="Y1976" s="33"/>
    </row>
    <row r="1977" spans="16:25" x14ac:dyDescent="0.45">
      <c r="P1977" s="33"/>
      <c r="W1977" s="33"/>
      <c r="Y1977" s="33"/>
    </row>
    <row r="1978" spans="16:25" x14ac:dyDescent="0.45">
      <c r="P1978" s="33"/>
      <c r="W1978" s="33"/>
      <c r="Y1978" s="33"/>
    </row>
    <row r="1979" spans="16:25" x14ac:dyDescent="0.45">
      <c r="P1979" s="33"/>
      <c r="W1979" s="33"/>
      <c r="Y1979" s="33"/>
    </row>
    <row r="1980" spans="16:25" x14ac:dyDescent="0.45">
      <c r="P1980" s="33"/>
      <c r="W1980" s="33"/>
      <c r="Y1980" s="33"/>
    </row>
    <row r="1981" spans="16:25" x14ac:dyDescent="0.45">
      <c r="P1981" s="33"/>
      <c r="W1981" s="33"/>
      <c r="Y1981" s="33"/>
    </row>
    <row r="1982" spans="16:25" x14ac:dyDescent="0.45">
      <c r="P1982" s="33"/>
      <c r="W1982" s="33"/>
      <c r="Y1982" s="33"/>
    </row>
    <row r="1983" spans="16:25" x14ac:dyDescent="0.45">
      <c r="P1983" s="33"/>
      <c r="W1983" s="33"/>
      <c r="Y1983" s="33"/>
    </row>
    <row r="1984" spans="16:25" x14ac:dyDescent="0.45">
      <c r="P1984" s="33"/>
      <c r="W1984" s="33"/>
      <c r="Y1984" s="33"/>
    </row>
    <row r="1985" spans="16:25" x14ac:dyDescent="0.45">
      <c r="P1985" s="33"/>
      <c r="W1985" s="33"/>
      <c r="Y1985" s="33"/>
    </row>
    <row r="1986" spans="16:25" x14ac:dyDescent="0.45">
      <c r="P1986" s="33"/>
      <c r="W1986" s="33"/>
      <c r="Y1986" s="33"/>
    </row>
    <row r="1987" spans="16:25" x14ac:dyDescent="0.45">
      <c r="P1987" s="33"/>
      <c r="W1987" s="33"/>
      <c r="Y1987" s="33"/>
    </row>
    <row r="1988" spans="16:25" x14ac:dyDescent="0.45">
      <c r="P1988" s="33"/>
      <c r="W1988" s="33"/>
      <c r="Y1988" s="33"/>
    </row>
    <row r="1989" spans="16:25" x14ac:dyDescent="0.45">
      <c r="P1989" s="33"/>
      <c r="W1989" s="33"/>
      <c r="Y1989" s="33"/>
    </row>
    <row r="1990" spans="16:25" x14ac:dyDescent="0.45">
      <c r="P1990" s="33"/>
      <c r="W1990" s="33"/>
      <c r="Y1990" s="33"/>
    </row>
    <row r="1991" spans="16:25" x14ac:dyDescent="0.45">
      <c r="P1991" s="33"/>
      <c r="W1991" s="33"/>
      <c r="Y1991" s="33"/>
    </row>
    <row r="1992" spans="16:25" x14ac:dyDescent="0.45">
      <c r="P1992" s="33"/>
      <c r="W1992" s="33"/>
      <c r="Y1992" s="33"/>
    </row>
    <row r="1993" spans="16:25" x14ac:dyDescent="0.45">
      <c r="P1993" s="33"/>
      <c r="W1993" s="33"/>
      <c r="Y1993" s="33"/>
    </row>
    <row r="1994" spans="16:25" x14ac:dyDescent="0.45">
      <c r="P1994" s="33"/>
      <c r="W1994" s="33"/>
      <c r="Y1994" s="33"/>
    </row>
    <row r="1995" spans="16:25" x14ac:dyDescent="0.45">
      <c r="P1995" s="33"/>
      <c r="W1995" s="33"/>
      <c r="Y1995" s="33"/>
    </row>
    <row r="1996" spans="16:25" x14ac:dyDescent="0.45">
      <c r="P1996" s="33"/>
      <c r="W1996" s="33"/>
      <c r="Y1996" s="33"/>
    </row>
    <row r="1997" spans="16:25" x14ac:dyDescent="0.45">
      <c r="P1997" s="33"/>
      <c r="W1997" s="33"/>
      <c r="Y1997" s="33"/>
    </row>
    <row r="1998" spans="16:25" x14ac:dyDescent="0.45">
      <c r="P1998" s="33"/>
      <c r="W1998" s="33"/>
      <c r="Y1998" s="33"/>
    </row>
    <row r="1999" spans="16:25" x14ac:dyDescent="0.45">
      <c r="P1999" s="33"/>
      <c r="W1999" s="33"/>
      <c r="Y1999" s="33"/>
    </row>
    <row r="2000" spans="16:25" x14ac:dyDescent="0.45">
      <c r="P2000" s="33"/>
      <c r="W2000" s="33"/>
      <c r="Y2000" s="33"/>
    </row>
    <row r="2001" spans="16:25" x14ac:dyDescent="0.45">
      <c r="P2001" s="33"/>
      <c r="W2001" s="33"/>
      <c r="Y2001" s="33"/>
    </row>
    <row r="2002" spans="16:25" x14ac:dyDescent="0.45">
      <c r="P2002" s="33"/>
      <c r="W2002" s="33"/>
      <c r="Y2002" s="33"/>
    </row>
    <row r="2003" spans="16:25" x14ac:dyDescent="0.45">
      <c r="P2003" s="33"/>
      <c r="W2003" s="33"/>
      <c r="Y2003" s="33"/>
    </row>
    <row r="2004" spans="16:25" x14ac:dyDescent="0.45">
      <c r="P2004" s="33"/>
      <c r="W2004" s="33"/>
      <c r="Y2004" s="33"/>
    </row>
    <row r="2005" spans="16:25" x14ac:dyDescent="0.45">
      <c r="P2005" s="33"/>
      <c r="W2005" s="33"/>
      <c r="Y2005" s="33"/>
    </row>
    <row r="2006" spans="16:25" x14ac:dyDescent="0.45">
      <c r="P2006" s="33"/>
      <c r="W2006" s="33"/>
      <c r="Y2006" s="33"/>
    </row>
    <row r="2007" spans="16:25" x14ac:dyDescent="0.45">
      <c r="P2007" s="33"/>
      <c r="W2007" s="33"/>
      <c r="Y2007" s="33"/>
    </row>
    <row r="2008" spans="16:25" x14ac:dyDescent="0.45">
      <c r="P2008" s="33"/>
      <c r="W2008" s="33"/>
      <c r="Y2008" s="33"/>
    </row>
    <row r="2009" spans="16:25" x14ac:dyDescent="0.45">
      <c r="P2009" s="33"/>
      <c r="W2009" s="33"/>
      <c r="Y2009" s="33"/>
    </row>
    <row r="2010" spans="16:25" x14ac:dyDescent="0.45">
      <c r="P2010" s="33"/>
      <c r="W2010" s="33"/>
      <c r="Y2010" s="33"/>
    </row>
    <row r="2011" spans="16:25" x14ac:dyDescent="0.45">
      <c r="P2011" s="33"/>
      <c r="W2011" s="33"/>
      <c r="Y2011" s="33"/>
    </row>
    <row r="2012" spans="16:25" x14ac:dyDescent="0.45">
      <c r="P2012" s="33"/>
      <c r="W2012" s="33"/>
      <c r="Y2012" s="33"/>
    </row>
    <row r="2013" spans="16:25" x14ac:dyDescent="0.45">
      <c r="P2013" s="33"/>
      <c r="W2013" s="33"/>
      <c r="Y2013" s="33"/>
    </row>
    <row r="2014" spans="16:25" x14ac:dyDescent="0.45">
      <c r="P2014" s="33"/>
      <c r="W2014" s="33"/>
      <c r="Y2014" s="33"/>
    </row>
    <row r="2015" spans="16:25" x14ac:dyDescent="0.45">
      <c r="P2015" s="33"/>
      <c r="W2015" s="33"/>
      <c r="Y2015" s="33"/>
    </row>
    <row r="2016" spans="16:25" x14ac:dyDescent="0.45">
      <c r="P2016" s="33"/>
      <c r="W2016" s="33"/>
      <c r="Y2016" s="33"/>
    </row>
    <row r="2017" spans="16:25" x14ac:dyDescent="0.45">
      <c r="P2017" s="33"/>
      <c r="W2017" s="33"/>
      <c r="Y2017" s="33"/>
    </row>
    <row r="2018" spans="16:25" x14ac:dyDescent="0.45">
      <c r="P2018" s="33"/>
      <c r="W2018" s="33"/>
      <c r="Y2018" s="33"/>
    </row>
    <row r="2019" spans="16:25" x14ac:dyDescent="0.45">
      <c r="P2019" s="33"/>
      <c r="W2019" s="33"/>
      <c r="Y2019" s="33"/>
    </row>
    <row r="2020" spans="16:25" x14ac:dyDescent="0.45">
      <c r="P2020" s="33"/>
      <c r="W2020" s="33"/>
      <c r="Y2020" s="33"/>
    </row>
    <row r="2021" spans="16:25" x14ac:dyDescent="0.45">
      <c r="P2021" s="33"/>
      <c r="W2021" s="33"/>
      <c r="Y2021" s="33"/>
    </row>
    <row r="2022" spans="16:25" x14ac:dyDescent="0.45">
      <c r="P2022" s="33"/>
      <c r="W2022" s="33"/>
      <c r="Y2022" s="33"/>
    </row>
    <row r="2023" spans="16:25" x14ac:dyDescent="0.45">
      <c r="P2023" s="33"/>
      <c r="W2023" s="33"/>
      <c r="Y2023" s="33"/>
    </row>
    <row r="2024" spans="16:25" x14ac:dyDescent="0.45">
      <c r="P2024" s="33"/>
      <c r="W2024" s="33"/>
      <c r="Y2024" s="33"/>
    </row>
    <row r="2025" spans="16:25" x14ac:dyDescent="0.45">
      <c r="P2025" s="33"/>
      <c r="W2025" s="33"/>
      <c r="Y2025" s="33"/>
    </row>
    <row r="2026" spans="16:25" x14ac:dyDescent="0.45">
      <c r="P2026" s="33"/>
      <c r="W2026" s="33"/>
      <c r="Y2026" s="33"/>
    </row>
    <row r="2027" spans="16:25" x14ac:dyDescent="0.45">
      <c r="P2027" s="33"/>
      <c r="W2027" s="33"/>
      <c r="Y2027" s="33"/>
    </row>
    <row r="2028" spans="16:25" x14ac:dyDescent="0.45">
      <c r="P2028" s="33"/>
      <c r="W2028" s="33"/>
      <c r="Y2028" s="33"/>
    </row>
    <row r="2029" spans="16:25" x14ac:dyDescent="0.45">
      <c r="P2029" s="33"/>
      <c r="W2029" s="33"/>
      <c r="Y2029" s="33"/>
    </row>
    <row r="2030" spans="16:25" x14ac:dyDescent="0.45">
      <c r="P2030" s="33"/>
      <c r="W2030" s="33"/>
      <c r="Y2030" s="33"/>
    </row>
    <row r="2031" spans="16:25" x14ac:dyDescent="0.45">
      <c r="P2031" s="33"/>
      <c r="W2031" s="33"/>
      <c r="Y2031" s="33"/>
    </row>
    <row r="2032" spans="16:25" x14ac:dyDescent="0.45">
      <c r="P2032" s="33"/>
      <c r="W2032" s="33"/>
      <c r="Y2032" s="33"/>
    </row>
    <row r="2033" spans="16:25" x14ac:dyDescent="0.45">
      <c r="P2033" s="33"/>
      <c r="W2033" s="33"/>
      <c r="Y2033" s="33"/>
    </row>
    <row r="2034" spans="16:25" x14ac:dyDescent="0.45">
      <c r="P2034" s="33"/>
      <c r="W2034" s="33"/>
      <c r="Y2034" s="33"/>
    </row>
    <row r="2035" spans="16:25" x14ac:dyDescent="0.45">
      <c r="P2035" s="33"/>
      <c r="W2035" s="33"/>
      <c r="Y2035" s="33"/>
    </row>
    <row r="2036" spans="16:25" x14ac:dyDescent="0.45">
      <c r="P2036" s="33"/>
      <c r="W2036" s="33"/>
      <c r="Y2036" s="33"/>
    </row>
    <row r="2037" spans="16:25" x14ac:dyDescent="0.45">
      <c r="P2037" s="33"/>
      <c r="W2037" s="33"/>
      <c r="Y2037" s="33"/>
    </row>
    <row r="2038" spans="16:25" x14ac:dyDescent="0.45">
      <c r="P2038" s="33"/>
      <c r="W2038" s="33"/>
      <c r="Y2038" s="33"/>
    </row>
    <row r="2039" spans="16:25" x14ac:dyDescent="0.45">
      <c r="P2039" s="33"/>
      <c r="W2039" s="33"/>
      <c r="Y2039" s="33"/>
    </row>
    <row r="2040" spans="16:25" x14ac:dyDescent="0.45">
      <c r="P2040" s="33"/>
      <c r="W2040" s="33"/>
      <c r="Y2040" s="33"/>
    </row>
    <row r="2041" spans="16:25" x14ac:dyDescent="0.45">
      <c r="P2041" s="33"/>
      <c r="W2041" s="33"/>
      <c r="Y2041" s="33"/>
    </row>
    <row r="2042" spans="16:25" x14ac:dyDescent="0.45">
      <c r="P2042" s="33"/>
      <c r="W2042" s="33"/>
      <c r="Y2042" s="33"/>
    </row>
    <row r="2043" spans="16:25" x14ac:dyDescent="0.45">
      <c r="P2043" s="33"/>
      <c r="W2043" s="33"/>
      <c r="Y2043" s="33"/>
    </row>
    <row r="2044" spans="16:25" x14ac:dyDescent="0.45">
      <c r="P2044" s="33"/>
      <c r="W2044" s="33"/>
      <c r="Y2044" s="33"/>
    </row>
    <row r="2045" spans="16:25" x14ac:dyDescent="0.45">
      <c r="P2045" s="33"/>
      <c r="W2045" s="33"/>
      <c r="Y2045" s="33"/>
    </row>
    <row r="2046" spans="16:25" x14ac:dyDescent="0.45">
      <c r="P2046" s="33"/>
      <c r="W2046" s="33"/>
      <c r="Y2046" s="33"/>
    </row>
    <row r="2047" spans="16:25" x14ac:dyDescent="0.45">
      <c r="P2047" s="33"/>
      <c r="W2047" s="33"/>
      <c r="Y2047" s="33"/>
    </row>
    <row r="2048" spans="16:25" x14ac:dyDescent="0.45">
      <c r="P2048" s="33"/>
      <c r="W2048" s="33"/>
      <c r="Y2048" s="33"/>
    </row>
    <row r="2049" spans="16:25" x14ac:dyDescent="0.45">
      <c r="P2049" s="33"/>
      <c r="W2049" s="33"/>
      <c r="Y2049" s="33"/>
    </row>
    <row r="2050" spans="16:25" x14ac:dyDescent="0.45">
      <c r="P2050" s="33"/>
      <c r="W2050" s="33"/>
      <c r="Y2050" s="33"/>
    </row>
    <row r="2051" spans="16:25" x14ac:dyDescent="0.45">
      <c r="P2051" s="33"/>
      <c r="W2051" s="33"/>
      <c r="Y2051" s="33"/>
    </row>
    <row r="2052" spans="16:25" x14ac:dyDescent="0.45">
      <c r="P2052" s="33"/>
      <c r="W2052" s="33"/>
      <c r="Y2052" s="33"/>
    </row>
    <row r="2053" spans="16:25" x14ac:dyDescent="0.45">
      <c r="P2053" s="33"/>
      <c r="W2053" s="33"/>
      <c r="Y2053" s="33"/>
    </row>
    <row r="2054" spans="16:25" x14ac:dyDescent="0.45">
      <c r="P2054" s="33"/>
      <c r="W2054" s="33"/>
      <c r="Y2054" s="33"/>
    </row>
    <row r="2055" spans="16:25" x14ac:dyDescent="0.45">
      <c r="P2055" s="33"/>
      <c r="W2055" s="33"/>
      <c r="Y2055" s="33"/>
    </row>
    <row r="2056" spans="16:25" x14ac:dyDescent="0.45">
      <c r="P2056" s="33"/>
      <c r="W2056" s="33"/>
      <c r="Y2056" s="33"/>
    </row>
    <row r="2057" spans="16:25" x14ac:dyDescent="0.45">
      <c r="P2057" s="33"/>
      <c r="W2057" s="33"/>
      <c r="Y2057" s="33"/>
    </row>
    <row r="2058" spans="16:25" x14ac:dyDescent="0.45">
      <c r="P2058" s="33"/>
      <c r="W2058" s="33"/>
      <c r="Y2058" s="33"/>
    </row>
    <row r="2059" spans="16:25" x14ac:dyDescent="0.45">
      <c r="P2059" s="33"/>
      <c r="W2059" s="33"/>
      <c r="Y2059" s="33"/>
    </row>
    <row r="2060" spans="16:25" x14ac:dyDescent="0.45">
      <c r="P2060" s="33"/>
      <c r="W2060" s="33"/>
      <c r="Y2060" s="33"/>
    </row>
    <row r="2061" spans="16:25" x14ac:dyDescent="0.45">
      <c r="P2061" s="33"/>
      <c r="W2061" s="33"/>
      <c r="Y2061" s="33"/>
    </row>
    <row r="2062" spans="16:25" x14ac:dyDescent="0.45">
      <c r="P2062" s="33"/>
      <c r="W2062" s="33"/>
      <c r="Y2062" s="33"/>
    </row>
    <row r="2063" spans="16:25" x14ac:dyDescent="0.45">
      <c r="P2063" s="33"/>
      <c r="W2063" s="33"/>
      <c r="Y2063" s="33"/>
    </row>
    <row r="2064" spans="16:25" x14ac:dyDescent="0.45">
      <c r="P2064" s="33"/>
      <c r="W2064" s="33"/>
      <c r="Y2064" s="33"/>
    </row>
    <row r="2065" spans="16:25" x14ac:dyDescent="0.45">
      <c r="P2065" s="33"/>
      <c r="W2065" s="33"/>
      <c r="Y2065" s="33"/>
    </row>
    <row r="2066" spans="16:25" x14ac:dyDescent="0.45">
      <c r="P2066" s="33"/>
      <c r="W2066" s="33"/>
      <c r="Y2066" s="33"/>
    </row>
    <row r="2067" spans="16:25" x14ac:dyDescent="0.45">
      <c r="P2067" s="33"/>
      <c r="W2067" s="33"/>
      <c r="Y2067" s="33"/>
    </row>
    <row r="2068" spans="16:25" x14ac:dyDescent="0.45">
      <c r="P2068" s="33"/>
      <c r="W2068" s="33"/>
      <c r="Y2068" s="33"/>
    </row>
    <row r="2069" spans="16:25" x14ac:dyDescent="0.45">
      <c r="P2069" s="33"/>
      <c r="W2069" s="33"/>
      <c r="Y2069" s="33"/>
    </row>
    <row r="2070" spans="16:25" x14ac:dyDescent="0.45">
      <c r="P2070" s="33"/>
      <c r="W2070" s="33"/>
      <c r="Y2070" s="33"/>
    </row>
    <row r="2071" spans="16:25" x14ac:dyDescent="0.45">
      <c r="P2071" s="33"/>
      <c r="W2071" s="33"/>
      <c r="Y2071" s="33"/>
    </row>
    <row r="2072" spans="16:25" x14ac:dyDescent="0.45">
      <c r="P2072" s="33"/>
      <c r="W2072" s="33"/>
      <c r="Y2072" s="33"/>
    </row>
    <row r="2073" spans="16:25" x14ac:dyDescent="0.45">
      <c r="P2073" s="33"/>
      <c r="W2073" s="33"/>
      <c r="Y2073" s="33"/>
    </row>
    <row r="2074" spans="16:25" x14ac:dyDescent="0.45">
      <c r="P2074" s="33"/>
      <c r="W2074" s="33"/>
      <c r="Y2074" s="33"/>
    </row>
    <row r="2075" spans="16:25" x14ac:dyDescent="0.45">
      <c r="P2075" s="33"/>
      <c r="W2075" s="33"/>
      <c r="Y2075" s="33"/>
    </row>
    <row r="2076" spans="16:25" x14ac:dyDescent="0.45">
      <c r="P2076" s="33"/>
      <c r="W2076" s="33"/>
      <c r="Y2076" s="33"/>
    </row>
    <row r="2077" spans="16:25" x14ac:dyDescent="0.45">
      <c r="P2077" s="33"/>
      <c r="W2077" s="33"/>
      <c r="Y2077" s="33"/>
    </row>
    <row r="2078" spans="16:25" x14ac:dyDescent="0.45">
      <c r="P2078" s="33"/>
      <c r="W2078" s="33"/>
      <c r="Y2078" s="33"/>
    </row>
    <row r="2079" spans="16:25" x14ac:dyDescent="0.45">
      <c r="P2079" s="33"/>
      <c r="W2079" s="33"/>
      <c r="Y2079" s="33"/>
    </row>
    <row r="2080" spans="16:25" x14ac:dyDescent="0.45">
      <c r="P2080" s="33"/>
      <c r="W2080" s="33"/>
      <c r="Y2080" s="33"/>
    </row>
    <row r="2081" spans="16:25" x14ac:dyDescent="0.45">
      <c r="P2081" s="33"/>
      <c r="W2081" s="33"/>
      <c r="Y2081" s="33"/>
    </row>
    <row r="2082" spans="16:25" x14ac:dyDescent="0.45">
      <c r="P2082" s="33"/>
      <c r="W2082" s="33"/>
      <c r="Y2082" s="33"/>
    </row>
    <row r="2083" spans="16:25" x14ac:dyDescent="0.45">
      <c r="P2083" s="33"/>
      <c r="W2083" s="33"/>
      <c r="Y2083" s="33"/>
    </row>
    <row r="2084" spans="16:25" x14ac:dyDescent="0.45">
      <c r="P2084" s="33"/>
      <c r="W2084" s="33"/>
      <c r="Y2084" s="33"/>
    </row>
    <row r="2085" spans="16:25" x14ac:dyDescent="0.45">
      <c r="P2085" s="33"/>
      <c r="W2085" s="33"/>
      <c r="Y2085" s="33"/>
    </row>
    <row r="2086" spans="16:25" x14ac:dyDescent="0.45">
      <c r="P2086" s="33"/>
      <c r="W2086" s="33"/>
      <c r="Y2086" s="33"/>
    </row>
    <row r="2087" spans="16:25" x14ac:dyDescent="0.45">
      <c r="P2087" s="33"/>
      <c r="W2087" s="33"/>
      <c r="Y2087" s="33"/>
    </row>
    <row r="2088" spans="16:25" x14ac:dyDescent="0.45">
      <c r="P2088" s="33"/>
      <c r="W2088" s="33"/>
      <c r="Y2088" s="33"/>
    </row>
    <row r="2089" spans="16:25" x14ac:dyDescent="0.45">
      <c r="P2089" s="33"/>
      <c r="W2089" s="33"/>
      <c r="Y2089" s="33"/>
    </row>
    <row r="2090" spans="16:25" x14ac:dyDescent="0.45">
      <c r="P2090" s="33"/>
      <c r="W2090" s="33"/>
      <c r="Y2090" s="33"/>
    </row>
    <row r="2091" spans="16:25" x14ac:dyDescent="0.45">
      <c r="P2091" s="33"/>
      <c r="W2091" s="33"/>
      <c r="Y2091" s="33"/>
    </row>
    <row r="2092" spans="16:25" x14ac:dyDescent="0.45">
      <c r="P2092" s="33"/>
      <c r="W2092" s="33"/>
      <c r="Y2092" s="33"/>
    </row>
    <row r="2093" spans="16:25" x14ac:dyDescent="0.45">
      <c r="P2093" s="33"/>
      <c r="W2093" s="33"/>
      <c r="Y2093" s="33"/>
    </row>
    <row r="2094" spans="16:25" x14ac:dyDescent="0.45">
      <c r="P2094" s="33"/>
      <c r="W2094" s="33"/>
      <c r="Y2094" s="33"/>
    </row>
    <row r="2095" spans="16:25" x14ac:dyDescent="0.45">
      <c r="P2095" s="33"/>
      <c r="W2095" s="33"/>
      <c r="Y2095" s="33"/>
    </row>
    <row r="2096" spans="16:25" x14ac:dyDescent="0.45">
      <c r="P2096" s="33"/>
      <c r="W2096" s="33"/>
      <c r="Y2096" s="33"/>
    </row>
    <row r="2097" spans="16:25" x14ac:dyDescent="0.45">
      <c r="P2097" s="33"/>
      <c r="W2097" s="33"/>
      <c r="Y2097" s="33"/>
    </row>
    <row r="2098" spans="16:25" x14ac:dyDescent="0.45">
      <c r="P2098" s="33"/>
      <c r="W2098" s="33"/>
      <c r="Y2098" s="33"/>
    </row>
    <row r="2099" spans="16:25" x14ac:dyDescent="0.45">
      <c r="P2099" s="33"/>
      <c r="W2099" s="33"/>
      <c r="Y2099" s="33"/>
    </row>
    <row r="2100" spans="16:25" x14ac:dyDescent="0.45">
      <c r="P2100" s="33"/>
      <c r="W2100" s="33"/>
      <c r="Y2100" s="33"/>
    </row>
    <row r="2101" spans="16:25" x14ac:dyDescent="0.45">
      <c r="P2101" s="33"/>
      <c r="W2101" s="33"/>
      <c r="Y2101" s="33"/>
    </row>
    <row r="2102" spans="16:25" x14ac:dyDescent="0.45">
      <c r="P2102" s="33"/>
      <c r="W2102" s="33"/>
      <c r="Y2102" s="33"/>
    </row>
    <row r="2103" spans="16:25" x14ac:dyDescent="0.45">
      <c r="P2103" s="33"/>
      <c r="W2103" s="33"/>
      <c r="Y2103" s="33"/>
    </row>
    <row r="2104" spans="16:25" x14ac:dyDescent="0.45">
      <c r="P2104" s="33"/>
      <c r="W2104" s="33"/>
      <c r="Y2104" s="33"/>
    </row>
    <row r="2105" spans="16:25" x14ac:dyDescent="0.45">
      <c r="P2105" s="33"/>
      <c r="W2105" s="33"/>
      <c r="Y2105" s="33"/>
    </row>
    <row r="2106" spans="16:25" x14ac:dyDescent="0.45">
      <c r="P2106" s="33"/>
      <c r="W2106" s="33"/>
      <c r="Y2106" s="33"/>
    </row>
    <row r="2107" spans="16:25" x14ac:dyDescent="0.45">
      <c r="P2107" s="33"/>
      <c r="W2107" s="33"/>
      <c r="Y2107" s="33"/>
    </row>
    <row r="2108" spans="16:25" x14ac:dyDescent="0.45">
      <c r="P2108" s="33"/>
      <c r="W2108" s="33"/>
      <c r="Y2108" s="33"/>
    </row>
    <row r="2109" spans="16:25" x14ac:dyDescent="0.45">
      <c r="P2109" s="33"/>
      <c r="W2109" s="33"/>
      <c r="Y2109" s="33"/>
    </row>
    <row r="2110" spans="16:25" x14ac:dyDescent="0.45">
      <c r="P2110" s="33"/>
      <c r="W2110" s="33"/>
      <c r="Y2110" s="33"/>
    </row>
    <row r="2111" spans="16:25" x14ac:dyDescent="0.45">
      <c r="P2111" s="33"/>
      <c r="W2111" s="33"/>
      <c r="Y2111" s="33"/>
    </row>
    <row r="2112" spans="16:25" x14ac:dyDescent="0.45">
      <c r="P2112" s="33"/>
      <c r="W2112" s="33"/>
      <c r="Y2112" s="33"/>
    </row>
    <row r="2113" spans="16:25" x14ac:dyDescent="0.45">
      <c r="P2113" s="33"/>
      <c r="W2113" s="33"/>
      <c r="Y2113" s="33"/>
    </row>
    <row r="2114" spans="16:25" x14ac:dyDescent="0.45">
      <c r="P2114" s="33"/>
      <c r="W2114" s="33"/>
      <c r="Y2114" s="33"/>
    </row>
    <row r="2115" spans="16:25" x14ac:dyDescent="0.45">
      <c r="P2115" s="33"/>
      <c r="W2115" s="33"/>
      <c r="Y2115" s="33"/>
    </row>
    <row r="2116" spans="16:25" x14ac:dyDescent="0.45">
      <c r="P2116" s="33"/>
      <c r="W2116" s="33"/>
      <c r="Y2116" s="33"/>
    </row>
    <row r="2117" spans="16:25" x14ac:dyDescent="0.45">
      <c r="P2117" s="33"/>
      <c r="W2117" s="33"/>
      <c r="Y2117" s="33"/>
    </row>
    <row r="2118" spans="16:25" x14ac:dyDescent="0.45">
      <c r="P2118" s="33"/>
      <c r="W2118" s="33"/>
      <c r="Y2118" s="33"/>
    </row>
    <row r="2119" spans="16:25" x14ac:dyDescent="0.45">
      <c r="P2119" s="33"/>
      <c r="W2119" s="33"/>
      <c r="Y2119" s="33"/>
    </row>
    <row r="2120" spans="16:25" x14ac:dyDescent="0.45">
      <c r="P2120" s="33"/>
      <c r="W2120" s="33"/>
      <c r="Y2120" s="33"/>
    </row>
    <row r="2121" spans="16:25" x14ac:dyDescent="0.45">
      <c r="P2121" s="33"/>
      <c r="W2121" s="33"/>
      <c r="Y2121" s="33"/>
    </row>
    <row r="2122" spans="16:25" x14ac:dyDescent="0.45">
      <c r="P2122" s="33"/>
      <c r="W2122" s="33"/>
      <c r="Y2122" s="33"/>
    </row>
    <row r="2123" spans="16:25" x14ac:dyDescent="0.45">
      <c r="P2123" s="33"/>
      <c r="W2123" s="33"/>
      <c r="Y2123" s="33"/>
    </row>
    <row r="2124" spans="16:25" x14ac:dyDescent="0.45">
      <c r="P2124" s="33"/>
      <c r="W2124" s="33"/>
      <c r="Y2124" s="33"/>
    </row>
    <row r="2125" spans="16:25" x14ac:dyDescent="0.45">
      <c r="P2125" s="33"/>
      <c r="W2125" s="33"/>
      <c r="Y2125" s="33"/>
    </row>
    <row r="2126" spans="16:25" x14ac:dyDescent="0.45">
      <c r="P2126" s="33"/>
      <c r="W2126" s="33"/>
      <c r="Y2126" s="33"/>
    </row>
    <row r="2127" spans="16:25" x14ac:dyDescent="0.45">
      <c r="P2127" s="33"/>
      <c r="W2127" s="33"/>
      <c r="Y2127" s="33"/>
    </row>
    <row r="2128" spans="16:25" x14ac:dyDescent="0.45">
      <c r="P2128" s="33"/>
      <c r="W2128" s="33"/>
      <c r="Y2128" s="33"/>
    </row>
    <row r="2129" spans="16:25" x14ac:dyDescent="0.45">
      <c r="P2129" s="33"/>
      <c r="W2129" s="33"/>
      <c r="Y2129" s="33"/>
    </row>
    <row r="2130" spans="16:25" x14ac:dyDescent="0.45">
      <c r="P2130" s="33"/>
      <c r="W2130" s="33"/>
      <c r="Y2130" s="33"/>
    </row>
    <row r="2131" spans="16:25" x14ac:dyDescent="0.45">
      <c r="P2131" s="33"/>
      <c r="W2131" s="33"/>
      <c r="Y2131" s="33"/>
    </row>
    <row r="2132" spans="16:25" x14ac:dyDescent="0.45">
      <c r="P2132" s="33"/>
      <c r="W2132" s="33"/>
      <c r="Y2132" s="33"/>
    </row>
    <row r="2133" spans="16:25" x14ac:dyDescent="0.45">
      <c r="P2133" s="33"/>
      <c r="W2133" s="33"/>
      <c r="Y2133" s="33"/>
    </row>
    <row r="2134" spans="16:25" x14ac:dyDescent="0.45">
      <c r="P2134" s="33"/>
      <c r="W2134" s="33"/>
      <c r="Y2134" s="33"/>
    </row>
    <row r="2135" spans="16:25" x14ac:dyDescent="0.45">
      <c r="P2135" s="33"/>
      <c r="W2135" s="33"/>
      <c r="Y2135" s="33"/>
    </row>
    <row r="2136" spans="16:25" x14ac:dyDescent="0.45">
      <c r="P2136" s="33"/>
      <c r="W2136" s="33"/>
      <c r="Y2136" s="33"/>
    </row>
    <row r="2137" spans="16:25" x14ac:dyDescent="0.45">
      <c r="P2137" s="33"/>
      <c r="W2137" s="33"/>
      <c r="Y2137" s="33"/>
    </row>
    <row r="2138" spans="16:25" x14ac:dyDescent="0.45">
      <c r="P2138" s="33"/>
      <c r="W2138" s="33"/>
      <c r="Y2138" s="33"/>
    </row>
    <row r="2139" spans="16:25" x14ac:dyDescent="0.45">
      <c r="P2139" s="33"/>
      <c r="W2139" s="33"/>
      <c r="Y2139" s="33"/>
    </row>
    <row r="2140" spans="16:25" x14ac:dyDescent="0.45">
      <c r="P2140" s="33"/>
      <c r="W2140" s="33"/>
      <c r="Y2140" s="33"/>
    </row>
    <row r="2141" spans="16:25" x14ac:dyDescent="0.45">
      <c r="P2141" s="33"/>
      <c r="W2141" s="33"/>
      <c r="Y2141" s="33"/>
    </row>
    <row r="2142" spans="16:25" x14ac:dyDescent="0.45">
      <c r="P2142" s="33"/>
      <c r="W2142" s="33"/>
      <c r="Y2142" s="33"/>
    </row>
    <row r="2143" spans="16:25" x14ac:dyDescent="0.45">
      <c r="P2143" s="33"/>
      <c r="W2143" s="33"/>
      <c r="Y2143" s="33"/>
    </row>
    <row r="2144" spans="16:25" x14ac:dyDescent="0.45">
      <c r="P2144" s="33"/>
      <c r="W2144" s="33"/>
      <c r="Y2144" s="33"/>
    </row>
    <row r="2145" spans="16:25" x14ac:dyDescent="0.45">
      <c r="P2145" s="33"/>
      <c r="W2145" s="33"/>
      <c r="Y2145" s="33"/>
    </row>
    <row r="2146" spans="16:25" x14ac:dyDescent="0.45">
      <c r="P2146" s="33"/>
      <c r="W2146" s="33"/>
      <c r="Y2146" s="33"/>
    </row>
    <row r="2147" spans="16:25" x14ac:dyDescent="0.45">
      <c r="P2147" s="33"/>
      <c r="W2147" s="33"/>
      <c r="Y2147" s="33"/>
    </row>
    <row r="2148" spans="16:25" x14ac:dyDescent="0.45">
      <c r="P2148" s="33"/>
      <c r="W2148" s="33"/>
      <c r="Y2148" s="33"/>
    </row>
    <row r="2149" spans="16:25" x14ac:dyDescent="0.45">
      <c r="P2149" s="33"/>
      <c r="W2149" s="33"/>
      <c r="Y2149" s="33"/>
    </row>
    <row r="2150" spans="16:25" x14ac:dyDescent="0.45">
      <c r="P2150" s="33"/>
      <c r="W2150" s="33"/>
      <c r="Y2150" s="33"/>
    </row>
    <row r="2151" spans="16:25" x14ac:dyDescent="0.45">
      <c r="P2151" s="33"/>
      <c r="W2151" s="33"/>
      <c r="Y2151" s="33"/>
    </row>
    <row r="2152" spans="16:25" x14ac:dyDescent="0.45">
      <c r="P2152" s="33"/>
      <c r="W2152" s="33"/>
      <c r="Y2152" s="33"/>
    </row>
    <row r="2153" spans="16:25" x14ac:dyDescent="0.45">
      <c r="P2153" s="33"/>
      <c r="W2153" s="33"/>
      <c r="Y2153" s="33"/>
    </row>
    <row r="2154" spans="16:25" x14ac:dyDescent="0.45">
      <c r="P2154" s="33"/>
      <c r="W2154" s="33"/>
      <c r="Y2154" s="33"/>
    </row>
    <row r="2155" spans="16:25" x14ac:dyDescent="0.45">
      <c r="P2155" s="33"/>
      <c r="W2155" s="33"/>
      <c r="Y2155" s="33"/>
    </row>
    <row r="2156" spans="16:25" x14ac:dyDescent="0.45">
      <c r="P2156" s="33"/>
      <c r="W2156" s="33"/>
      <c r="Y2156" s="33"/>
    </row>
    <row r="2157" spans="16:25" x14ac:dyDescent="0.45">
      <c r="P2157" s="33"/>
      <c r="W2157" s="33"/>
      <c r="Y2157" s="33"/>
    </row>
    <row r="2158" spans="16:25" x14ac:dyDescent="0.45">
      <c r="P2158" s="33"/>
      <c r="W2158" s="33"/>
      <c r="Y2158" s="33"/>
    </row>
    <row r="2159" spans="16:25" x14ac:dyDescent="0.45">
      <c r="P2159" s="33"/>
      <c r="W2159" s="33"/>
      <c r="Y2159" s="33"/>
    </row>
    <row r="2160" spans="16:25" x14ac:dyDescent="0.45">
      <c r="P2160" s="33"/>
      <c r="W2160" s="33"/>
      <c r="Y2160" s="33"/>
    </row>
    <row r="2161" spans="16:25" x14ac:dyDescent="0.45">
      <c r="P2161" s="33"/>
      <c r="W2161" s="33"/>
      <c r="Y2161" s="33"/>
    </row>
    <row r="2162" spans="16:25" x14ac:dyDescent="0.45">
      <c r="P2162" s="33"/>
      <c r="W2162" s="33"/>
      <c r="Y2162" s="33"/>
    </row>
    <row r="2163" spans="16:25" x14ac:dyDescent="0.45">
      <c r="P2163" s="33"/>
      <c r="W2163" s="33"/>
      <c r="Y2163" s="33"/>
    </row>
    <row r="2164" spans="16:25" x14ac:dyDescent="0.45">
      <c r="P2164" s="33"/>
      <c r="W2164" s="33"/>
      <c r="Y2164" s="33"/>
    </row>
    <row r="2165" spans="16:25" x14ac:dyDescent="0.45">
      <c r="P2165" s="33"/>
      <c r="W2165" s="33"/>
      <c r="Y2165" s="33"/>
    </row>
    <row r="2166" spans="16:25" x14ac:dyDescent="0.45">
      <c r="P2166" s="33"/>
      <c r="W2166" s="33"/>
      <c r="Y2166" s="33"/>
    </row>
    <row r="2167" spans="16:25" x14ac:dyDescent="0.45">
      <c r="P2167" s="33"/>
      <c r="W2167" s="33"/>
      <c r="Y2167" s="33"/>
    </row>
    <row r="2168" spans="16:25" x14ac:dyDescent="0.45">
      <c r="P2168" s="33"/>
      <c r="W2168" s="33"/>
      <c r="Y2168" s="33"/>
    </row>
    <row r="2169" spans="16:25" x14ac:dyDescent="0.45">
      <c r="P2169" s="33"/>
      <c r="W2169" s="33"/>
      <c r="Y2169" s="33"/>
    </row>
    <row r="2170" spans="16:25" x14ac:dyDescent="0.45">
      <c r="P2170" s="33"/>
      <c r="W2170" s="33"/>
      <c r="Y2170" s="33"/>
    </row>
    <row r="2171" spans="16:25" x14ac:dyDescent="0.45">
      <c r="P2171" s="33"/>
      <c r="W2171" s="33"/>
      <c r="Y2171" s="33"/>
    </row>
    <row r="2172" spans="16:25" x14ac:dyDescent="0.45">
      <c r="P2172" s="33"/>
      <c r="W2172" s="33"/>
      <c r="Y2172" s="33"/>
    </row>
    <row r="2173" spans="16:25" x14ac:dyDescent="0.45">
      <c r="P2173" s="33"/>
      <c r="W2173" s="33"/>
      <c r="Y2173" s="33"/>
    </row>
    <row r="2174" spans="16:25" x14ac:dyDescent="0.45">
      <c r="P2174" s="33"/>
      <c r="W2174" s="33"/>
      <c r="Y2174" s="33"/>
    </row>
    <row r="2175" spans="16:25" x14ac:dyDescent="0.45">
      <c r="P2175" s="33"/>
      <c r="W2175" s="33"/>
      <c r="Y2175" s="33"/>
    </row>
    <row r="2176" spans="16:25" x14ac:dyDescent="0.45">
      <c r="P2176" s="33"/>
      <c r="W2176" s="33"/>
      <c r="Y2176" s="33"/>
    </row>
    <row r="2177" spans="16:25" x14ac:dyDescent="0.45">
      <c r="P2177" s="33"/>
      <c r="W2177" s="33"/>
      <c r="Y2177" s="33"/>
    </row>
    <row r="2178" spans="16:25" x14ac:dyDescent="0.45">
      <c r="P2178" s="33"/>
      <c r="W2178" s="33"/>
      <c r="Y2178" s="33"/>
    </row>
    <row r="2179" spans="16:25" x14ac:dyDescent="0.45">
      <c r="P2179" s="33"/>
      <c r="W2179" s="33"/>
      <c r="Y2179" s="33"/>
    </row>
    <row r="2180" spans="16:25" x14ac:dyDescent="0.45">
      <c r="P2180" s="33"/>
      <c r="W2180" s="33"/>
      <c r="Y2180" s="33"/>
    </row>
    <row r="2181" spans="16:25" x14ac:dyDescent="0.45">
      <c r="P2181" s="33"/>
      <c r="W2181" s="33"/>
      <c r="Y2181" s="33"/>
    </row>
    <row r="2182" spans="16:25" x14ac:dyDescent="0.45">
      <c r="P2182" s="33"/>
      <c r="W2182" s="33"/>
      <c r="Y2182" s="33"/>
    </row>
    <row r="2183" spans="16:25" x14ac:dyDescent="0.45">
      <c r="P2183" s="33"/>
      <c r="W2183" s="33"/>
      <c r="Y2183" s="33"/>
    </row>
    <row r="2184" spans="16:25" x14ac:dyDescent="0.45">
      <c r="P2184" s="33"/>
      <c r="W2184" s="33"/>
      <c r="Y2184" s="33"/>
    </row>
    <row r="2185" spans="16:25" x14ac:dyDescent="0.45">
      <c r="P2185" s="33"/>
      <c r="W2185" s="33"/>
      <c r="Y2185" s="33"/>
    </row>
    <row r="2186" spans="16:25" x14ac:dyDescent="0.45">
      <c r="P2186" s="33"/>
      <c r="W2186" s="33"/>
      <c r="Y2186" s="33"/>
    </row>
    <row r="2187" spans="16:25" x14ac:dyDescent="0.45">
      <c r="P2187" s="33"/>
      <c r="W2187" s="33"/>
      <c r="Y2187" s="33"/>
    </row>
    <row r="2188" spans="16:25" x14ac:dyDescent="0.45">
      <c r="P2188" s="33"/>
      <c r="W2188" s="33"/>
      <c r="Y2188" s="33"/>
    </row>
    <row r="2189" spans="16:25" x14ac:dyDescent="0.45">
      <c r="P2189" s="33"/>
      <c r="W2189" s="33"/>
      <c r="Y2189" s="33"/>
    </row>
    <row r="2190" spans="16:25" x14ac:dyDescent="0.45">
      <c r="P2190" s="33"/>
      <c r="W2190" s="33"/>
      <c r="Y2190" s="33"/>
    </row>
    <row r="2191" spans="16:25" x14ac:dyDescent="0.45">
      <c r="P2191" s="33"/>
      <c r="W2191" s="33"/>
      <c r="Y2191" s="33"/>
    </row>
    <row r="2192" spans="16:25" x14ac:dyDescent="0.45">
      <c r="P2192" s="33"/>
      <c r="W2192" s="33"/>
      <c r="Y2192" s="33"/>
    </row>
    <row r="2193" spans="16:25" x14ac:dyDescent="0.45">
      <c r="P2193" s="33"/>
      <c r="W2193" s="33"/>
      <c r="Y2193" s="33"/>
    </row>
    <row r="2194" spans="16:25" x14ac:dyDescent="0.45">
      <c r="P2194" s="33"/>
      <c r="W2194" s="33"/>
      <c r="Y2194" s="33"/>
    </row>
    <row r="2195" spans="16:25" x14ac:dyDescent="0.45">
      <c r="P2195" s="33"/>
      <c r="W2195" s="33"/>
      <c r="Y2195" s="33"/>
    </row>
    <row r="2196" spans="16:25" x14ac:dyDescent="0.45">
      <c r="P2196" s="33"/>
      <c r="W2196" s="33"/>
      <c r="Y2196" s="33"/>
    </row>
    <row r="2197" spans="16:25" x14ac:dyDescent="0.45">
      <c r="P2197" s="33"/>
      <c r="W2197" s="33"/>
      <c r="Y2197" s="33"/>
    </row>
    <row r="2198" spans="16:25" x14ac:dyDescent="0.45">
      <c r="P2198" s="33"/>
      <c r="W2198" s="33"/>
      <c r="Y2198" s="33"/>
    </row>
    <row r="2199" spans="16:25" x14ac:dyDescent="0.45">
      <c r="P2199" s="33"/>
      <c r="W2199" s="33"/>
      <c r="Y2199" s="33"/>
    </row>
    <row r="2200" spans="16:25" x14ac:dyDescent="0.45">
      <c r="P2200" s="33"/>
      <c r="W2200" s="33"/>
      <c r="Y2200" s="33"/>
    </row>
    <row r="2201" spans="16:25" x14ac:dyDescent="0.45">
      <c r="P2201" s="33"/>
      <c r="W2201" s="33"/>
      <c r="Y2201" s="33"/>
    </row>
    <row r="2202" spans="16:25" x14ac:dyDescent="0.45">
      <c r="P2202" s="33"/>
      <c r="W2202" s="33"/>
      <c r="Y2202" s="33"/>
    </row>
    <row r="2203" spans="16:25" x14ac:dyDescent="0.45">
      <c r="P2203" s="33"/>
      <c r="W2203" s="33"/>
      <c r="Y2203" s="33"/>
    </row>
    <row r="2204" spans="16:25" x14ac:dyDescent="0.45">
      <c r="P2204" s="33"/>
      <c r="W2204" s="33"/>
      <c r="Y2204" s="33"/>
    </row>
    <row r="2205" spans="16:25" x14ac:dyDescent="0.45">
      <c r="P2205" s="33"/>
      <c r="W2205" s="33"/>
      <c r="Y2205" s="33"/>
    </row>
    <row r="2206" spans="16:25" x14ac:dyDescent="0.45">
      <c r="P2206" s="33"/>
      <c r="W2206" s="33"/>
      <c r="Y2206" s="33"/>
    </row>
    <row r="2207" spans="16:25" x14ac:dyDescent="0.45">
      <c r="P2207" s="33"/>
      <c r="W2207" s="33"/>
      <c r="Y2207" s="33"/>
    </row>
    <row r="2208" spans="16:25" x14ac:dyDescent="0.45">
      <c r="P2208" s="33"/>
      <c r="W2208" s="33"/>
      <c r="Y2208" s="33"/>
    </row>
    <row r="2209" spans="16:25" x14ac:dyDescent="0.45">
      <c r="P2209" s="33"/>
      <c r="W2209" s="33"/>
      <c r="Y2209" s="33"/>
    </row>
    <row r="2210" spans="16:25" x14ac:dyDescent="0.45">
      <c r="P2210" s="33"/>
      <c r="W2210" s="33"/>
      <c r="Y2210" s="33"/>
    </row>
    <row r="2211" spans="16:25" x14ac:dyDescent="0.45">
      <c r="P2211" s="33"/>
      <c r="W2211" s="33"/>
      <c r="Y2211" s="33"/>
    </row>
    <row r="2212" spans="16:25" x14ac:dyDescent="0.45">
      <c r="P2212" s="33"/>
      <c r="W2212" s="33"/>
      <c r="Y2212" s="33"/>
    </row>
    <row r="2213" spans="16:25" x14ac:dyDescent="0.45">
      <c r="P2213" s="33"/>
      <c r="W2213" s="33"/>
      <c r="Y2213" s="33"/>
    </row>
    <row r="2214" spans="16:25" x14ac:dyDescent="0.45">
      <c r="P2214" s="33"/>
      <c r="W2214" s="33"/>
      <c r="Y2214" s="33"/>
    </row>
    <row r="2215" spans="16:25" x14ac:dyDescent="0.45">
      <c r="P2215" s="33"/>
      <c r="W2215" s="33"/>
      <c r="Y2215" s="33"/>
    </row>
    <row r="2216" spans="16:25" x14ac:dyDescent="0.45">
      <c r="P2216" s="33"/>
      <c r="W2216" s="33"/>
      <c r="Y2216" s="33"/>
    </row>
    <row r="2217" spans="16:25" x14ac:dyDescent="0.45">
      <c r="P2217" s="33"/>
      <c r="W2217" s="33"/>
      <c r="Y2217" s="33"/>
    </row>
    <row r="2218" spans="16:25" x14ac:dyDescent="0.45">
      <c r="P2218" s="33"/>
      <c r="W2218" s="33"/>
      <c r="Y2218" s="33"/>
    </row>
    <row r="2219" spans="16:25" x14ac:dyDescent="0.45">
      <c r="P2219" s="33"/>
      <c r="W2219" s="33"/>
      <c r="Y2219" s="33"/>
    </row>
    <row r="2220" spans="16:25" x14ac:dyDescent="0.45">
      <c r="P2220" s="33"/>
      <c r="W2220" s="33"/>
      <c r="Y2220" s="33"/>
    </row>
    <row r="2221" spans="16:25" x14ac:dyDescent="0.45">
      <c r="P2221" s="33"/>
      <c r="W2221" s="33"/>
      <c r="Y2221" s="33"/>
    </row>
    <row r="2222" spans="16:25" x14ac:dyDescent="0.45">
      <c r="P2222" s="33"/>
      <c r="W2222" s="33"/>
      <c r="Y2222" s="33"/>
    </row>
    <row r="2223" spans="16:25" x14ac:dyDescent="0.45">
      <c r="P2223" s="33"/>
      <c r="W2223" s="33"/>
      <c r="Y2223" s="33"/>
    </row>
    <row r="2224" spans="16:25" x14ac:dyDescent="0.45">
      <c r="P2224" s="33"/>
      <c r="W2224" s="33"/>
      <c r="Y2224" s="33"/>
    </row>
    <row r="2225" spans="16:25" x14ac:dyDescent="0.45">
      <c r="P2225" s="33"/>
      <c r="W2225" s="33"/>
      <c r="Y2225" s="33"/>
    </row>
    <row r="2226" spans="16:25" x14ac:dyDescent="0.45">
      <c r="P2226" s="33"/>
      <c r="W2226" s="33"/>
      <c r="Y2226" s="33"/>
    </row>
    <row r="2227" spans="16:25" x14ac:dyDescent="0.45">
      <c r="P2227" s="33"/>
      <c r="W2227" s="33"/>
      <c r="Y2227" s="33"/>
    </row>
    <row r="2228" spans="16:25" x14ac:dyDescent="0.45">
      <c r="P2228" s="33"/>
      <c r="W2228" s="33"/>
      <c r="Y2228" s="33"/>
    </row>
    <row r="2229" spans="16:25" x14ac:dyDescent="0.45">
      <c r="P2229" s="33"/>
      <c r="W2229" s="33"/>
      <c r="Y2229" s="33"/>
    </row>
    <row r="2230" spans="16:25" x14ac:dyDescent="0.45">
      <c r="P2230" s="33"/>
      <c r="W2230" s="33"/>
      <c r="Y2230" s="33"/>
    </row>
    <row r="2231" spans="16:25" x14ac:dyDescent="0.45">
      <c r="P2231" s="33"/>
      <c r="W2231" s="33"/>
      <c r="Y2231" s="33"/>
    </row>
    <row r="2232" spans="16:25" x14ac:dyDescent="0.45">
      <c r="P2232" s="33"/>
      <c r="W2232" s="33"/>
      <c r="Y2232" s="33"/>
    </row>
    <row r="2233" spans="16:25" x14ac:dyDescent="0.45">
      <c r="P2233" s="33"/>
      <c r="W2233" s="33"/>
      <c r="Y2233" s="33"/>
    </row>
    <row r="2234" spans="16:25" x14ac:dyDescent="0.45">
      <c r="P2234" s="33"/>
      <c r="W2234" s="33"/>
      <c r="Y2234" s="33"/>
    </row>
    <row r="2235" spans="16:25" x14ac:dyDescent="0.45">
      <c r="P2235" s="33"/>
      <c r="W2235" s="33"/>
      <c r="Y2235" s="33"/>
    </row>
    <row r="2236" spans="16:25" x14ac:dyDescent="0.45">
      <c r="P2236" s="33"/>
      <c r="W2236" s="33"/>
      <c r="Y2236" s="33"/>
    </row>
    <row r="2237" spans="16:25" x14ac:dyDescent="0.45">
      <c r="P2237" s="33"/>
      <c r="W2237" s="33"/>
      <c r="Y2237" s="33"/>
    </row>
    <row r="2238" spans="16:25" x14ac:dyDescent="0.45">
      <c r="P2238" s="33"/>
      <c r="W2238" s="33"/>
      <c r="Y2238" s="33"/>
    </row>
    <row r="2239" spans="16:25" x14ac:dyDescent="0.45">
      <c r="P2239" s="33"/>
      <c r="W2239" s="33"/>
      <c r="Y2239" s="33"/>
    </row>
    <row r="2240" spans="16:25" x14ac:dyDescent="0.45">
      <c r="P2240" s="33"/>
      <c r="W2240" s="33"/>
      <c r="Y2240" s="33"/>
    </row>
    <row r="2241" spans="16:25" x14ac:dyDescent="0.45">
      <c r="P2241" s="33"/>
      <c r="W2241" s="33"/>
      <c r="Y2241" s="33"/>
    </row>
    <row r="2242" spans="16:25" x14ac:dyDescent="0.45">
      <c r="P2242" s="33"/>
      <c r="W2242" s="33"/>
      <c r="Y2242" s="33"/>
    </row>
    <row r="2243" spans="16:25" x14ac:dyDescent="0.45">
      <c r="P2243" s="33"/>
      <c r="W2243" s="33"/>
      <c r="Y2243" s="33"/>
    </row>
    <row r="2244" spans="16:25" x14ac:dyDescent="0.45">
      <c r="P2244" s="33"/>
      <c r="W2244" s="33"/>
      <c r="Y2244" s="33"/>
    </row>
    <row r="2245" spans="16:25" x14ac:dyDescent="0.45">
      <c r="P2245" s="33"/>
      <c r="W2245" s="33"/>
      <c r="Y2245" s="33"/>
    </row>
    <row r="2246" spans="16:25" x14ac:dyDescent="0.45">
      <c r="P2246" s="33"/>
      <c r="W2246" s="33"/>
      <c r="Y2246" s="33"/>
    </row>
    <row r="2247" spans="16:25" x14ac:dyDescent="0.45">
      <c r="P2247" s="33"/>
      <c r="W2247" s="33"/>
      <c r="Y2247" s="33"/>
    </row>
    <row r="2248" spans="16:25" x14ac:dyDescent="0.45">
      <c r="P2248" s="33"/>
      <c r="W2248" s="33"/>
      <c r="Y2248" s="33"/>
    </row>
    <row r="2249" spans="16:25" x14ac:dyDescent="0.45">
      <c r="P2249" s="33"/>
      <c r="W2249" s="33"/>
      <c r="Y2249" s="33"/>
    </row>
    <row r="2250" spans="16:25" x14ac:dyDescent="0.45">
      <c r="P2250" s="33"/>
      <c r="W2250" s="33"/>
      <c r="Y2250" s="33"/>
    </row>
    <row r="2251" spans="16:25" x14ac:dyDescent="0.45">
      <c r="P2251" s="33"/>
      <c r="W2251" s="33"/>
      <c r="Y2251" s="33"/>
    </row>
    <row r="2252" spans="16:25" x14ac:dyDescent="0.45">
      <c r="P2252" s="33"/>
      <c r="W2252" s="33"/>
      <c r="Y2252" s="33"/>
    </row>
    <row r="2253" spans="16:25" x14ac:dyDescent="0.45">
      <c r="P2253" s="33"/>
      <c r="W2253" s="33"/>
      <c r="Y2253" s="33"/>
    </row>
    <row r="2254" spans="16:25" x14ac:dyDescent="0.45">
      <c r="P2254" s="33"/>
      <c r="W2254" s="33"/>
      <c r="Y2254" s="33"/>
    </row>
    <row r="2255" spans="16:25" x14ac:dyDescent="0.45">
      <c r="P2255" s="33"/>
      <c r="W2255" s="33"/>
      <c r="Y2255" s="33"/>
    </row>
    <row r="2256" spans="16:25" x14ac:dyDescent="0.45">
      <c r="P2256" s="33"/>
      <c r="W2256" s="33"/>
      <c r="Y2256" s="33"/>
    </row>
    <row r="2257" spans="16:25" x14ac:dyDescent="0.45">
      <c r="P2257" s="33"/>
      <c r="W2257" s="33"/>
      <c r="Y2257" s="33"/>
    </row>
    <row r="2258" spans="16:25" x14ac:dyDescent="0.45">
      <c r="P2258" s="33"/>
      <c r="W2258" s="33"/>
      <c r="Y2258" s="33"/>
    </row>
    <row r="2259" spans="16:25" x14ac:dyDescent="0.45">
      <c r="P2259" s="33"/>
      <c r="W2259" s="33"/>
      <c r="Y2259" s="33"/>
    </row>
    <row r="2260" spans="16:25" x14ac:dyDescent="0.45">
      <c r="P2260" s="33"/>
      <c r="W2260" s="33"/>
      <c r="Y2260" s="33"/>
    </row>
    <row r="2261" spans="16:25" x14ac:dyDescent="0.45">
      <c r="P2261" s="33"/>
      <c r="W2261" s="33"/>
      <c r="Y2261" s="33"/>
    </row>
    <row r="2262" spans="16:25" x14ac:dyDescent="0.45">
      <c r="P2262" s="33"/>
      <c r="W2262" s="33"/>
      <c r="Y2262" s="33"/>
    </row>
    <row r="2263" spans="16:25" x14ac:dyDescent="0.45">
      <c r="P2263" s="33"/>
      <c r="W2263" s="33"/>
      <c r="Y2263" s="33"/>
    </row>
    <row r="2264" spans="16:25" x14ac:dyDescent="0.45">
      <c r="P2264" s="33"/>
      <c r="W2264" s="33"/>
      <c r="Y2264" s="33"/>
    </row>
    <row r="2265" spans="16:25" x14ac:dyDescent="0.45">
      <c r="P2265" s="33"/>
      <c r="W2265" s="33"/>
      <c r="Y2265" s="33"/>
    </row>
    <row r="2266" spans="16:25" x14ac:dyDescent="0.45">
      <c r="P2266" s="33"/>
      <c r="W2266" s="33"/>
      <c r="Y2266" s="33"/>
    </row>
    <row r="2267" spans="16:25" x14ac:dyDescent="0.45">
      <c r="P2267" s="33"/>
      <c r="W2267" s="33"/>
      <c r="Y2267" s="33"/>
    </row>
    <row r="2268" spans="16:25" x14ac:dyDescent="0.45">
      <c r="P2268" s="33"/>
      <c r="W2268" s="33"/>
      <c r="Y2268" s="33"/>
    </row>
    <row r="2269" spans="16:25" x14ac:dyDescent="0.45">
      <c r="P2269" s="33"/>
      <c r="W2269" s="33"/>
      <c r="Y2269" s="33"/>
    </row>
    <row r="2270" spans="16:25" x14ac:dyDescent="0.45">
      <c r="P2270" s="33"/>
      <c r="W2270" s="33"/>
      <c r="Y2270" s="33"/>
    </row>
    <row r="2271" spans="16:25" x14ac:dyDescent="0.45">
      <c r="P2271" s="33"/>
      <c r="W2271" s="33"/>
      <c r="Y2271" s="33"/>
    </row>
    <row r="2272" spans="16:25" x14ac:dyDescent="0.45">
      <c r="P2272" s="33"/>
      <c r="W2272" s="33"/>
      <c r="Y2272" s="33"/>
    </row>
    <row r="2273" spans="16:25" x14ac:dyDescent="0.45">
      <c r="P2273" s="33"/>
      <c r="W2273" s="33"/>
      <c r="Y2273" s="33"/>
    </row>
    <row r="2274" spans="16:25" x14ac:dyDescent="0.45">
      <c r="P2274" s="33"/>
      <c r="W2274" s="33"/>
      <c r="Y2274" s="33"/>
    </row>
    <row r="2275" spans="16:25" x14ac:dyDescent="0.45">
      <c r="P2275" s="33"/>
      <c r="W2275" s="33"/>
      <c r="Y2275" s="33"/>
    </row>
    <row r="2276" spans="16:25" x14ac:dyDescent="0.45">
      <c r="P2276" s="33"/>
      <c r="W2276" s="33"/>
      <c r="Y2276" s="33"/>
    </row>
    <row r="2277" spans="16:25" x14ac:dyDescent="0.45">
      <c r="P2277" s="33"/>
      <c r="W2277" s="33"/>
      <c r="Y2277" s="33"/>
    </row>
    <row r="2278" spans="16:25" x14ac:dyDescent="0.45">
      <c r="P2278" s="33"/>
      <c r="W2278" s="33"/>
      <c r="Y2278" s="33"/>
    </row>
    <row r="2279" spans="16:25" x14ac:dyDescent="0.45">
      <c r="P2279" s="33"/>
      <c r="W2279" s="33"/>
      <c r="Y2279" s="33"/>
    </row>
    <row r="2280" spans="16:25" x14ac:dyDescent="0.45">
      <c r="P2280" s="33"/>
      <c r="W2280" s="33"/>
      <c r="Y2280" s="33"/>
    </row>
    <row r="2281" spans="16:25" x14ac:dyDescent="0.45">
      <c r="P2281" s="33"/>
      <c r="W2281" s="33"/>
      <c r="Y2281" s="33"/>
    </row>
    <row r="2282" spans="16:25" x14ac:dyDescent="0.45">
      <c r="P2282" s="33"/>
      <c r="W2282" s="33"/>
      <c r="Y2282" s="33"/>
    </row>
    <row r="2283" spans="16:25" x14ac:dyDescent="0.45">
      <c r="P2283" s="33"/>
      <c r="W2283" s="33"/>
      <c r="Y2283" s="33"/>
    </row>
    <row r="2284" spans="16:25" x14ac:dyDescent="0.45">
      <c r="P2284" s="33"/>
      <c r="W2284" s="33"/>
      <c r="Y2284" s="33"/>
    </row>
    <row r="2285" spans="16:25" x14ac:dyDescent="0.45">
      <c r="P2285" s="33"/>
      <c r="W2285" s="33"/>
      <c r="Y2285" s="33"/>
    </row>
    <row r="2286" spans="16:25" x14ac:dyDescent="0.45">
      <c r="P2286" s="33"/>
      <c r="W2286" s="33"/>
      <c r="Y2286" s="33"/>
    </row>
    <row r="2287" spans="16:25" x14ac:dyDescent="0.45">
      <c r="P2287" s="33"/>
      <c r="W2287" s="33"/>
      <c r="Y2287" s="33"/>
    </row>
    <row r="2288" spans="16:25" x14ac:dyDescent="0.45">
      <c r="P2288" s="33"/>
      <c r="W2288" s="33"/>
      <c r="Y2288" s="33"/>
    </row>
    <row r="2289" spans="16:25" x14ac:dyDescent="0.45">
      <c r="P2289" s="33"/>
      <c r="W2289" s="33"/>
      <c r="Y2289" s="33"/>
    </row>
    <row r="2290" spans="16:25" x14ac:dyDescent="0.45">
      <c r="P2290" s="33"/>
      <c r="W2290" s="33"/>
      <c r="Y2290" s="33"/>
    </row>
    <row r="2291" spans="16:25" x14ac:dyDescent="0.45">
      <c r="P2291" s="33"/>
      <c r="W2291" s="33"/>
      <c r="Y2291" s="33"/>
    </row>
    <row r="2292" spans="16:25" x14ac:dyDescent="0.45">
      <c r="P2292" s="33"/>
      <c r="W2292" s="33"/>
      <c r="Y2292" s="33"/>
    </row>
    <row r="2293" spans="16:25" x14ac:dyDescent="0.45">
      <c r="P2293" s="33"/>
      <c r="W2293" s="33"/>
      <c r="Y2293" s="33"/>
    </row>
    <row r="2294" spans="16:25" x14ac:dyDescent="0.45">
      <c r="P2294" s="33"/>
      <c r="W2294" s="33"/>
      <c r="Y2294" s="33"/>
    </row>
    <row r="2295" spans="16:25" x14ac:dyDescent="0.45">
      <c r="P2295" s="33"/>
      <c r="W2295" s="33"/>
      <c r="Y2295" s="33"/>
    </row>
    <row r="2296" spans="16:25" x14ac:dyDescent="0.45">
      <c r="P2296" s="33"/>
      <c r="W2296" s="33"/>
      <c r="Y2296" s="33"/>
    </row>
    <row r="2297" spans="16:25" x14ac:dyDescent="0.45">
      <c r="P2297" s="33"/>
      <c r="W2297" s="33"/>
      <c r="Y2297" s="33"/>
    </row>
    <row r="2298" spans="16:25" x14ac:dyDescent="0.45">
      <c r="P2298" s="33"/>
      <c r="W2298" s="33"/>
      <c r="Y2298" s="33"/>
    </row>
    <row r="2299" spans="16:25" x14ac:dyDescent="0.45">
      <c r="P2299" s="33"/>
      <c r="W2299" s="33"/>
      <c r="Y2299" s="33"/>
    </row>
    <row r="2300" spans="16:25" x14ac:dyDescent="0.45">
      <c r="P2300" s="33"/>
      <c r="W2300" s="33"/>
      <c r="Y2300" s="33"/>
    </row>
    <row r="2301" spans="16:25" x14ac:dyDescent="0.45">
      <c r="P2301" s="33"/>
      <c r="W2301" s="33"/>
      <c r="Y2301" s="33"/>
    </row>
    <row r="2302" spans="16:25" x14ac:dyDescent="0.45">
      <c r="P2302" s="33"/>
      <c r="W2302" s="33"/>
      <c r="Y2302" s="33"/>
    </row>
    <row r="2303" spans="16:25" x14ac:dyDescent="0.45">
      <c r="P2303" s="33"/>
      <c r="W2303" s="33"/>
      <c r="Y2303" s="33"/>
    </row>
    <row r="2304" spans="16:25" x14ac:dyDescent="0.45">
      <c r="P2304" s="33"/>
      <c r="W2304" s="33"/>
      <c r="Y2304" s="33"/>
    </row>
    <row r="2305" spans="16:25" x14ac:dyDescent="0.45">
      <c r="P2305" s="33"/>
      <c r="W2305" s="33"/>
      <c r="Y2305" s="33"/>
    </row>
    <row r="2306" spans="16:25" x14ac:dyDescent="0.45">
      <c r="P2306" s="33"/>
      <c r="W2306" s="33"/>
      <c r="Y2306" s="33"/>
    </row>
    <row r="2307" spans="16:25" x14ac:dyDescent="0.45">
      <c r="P2307" s="33"/>
      <c r="W2307" s="33"/>
      <c r="Y2307" s="33"/>
    </row>
    <row r="2308" spans="16:25" x14ac:dyDescent="0.45">
      <c r="P2308" s="33"/>
      <c r="W2308" s="33"/>
      <c r="Y2308" s="33"/>
    </row>
    <row r="2309" spans="16:25" x14ac:dyDescent="0.45">
      <c r="P2309" s="33"/>
      <c r="W2309" s="33"/>
      <c r="Y2309" s="33"/>
    </row>
    <row r="2310" spans="16:25" x14ac:dyDescent="0.45">
      <c r="P2310" s="33"/>
      <c r="W2310" s="33"/>
      <c r="Y2310" s="33"/>
    </row>
    <row r="2311" spans="16:25" x14ac:dyDescent="0.45">
      <c r="P2311" s="33"/>
      <c r="W2311" s="33"/>
      <c r="Y2311" s="33"/>
    </row>
    <row r="2312" spans="16:25" x14ac:dyDescent="0.45">
      <c r="P2312" s="33"/>
      <c r="W2312" s="33"/>
      <c r="Y2312" s="33"/>
    </row>
    <row r="2313" spans="16:25" x14ac:dyDescent="0.45">
      <c r="P2313" s="33"/>
      <c r="W2313" s="33"/>
      <c r="Y2313" s="33"/>
    </row>
    <row r="2314" spans="16:25" x14ac:dyDescent="0.45">
      <c r="P2314" s="33"/>
      <c r="W2314" s="33"/>
      <c r="Y2314" s="33"/>
    </row>
    <row r="2315" spans="16:25" x14ac:dyDescent="0.45">
      <c r="P2315" s="33"/>
      <c r="W2315" s="33"/>
      <c r="Y2315" s="33"/>
    </row>
    <row r="2316" spans="16:25" x14ac:dyDescent="0.45">
      <c r="P2316" s="33"/>
      <c r="W2316" s="33"/>
      <c r="Y2316" s="33"/>
    </row>
    <row r="2317" spans="16:25" x14ac:dyDescent="0.45">
      <c r="P2317" s="33"/>
      <c r="W2317" s="33"/>
      <c r="Y2317" s="33"/>
    </row>
    <row r="2318" spans="16:25" x14ac:dyDescent="0.45">
      <c r="P2318" s="33"/>
      <c r="W2318" s="33"/>
      <c r="Y2318" s="33"/>
    </row>
    <row r="2319" spans="16:25" x14ac:dyDescent="0.45">
      <c r="P2319" s="33"/>
      <c r="W2319" s="33"/>
      <c r="Y2319" s="33"/>
    </row>
    <row r="2320" spans="16:25" x14ac:dyDescent="0.45">
      <c r="P2320" s="33"/>
      <c r="W2320" s="33"/>
      <c r="Y2320" s="33"/>
    </row>
    <row r="2321" spans="16:25" x14ac:dyDescent="0.45">
      <c r="P2321" s="33"/>
      <c r="W2321" s="33"/>
      <c r="Y2321" s="33"/>
    </row>
    <row r="2322" spans="16:25" x14ac:dyDescent="0.45">
      <c r="P2322" s="33"/>
      <c r="W2322" s="33"/>
      <c r="Y2322" s="33"/>
    </row>
    <row r="2323" spans="16:25" x14ac:dyDescent="0.45">
      <c r="P2323" s="33"/>
      <c r="W2323" s="33"/>
      <c r="Y2323" s="33"/>
    </row>
    <row r="2324" spans="16:25" x14ac:dyDescent="0.45">
      <c r="P2324" s="33"/>
      <c r="W2324" s="33"/>
      <c r="Y2324" s="33"/>
    </row>
    <row r="2325" spans="16:25" x14ac:dyDescent="0.45">
      <c r="P2325" s="33"/>
      <c r="W2325" s="33"/>
      <c r="Y2325" s="33"/>
    </row>
    <row r="2326" spans="16:25" x14ac:dyDescent="0.45">
      <c r="P2326" s="33"/>
      <c r="W2326" s="33"/>
      <c r="Y2326" s="33"/>
    </row>
    <row r="2327" spans="16:25" x14ac:dyDescent="0.45">
      <c r="P2327" s="33"/>
      <c r="W2327" s="33"/>
      <c r="Y2327" s="33"/>
    </row>
    <row r="2328" spans="16:25" x14ac:dyDescent="0.45">
      <c r="P2328" s="33"/>
      <c r="W2328" s="33"/>
      <c r="Y2328" s="33"/>
    </row>
    <row r="2329" spans="16:25" x14ac:dyDescent="0.45">
      <c r="P2329" s="33"/>
      <c r="W2329" s="33"/>
      <c r="Y2329" s="33"/>
    </row>
    <row r="2330" spans="16:25" x14ac:dyDescent="0.45">
      <c r="P2330" s="33"/>
      <c r="W2330" s="33"/>
      <c r="Y2330" s="33"/>
    </row>
    <row r="2331" spans="16:25" x14ac:dyDescent="0.45">
      <c r="P2331" s="33"/>
      <c r="W2331" s="33"/>
      <c r="Y2331" s="33"/>
    </row>
    <row r="2332" spans="16:25" x14ac:dyDescent="0.45">
      <c r="P2332" s="33"/>
      <c r="W2332" s="33"/>
      <c r="Y2332" s="33"/>
    </row>
    <row r="2333" spans="16:25" x14ac:dyDescent="0.45">
      <c r="P2333" s="33"/>
      <c r="W2333" s="33"/>
      <c r="Y2333" s="33"/>
    </row>
    <row r="2334" spans="16:25" x14ac:dyDescent="0.45">
      <c r="P2334" s="33"/>
      <c r="W2334" s="33"/>
      <c r="Y2334" s="33"/>
    </row>
    <row r="2335" spans="16:25" x14ac:dyDescent="0.45">
      <c r="P2335" s="33"/>
      <c r="W2335" s="33"/>
      <c r="Y2335" s="33"/>
    </row>
    <row r="2336" spans="16:25" x14ac:dyDescent="0.45">
      <c r="P2336" s="33"/>
      <c r="W2336" s="33"/>
      <c r="Y2336" s="33"/>
    </row>
    <row r="2337" spans="16:25" x14ac:dyDescent="0.45">
      <c r="P2337" s="33"/>
      <c r="W2337" s="33"/>
      <c r="Y2337" s="33"/>
    </row>
    <row r="2338" spans="16:25" x14ac:dyDescent="0.45">
      <c r="P2338" s="33"/>
      <c r="W2338" s="33"/>
      <c r="Y2338" s="33"/>
    </row>
    <row r="2339" spans="16:25" x14ac:dyDescent="0.45">
      <c r="P2339" s="33"/>
      <c r="W2339" s="33"/>
      <c r="Y2339" s="33"/>
    </row>
    <row r="2340" spans="16:25" x14ac:dyDescent="0.45">
      <c r="P2340" s="33"/>
      <c r="W2340" s="33"/>
      <c r="Y2340" s="33"/>
    </row>
    <row r="2341" spans="16:25" x14ac:dyDescent="0.45">
      <c r="P2341" s="33"/>
      <c r="W2341" s="33"/>
      <c r="Y2341" s="33"/>
    </row>
    <row r="2342" spans="16:25" x14ac:dyDescent="0.45">
      <c r="P2342" s="33"/>
      <c r="W2342" s="33"/>
      <c r="Y2342" s="33"/>
    </row>
    <row r="2343" spans="16:25" x14ac:dyDescent="0.45">
      <c r="P2343" s="33"/>
      <c r="W2343" s="33"/>
      <c r="Y2343" s="33"/>
    </row>
    <row r="2344" spans="16:25" x14ac:dyDescent="0.45">
      <c r="P2344" s="33"/>
      <c r="W2344" s="33"/>
      <c r="Y2344" s="33"/>
    </row>
    <row r="2345" spans="16:25" x14ac:dyDescent="0.45">
      <c r="P2345" s="33"/>
      <c r="W2345" s="33"/>
      <c r="Y2345" s="33"/>
    </row>
    <row r="2346" spans="16:25" x14ac:dyDescent="0.45">
      <c r="P2346" s="33"/>
      <c r="W2346" s="33"/>
      <c r="Y2346" s="33"/>
    </row>
    <row r="2347" spans="16:25" x14ac:dyDescent="0.45">
      <c r="P2347" s="33"/>
      <c r="W2347" s="33"/>
      <c r="Y2347" s="33"/>
    </row>
    <row r="2348" spans="16:25" x14ac:dyDescent="0.45">
      <c r="P2348" s="33"/>
      <c r="W2348" s="33"/>
      <c r="Y2348" s="33"/>
    </row>
    <row r="2349" spans="16:25" x14ac:dyDescent="0.45">
      <c r="P2349" s="33"/>
      <c r="W2349" s="33"/>
      <c r="Y2349" s="33"/>
    </row>
    <row r="2350" spans="16:25" x14ac:dyDescent="0.45">
      <c r="P2350" s="33"/>
      <c r="W2350" s="33"/>
      <c r="Y2350" s="33"/>
    </row>
    <row r="2351" spans="16:25" x14ac:dyDescent="0.45">
      <c r="P2351" s="33"/>
      <c r="W2351" s="33"/>
      <c r="Y2351" s="33"/>
    </row>
    <row r="2352" spans="16:25" x14ac:dyDescent="0.45">
      <c r="P2352" s="33"/>
      <c r="W2352" s="33"/>
      <c r="Y2352" s="33"/>
    </row>
    <row r="2353" spans="16:25" x14ac:dyDescent="0.45">
      <c r="P2353" s="33"/>
      <c r="W2353" s="33"/>
      <c r="Y2353" s="33"/>
    </row>
    <row r="2354" spans="16:25" x14ac:dyDescent="0.45">
      <c r="P2354" s="33"/>
      <c r="W2354" s="33"/>
      <c r="Y2354" s="33"/>
    </row>
    <row r="2355" spans="16:25" x14ac:dyDescent="0.45">
      <c r="P2355" s="33"/>
      <c r="W2355" s="33"/>
      <c r="Y2355" s="33"/>
    </row>
    <row r="2356" spans="16:25" x14ac:dyDescent="0.45">
      <c r="P2356" s="33"/>
      <c r="W2356" s="33"/>
      <c r="Y2356" s="33"/>
    </row>
    <row r="2357" spans="16:25" x14ac:dyDescent="0.45">
      <c r="P2357" s="33"/>
      <c r="W2357" s="33"/>
      <c r="Y2357" s="33"/>
    </row>
    <row r="2358" spans="16:25" x14ac:dyDescent="0.45">
      <c r="P2358" s="33"/>
      <c r="W2358" s="33"/>
      <c r="Y2358" s="33"/>
    </row>
    <row r="2359" spans="16:25" x14ac:dyDescent="0.45">
      <c r="P2359" s="33"/>
      <c r="W2359" s="33"/>
      <c r="Y2359" s="33"/>
    </row>
    <row r="2360" spans="16:25" x14ac:dyDescent="0.45">
      <c r="P2360" s="33"/>
      <c r="W2360" s="33"/>
      <c r="Y2360" s="33"/>
    </row>
    <row r="2361" spans="16:25" x14ac:dyDescent="0.45">
      <c r="P2361" s="33"/>
      <c r="W2361" s="33"/>
      <c r="Y2361" s="33"/>
    </row>
    <row r="2362" spans="16:25" x14ac:dyDescent="0.45">
      <c r="P2362" s="33"/>
      <c r="W2362" s="33"/>
      <c r="Y2362" s="33"/>
    </row>
    <row r="2363" spans="16:25" x14ac:dyDescent="0.45">
      <c r="P2363" s="33"/>
      <c r="W2363" s="33"/>
      <c r="Y2363" s="33"/>
    </row>
    <row r="2364" spans="16:25" x14ac:dyDescent="0.45">
      <c r="P2364" s="33"/>
      <c r="W2364" s="33"/>
      <c r="Y2364" s="33"/>
    </row>
    <row r="2365" spans="16:25" x14ac:dyDescent="0.45">
      <c r="P2365" s="33"/>
      <c r="W2365" s="33"/>
      <c r="Y2365" s="33"/>
    </row>
    <row r="2366" spans="16:25" x14ac:dyDescent="0.45">
      <c r="P2366" s="33"/>
      <c r="W2366" s="33"/>
      <c r="Y2366" s="33"/>
    </row>
    <row r="2367" spans="16:25" x14ac:dyDescent="0.45">
      <c r="P2367" s="33"/>
      <c r="W2367" s="33"/>
      <c r="Y2367" s="33"/>
    </row>
    <row r="2368" spans="16:25" x14ac:dyDescent="0.45">
      <c r="P2368" s="33"/>
      <c r="W2368" s="33"/>
      <c r="Y2368" s="33"/>
    </row>
    <row r="2369" spans="16:25" x14ac:dyDescent="0.45">
      <c r="P2369" s="33"/>
      <c r="W2369" s="33"/>
      <c r="Y2369" s="33"/>
    </row>
    <row r="2370" spans="16:25" x14ac:dyDescent="0.45">
      <c r="P2370" s="33"/>
      <c r="W2370" s="33"/>
      <c r="Y2370" s="33"/>
    </row>
    <row r="2371" spans="16:25" x14ac:dyDescent="0.45">
      <c r="P2371" s="33"/>
      <c r="W2371" s="33"/>
      <c r="Y2371" s="33"/>
    </row>
    <row r="2372" spans="16:25" x14ac:dyDescent="0.45">
      <c r="P2372" s="33"/>
      <c r="W2372" s="33"/>
      <c r="Y2372" s="33"/>
    </row>
    <row r="2373" spans="16:25" x14ac:dyDescent="0.45">
      <c r="P2373" s="33"/>
      <c r="W2373" s="33"/>
      <c r="Y2373" s="33"/>
    </row>
    <row r="2374" spans="16:25" x14ac:dyDescent="0.45">
      <c r="P2374" s="33"/>
      <c r="W2374" s="33"/>
      <c r="Y2374" s="33"/>
    </row>
    <row r="2375" spans="16:25" x14ac:dyDescent="0.45">
      <c r="P2375" s="33"/>
      <c r="W2375" s="33"/>
      <c r="Y2375" s="33"/>
    </row>
    <row r="2376" spans="16:25" x14ac:dyDescent="0.45">
      <c r="P2376" s="33"/>
      <c r="W2376" s="33"/>
      <c r="Y2376" s="33"/>
    </row>
    <row r="2377" spans="16:25" x14ac:dyDescent="0.45">
      <c r="P2377" s="33"/>
      <c r="W2377" s="33"/>
      <c r="Y2377" s="33"/>
    </row>
    <row r="2378" spans="16:25" x14ac:dyDescent="0.45">
      <c r="P2378" s="33"/>
      <c r="W2378" s="33"/>
      <c r="Y2378" s="33"/>
    </row>
    <row r="2379" spans="16:25" x14ac:dyDescent="0.45">
      <c r="P2379" s="33"/>
      <c r="W2379" s="33"/>
      <c r="Y2379" s="33"/>
    </row>
    <row r="2380" spans="16:25" x14ac:dyDescent="0.45">
      <c r="P2380" s="33"/>
      <c r="W2380" s="33"/>
      <c r="Y2380" s="33"/>
    </row>
    <row r="2381" spans="16:25" x14ac:dyDescent="0.45">
      <c r="P2381" s="33"/>
      <c r="W2381" s="33"/>
      <c r="Y2381" s="33"/>
    </row>
    <row r="2382" spans="16:25" x14ac:dyDescent="0.45">
      <c r="P2382" s="33"/>
      <c r="W2382" s="33"/>
      <c r="Y2382" s="33"/>
    </row>
    <row r="2383" spans="16:25" x14ac:dyDescent="0.45">
      <c r="P2383" s="33"/>
      <c r="W2383" s="33"/>
      <c r="Y2383" s="33"/>
    </row>
    <row r="2384" spans="16:25" x14ac:dyDescent="0.45">
      <c r="P2384" s="33"/>
      <c r="W2384" s="33"/>
      <c r="Y2384" s="33"/>
    </row>
    <row r="2385" spans="16:25" x14ac:dyDescent="0.45">
      <c r="P2385" s="33"/>
      <c r="W2385" s="33"/>
      <c r="Y2385" s="33"/>
    </row>
    <row r="2386" spans="16:25" x14ac:dyDescent="0.45">
      <c r="P2386" s="33"/>
      <c r="W2386" s="33"/>
      <c r="Y2386" s="33"/>
    </row>
    <row r="2387" spans="16:25" x14ac:dyDescent="0.45">
      <c r="P2387" s="33"/>
      <c r="W2387" s="33"/>
      <c r="Y2387" s="33"/>
    </row>
    <row r="2388" spans="16:25" x14ac:dyDescent="0.45">
      <c r="P2388" s="33"/>
      <c r="W2388" s="33"/>
      <c r="Y2388" s="33"/>
    </row>
    <row r="2389" spans="16:25" x14ac:dyDescent="0.45">
      <c r="P2389" s="33"/>
      <c r="W2389" s="33"/>
      <c r="Y2389" s="33"/>
    </row>
    <row r="2390" spans="16:25" x14ac:dyDescent="0.45">
      <c r="P2390" s="33"/>
      <c r="W2390" s="33"/>
      <c r="Y2390" s="33"/>
    </row>
    <row r="2391" spans="16:25" x14ac:dyDescent="0.45">
      <c r="P2391" s="33"/>
      <c r="W2391" s="33"/>
      <c r="Y2391" s="33"/>
    </row>
    <row r="2392" spans="16:25" x14ac:dyDescent="0.45">
      <c r="P2392" s="33"/>
      <c r="W2392" s="33"/>
      <c r="Y2392" s="33"/>
    </row>
    <row r="2393" spans="16:25" x14ac:dyDescent="0.45">
      <c r="P2393" s="33"/>
      <c r="W2393" s="33"/>
      <c r="Y2393" s="33"/>
    </row>
    <row r="2394" spans="16:25" x14ac:dyDescent="0.45">
      <c r="P2394" s="33"/>
      <c r="W2394" s="33"/>
      <c r="Y2394" s="33"/>
    </row>
    <row r="2395" spans="16:25" x14ac:dyDescent="0.45">
      <c r="P2395" s="33"/>
      <c r="W2395" s="33"/>
      <c r="Y2395" s="33"/>
    </row>
    <row r="2396" spans="16:25" x14ac:dyDescent="0.45">
      <c r="P2396" s="33"/>
      <c r="W2396" s="33"/>
      <c r="Y2396" s="33"/>
    </row>
    <row r="2397" spans="16:25" x14ac:dyDescent="0.45">
      <c r="P2397" s="33"/>
      <c r="W2397" s="33"/>
      <c r="Y2397" s="33"/>
    </row>
    <row r="2398" spans="16:25" x14ac:dyDescent="0.45">
      <c r="P2398" s="33"/>
      <c r="W2398" s="33"/>
      <c r="Y2398" s="33"/>
    </row>
    <row r="2399" spans="16:25" x14ac:dyDescent="0.45">
      <c r="P2399" s="33"/>
      <c r="W2399" s="33"/>
      <c r="Y2399" s="33"/>
    </row>
    <row r="2400" spans="16:25" x14ac:dyDescent="0.45">
      <c r="P2400" s="33"/>
      <c r="W2400" s="33"/>
      <c r="Y2400" s="33"/>
    </row>
    <row r="2401" spans="16:25" x14ac:dyDescent="0.45">
      <c r="P2401" s="33"/>
      <c r="W2401" s="33"/>
      <c r="Y2401" s="33"/>
    </row>
    <row r="2402" spans="16:25" x14ac:dyDescent="0.45">
      <c r="P2402" s="33"/>
      <c r="W2402" s="33"/>
      <c r="Y2402" s="33"/>
    </row>
    <row r="2403" spans="16:25" x14ac:dyDescent="0.45">
      <c r="P2403" s="33"/>
      <c r="W2403" s="33"/>
      <c r="Y2403" s="33"/>
    </row>
    <row r="2404" spans="16:25" x14ac:dyDescent="0.45">
      <c r="P2404" s="33"/>
      <c r="W2404" s="33"/>
      <c r="Y2404" s="33"/>
    </row>
    <row r="2405" spans="16:25" x14ac:dyDescent="0.45">
      <c r="P2405" s="33"/>
      <c r="W2405" s="33"/>
      <c r="Y2405" s="33"/>
    </row>
    <row r="2406" spans="16:25" x14ac:dyDescent="0.45">
      <c r="P2406" s="33"/>
      <c r="W2406" s="33"/>
      <c r="Y2406" s="33"/>
    </row>
    <row r="2407" spans="16:25" x14ac:dyDescent="0.45">
      <c r="P2407" s="33"/>
      <c r="W2407" s="33"/>
      <c r="Y2407" s="33"/>
    </row>
    <row r="2408" spans="16:25" x14ac:dyDescent="0.45">
      <c r="P2408" s="33"/>
      <c r="W2408" s="33"/>
      <c r="Y2408" s="33"/>
    </row>
    <row r="2409" spans="16:25" x14ac:dyDescent="0.45">
      <c r="P2409" s="33"/>
      <c r="W2409" s="33"/>
      <c r="Y2409" s="33"/>
    </row>
    <row r="2410" spans="16:25" x14ac:dyDescent="0.45">
      <c r="P2410" s="33"/>
      <c r="W2410" s="33"/>
      <c r="Y2410" s="33"/>
    </row>
    <row r="2411" spans="16:25" x14ac:dyDescent="0.45">
      <c r="P2411" s="33"/>
      <c r="W2411" s="33"/>
      <c r="Y2411" s="33"/>
    </row>
    <row r="2412" spans="16:25" x14ac:dyDescent="0.45">
      <c r="P2412" s="33"/>
      <c r="W2412" s="33"/>
      <c r="Y2412" s="33"/>
    </row>
    <row r="2413" spans="16:25" x14ac:dyDescent="0.45">
      <c r="P2413" s="33"/>
      <c r="W2413" s="33"/>
      <c r="Y2413" s="33"/>
    </row>
    <row r="2414" spans="16:25" x14ac:dyDescent="0.45">
      <c r="P2414" s="33"/>
      <c r="W2414" s="33"/>
      <c r="Y2414" s="33"/>
    </row>
    <row r="2415" spans="16:25" x14ac:dyDescent="0.45">
      <c r="P2415" s="33"/>
      <c r="W2415" s="33"/>
      <c r="Y2415" s="33"/>
    </row>
    <row r="2416" spans="16:25" x14ac:dyDescent="0.45">
      <c r="P2416" s="33"/>
      <c r="W2416" s="33"/>
      <c r="Y2416" s="33"/>
    </row>
    <row r="2417" spans="16:25" x14ac:dyDescent="0.45">
      <c r="P2417" s="33"/>
      <c r="W2417" s="33"/>
      <c r="Y2417" s="33"/>
    </row>
    <row r="2418" spans="16:25" x14ac:dyDescent="0.45">
      <c r="P2418" s="33"/>
      <c r="W2418" s="33"/>
      <c r="Y2418" s="33"/>
    </row>
    <row r="2419" spans="16:25" x14ac:dyDescent="0.45">
      <c r="P2419" s="33"/>
      <c r="W2419" s="33"/>
      <c r="Y2419" s="33"/>
    </row>
    <row r="2420" spans="16:25" x14ac:dyDescent="0.45">
      <c r="P2420" s="33"/>
      <c r="W2420" s="33"/>
      <c r="Y2420" s="33"/>
    </row>
    <row r="2421" spans="16:25" x14ac:dyDescent="0.45">
      <c r="P2421" s="33"/>
      <c r="W2421" s="33"/>
      <c r="Y2421" s="33"/>
    </row>
    <row r="2422" spans="16:25" x14ac:dyDescent="0.45">
      <c r="P2422" s="33"/>
      <c r="W2422" s="33"/>
      <c r="Y2422" s="33"/>
    </row>
    <row r="2423" spans="16:25" x14ac:dyDescent="0.45">
      <c r="P2423" s="33"/>
      <c r="W2423" s="33"/>
      <c r="Y2423" s="33"/>
    </row>
    <row r="2424" spans="16:25" x14ac:dyDescent="0.45">
      <c r="P2424" s="33"/>
      <c r="W2424" s="33"/>
      <c r="Y2424" s="33"/>
    </row>
    <row r="2425" spans="16:25" x14ac:dyDescent="0.45">
      <c r="P2425" s="33"/>
      <c r="W2425" s="33"/>
      <c r="Y2425" s="33"/>
    </row>
    <row r="2426" spans="16:25" x14ac:dyDescent="0.45">
      <c r="P2426" s="33"/>
      <c r="W2426" s="33"/>
      <c r="Y2426" s="33"/>
    </row>
    <row r="2427" spans="16:25" x14ac:dyDescent="0.45">
      <c r="P2427" s="33"/>
      <c r="W2427" s="33"/>
      <c r="Y2427" s="33"/>
    </row>
    <row r="2428" spans="16:25" x14ac:dyDescent="0.45">
      <c r="P2428" s="33"/>
      <c r="W2428" s="33"/>
      <c r="Y2428" s="33"/>
    </row>
    <row r="2429" spans="16:25" x14ac:dyDescent="0.45">
      <c r="P2429" s="33"/>
      <c r="W2429" s="33"/>
      <c r="Y2429" s="33"/>
    </row>
    <row r="2430" spans="16:25" x14ac:dyDescent="0.45">
      <c r="P2430" s="33"/>
      <c r="W2430" s="33"/>
      <c r="Y2430" s="33"/>
    </row>
    <row r="2431" spans="16:25" x14ac:dyDescent="0.45">
      <c r="P2431" s="33"/>
      <c r="W2431" s="33"/>
      <c r="Y2431" s="33"/>
    </row>
    <row r="2432" spans="16:25" x14ac:dyDescent="0.45">
      <c r="P2432" s="33"/>
      <c r="W2432" s="33"/>
      <c r="Y2432" s="33"/>
    </row>
    <row r="2433" spans="16:25" x14ac:dyDescent="0.45">
      <c r="P2433" s="33"/>
      <c r="W2433" s="33"/>
      <c r="Y2433" s="33"/>
    </row>
    <row r="2434" spans="16:25" x14ac:dyDescent="0.45">
      <c r="P2434" s="33"/>
      <c r="W2434" s="33"/>
      <c r="Y2434" s="33"/>
    </row>
    <row r="2435" spans="16:25" x14ac:dyDescent="0.45">
      <c r="P2435" s="33"/>
      <c r="W2435" s="33"/>
      <c r="Y2435" s="33"/>
    </row>
    <row r="2436" spans="16:25" x14ac:dyDescent="0.45">
      <c r="P2436" s="33"/>
      <c r="W2436" s="33"/>
      <c r="Y2436" s="33"/>
    </row>
    <row r="2437" spans="16:25" x14ac:dyDescent="0.45">
      <c r="P2437" s="33"/>
      <c r="W2437" s="33"/>
      <c r="Y2437" s="33"/>
    </row>
    <row r="2438" spans="16:25" x14ac:dyDescent="0.45">
      <c r="P2438" s="33"/>
      <c r="W2438" s="33"/>
      <c r="Y2438" s="33"/>
    </row>
    <row r="2439" spans="16:25" x14ac:dyDescent="0.45">
      <c r="P2439" s="33"/>
      <c r="W2439" s="33"/>
      <c r="Y2439" s="33"/>
    </row>
    <row r="2440" spans="16:25" x14ac:dyDescent="0.45">
      <c r="P2440" s="33"/>
      <c r="W2440" s="33"/>
      <c r="Y2440" s="33"/>
    </row>
    <row r="2441" spans="16:25" x14ac:dyDescent="0.45">
      <c r="P2441" s="33"/>
      <c r="W2441" s="33"/>
      <c r="Y2441" s="33"/>
    </row>
    <row r="2442" spans="16:25" x14ac:dyDescent="0.45">
      <c r="P2442" s="33"/>
      <c r="W2442" s="33"/>
      <c r="Y2442" s="33"/>
    </row>
    <row r="2443" spans="16:25" x14ac:dyDescent="0.45">
      <c r="P2443" s="33"/>
      <c r="W2443" s="33"/>
      <c r="Y2443" s="33"/>
    </row>
    <row r="2444" spans="16:25" x14ac:dyDescent="0.45">
      <c r="P2444" s="33"/>
      <c r="W2444" s="33"/>
      <c r="Y2444" s="33"/>
    </row>
    <row r="2445" spans="16:25" x14ac:dyDescent="0.45">
      <c r="P2445" s="33"/>
      <c r="W2445" s="33"/>
      <c r="Y2445" s="33"/>
    </row>
    <row r="2446" spans="16:25" x14ac:dyDescent="0.45">
      <c r="P2446" s="33"/>
      <c r="W2446" s="33"/>
      <c r="Y2446" s="33"/>
    </row>
    <row r="2447" spans="16:25" x14ac:dyDescent="0.45">
      <c r="P2447" s="33"/>
      <c r="W2447" s="33"/>
      <c r="Y2447" s="33"/>
    </row>
    <row r="2448" spans="16:25" x14ac:dyDescent="0.45">
      <c r="P2448" s="33"/>
      <c r="W2448" s="33"/>
      <c r="Y2448" s="33"/>
    </row>
    <row r="2449" spans="16:25" x14ac:dyDescent="0.45">
      <c r="P2449" s="33"/>
      <c r="W2449" s="33"/>
      <c r="Y2449" s="33"/>
    </row>
    <row r="2450" spans="16:25" x14ac:dyDescent="0.45">
      <c r="P2450" s="33"/>
      <c r="W2450" s="33"/>
      <c r="Y2450" s="33"/>
    </row>
    <row r="2451" spans="16:25" x14ac:dyDescent="0.45">
      <c r="P2451" s="33"/>
      <c r="W2451" s="33"/>
      <c r="Y2451" s="33"/>
    </row>
    <row r="2452" spans="16:25" x14ac:dyDescent="0.45">
      <c r="P2452" s="33"/>
      <c r="W2452" s="33"/>
      <c r="Y2452" s="33"/>
    </row>
    <row r="2453" spans="16:25" x14ac:dyDescent="0.45">
      <c r="P2453" s="33"/>
      <c r="W2453" s="33"/>
      <c r="Y2453" s="33"/>
    </row>
    <row r="2454" spans="16:25" x14ac:dyDescent="0.45">
      <c r="P2454" s="33"/>
      <c r="W2454" s="33"/>
      <c r="Y2454" s="33"/>
    </row>
    <row r="2455" spans="16:25" x14ac:dyDescent="0.45">
      <c r="P2455" s="33"/>
      <c r="W2455" s="33"/>
      <c r="Y2455" s="33"/>
    </row>
    <row r="2456" spans="16:25" x14ac:dyDescent="0.45">
      <c r="P2456" s="33"/>
      <c r="W2456" s="33"/>
      <c r="Y2456" s="33"/>
    </row>
    <row r="2457" spans="16:25" x14ac:dyDescent="0.45">
      <c r="P2457" s="33"/>
      <c r="W2457" s="33"/>
      <c r="Y2457" s="33"/>
    </row>
    <row r="2458" spans="16:25" x14ac:dyDescent="0.45">
      <c r="P2458" s="33"/>
      <c r="W2458" s="33"/>
      <c r="Y2458" s="33"/>
    </row>
    <row r="2459" spans="16:25" x14ac:dyDescent="0.45">
      <c r="P2459" s="33"/>
      <c r="W2459" s="33"/>
      <c r="Y2459" s="33"/>
    </row>
    <row r="2460" spans="16:25" x14ac:dyDescent="0.45">
      <c r="P2460" s="33"/>
      <c r="W2460" s="33"/>
      <c r="Y2460" s="33"/>
    </row>
    <row r="2461" spans="16:25" x14ac:dyDescent="0.45">
      <c r="P2461" s="33"/>
      <c r="W2461" s="33"/>
      <c r="Y2461" s="33"/>
    </row>
    <row r="2462" spans="16:25" x14ac:dyDescent="0.45">
      <c r="P2462" s="33"/>
      <c r="W2462" s="33"/>
      <c r="Y2462" s="33"/>
    </row>
    <row r="2463" spans="16:25" x14ac:dyDescent="0.45">
      <c r="P2463" s="33"/>
      <c r="W2463" s="33"/>
      <c r="Y2463" s="33"/>
    </row>
    <row r="2464" spans="16:25" x14ac:dyDescent="0.45">
      <c r="P2464" s="33"/>
      <c r="W2464" s="33"/>
      <c r="Y2464" s="33"/>
    </row>
    <row r="2465" spans="16:25" x14ac:dyDescent="0.45">
      <c r="P2465" s="33"/>
      <c r="W2465" s="33"/>
      <c r="Y2465" s="33"/>
    </row>
    <row r="2466" spans="16:25" x14ac:dyDescent="0.45">
      <c r="P2466" s="33"/>
      <c r="W2466" s="33"/>
      <c r="Y2466" s="33"/>
    </row>
    <row r="2467" spans="16:25" x14ac:dyDescent="0.45">
      <c r="P2467" s="33"/>
      <c r="W2467" s="33"/>
      <c r="Y2467" s="33"/>
    </row>
    <row r="2468" spans="16:25" x14ac:dyDescent="0.45">
      <c r="P2468" s="33"/>
      <c r="W2468" s="33"/>
      <c r="Y2468" s="33"/>
    </row>
    <row r="2469" spans="16:25" x14ac:dyDescent="0.45">
      <c r="P2469" s="33"/>
      <c r="W2469" s="33"/>
      <c r="Y2469" s="33"/>
    </row>
    <row r="2470" spans="16:25" x14ac:dyDescent="0.45">
      <c r="P2470" s="33"/>
      <c r="W2470" s="33"/>
      <c r="Y2470" s="33"/>
    </row>
    <row r="2471" spans="16:25" x14ac:dyDescent="0.45">
      <c r="P2471" s="33"/>
      <c r="W2471" s="33"/>
      <c r="Y2471" s="33"/>
    </row>
    <row r="2472" spans="16:25" x14ac:dyDescent="0.45">
      <c r="P2472" s="33"/>
      <c r="W2472" s="33"/>
      <c r="Y2472" s="33"/>
    </row>
    <row r="2473" spans="16:25" x14ac:dyDescent="0.45">
      <c r="P2473" s="33"/>
      <c r="W2473" s="33"/>
      <c r="Y2473" s="33"/>
    </row>
    <row r="2474" spans="16:25" x14ac:dyDescent="0.45">
      <c r="P2474" s="33"/>
      <c r="W2474" s="33"/>
      <c r="Y2474" s="33"/>
    </row>
    <row r="2475" spans="16:25" x14ac:dyDescent="0.45">
      <c r="P2475" s="33"/>
      <c r="W2475" s="33"/>
      <c r="Y2475" s="33"/>
    </row>
    <row r="2476" spans="16:25" x14ac:dyDescent="0.45">
      <c r="P2476" s="33"/>
      <c r="W2476" s="33"/>
      <c r="Y2476" s="33"/>
    </row>
    <row r="2477" spans="16:25" x14ac:dyDescent="0.45">
      <c r="P2477" s="33"/>
      <c r="W2477" s="33"/>
      <c r="Y2477" s="33"/>
    </row>
    <row r="2478" spans="16:25" x14ac:dyDescent="0.45">
      <c r="P2478" s="33"/>
      <c r="W2478" s="33"/>
      <c r="Y2478" s="33"/>
    </row>
    <row r="2479" spans="16:25" x14ac:dyDescent="0.45">
      <c r="P2479" s="33"/>
      <c r="W2479" s="33"/>
      <c r="Y2479" s="33"/>
    </row>
    <row r="2480" spans="16:25" x14ac:dyDescent="0.45">
      <c r="P2480" s="33"/>
      <c r="W2480" s="33"/>
      <c r="Y2480" s="33"/>
    </row>
    <row r="2481" spans="16:25" x14ac:dyDescent="0.45">
      <c r="P2481" s="33"/>
      <c r="W2481" s="33"/>
      <c r="Y2481" s="33"/>
    </row>
    <row r="2482" spans="16:25" x14ac:dyDescent="0.45">
      <c r="P2482" s="33"/>
      <c r="W2482" s="33"/>
      <c r="Y2482" s="33"/>
    </row>
    <row r="2483" spans="16:25" x14ac:dyDescent="0.45">
      <c r="P2483" s="33"/>
      <c r="W2483" s="33"/>
      <c r="Y2483" s="33"/>
    </row>
    <row r="2484" spans="16:25" x14ac:dyDescent="0.45">
      <c r="P2484" s="33"/>
      <c r="W2484" s="33"/>
      <c r="Y2484" s="33"/>
    </row>
    <row r="2485" spans="16:25" x14ac:dyDescent="0.45">
      <c r="P2485" s="33"/>
      <c r="W2485" s="33"/>
      <c r="Y2485" s="33"/>
    </row>
    <row r="2486" spans="16:25" x14ac:dyDescent="0.45">
      <c r="P2486" s="33"/>
      <c r="W2486" s="33"/>
      <c r="Y2486" s="33"/>
    </row>
    <row r="2487" spans="16:25" x14ac:dyDescent="0.45">
      <c r="P2487" s="33"/>
      <c r="W2487" s="33"/>
      <c r="Y2487" s="33"/>
    </row>
    <row r="2488" spans="16:25" x14ac:dyDescent="0.45">
      <c r="P2488" s="33"/>
      <c r="W2488" s="33"/>
      <c r="Y2488" s="33"/>
    </row>
    <row r="2489" spans="16:25" x14ac:dyDescent="0.45">
      <c r="P2489" s="33"/>
      <c r="W2489" s="33"/>
      <c r="Y2489" s="33"/>
    </row>
    <row r="2490" spans="16:25" x14ac:dyDescent="0.45">
      <c r="P2490" s="33"/>
      <c r="W2490" s="33"/>
      <c r="Y2490" s="33"/>
    </row>
    <row r="2491" spans="16:25" x14ac:dyDescent="0.45">
      <c r="P2491" s="33"/>
      <c r="W2491" s="33"/>
      <c r="Y2491" s="33"/>
    </row>
    <row r="2492" spans="16:25" x14ac:dyDescent="0.45">
      <c r="P2492" s="33"/>
      <c r="W2492" s="33"/>
      <c r="Y2492" s="33"/>
    </row>
    <row r="2493" spans="16:25" x14ac:dyDescent="0.45">
      <c r="P2493" s="33"/>
      <c r="W2493" s="33"/>
      <c r="Y2493" s="33"/>
    </row>
    <row r="2494" spans="16:25" x14ac:dyDescent="0.45">
      <c r="P2494" s="33"/>
      <c r="W2494" s="33"/>
      <c r="Y2494" s="33"/>
    </row>
    <row r="2495" spans="16:25" x14ac:dyDescent="0.45">
      <c r="P2495" s="33"/>
      <c r="W2495" s="33"/>
      <c r="Y2495" s="33"/>
    </row>
    <row r="2496" spans="16:25" x14ac:dyDescent="0.45">
      <c r="P2496" s="33"/>
      <c r="W2496" s="33"/>
      <c r="Y2496" s="33"/>
    </row>
    <row r="2497" spans="16:25" x14ac:dyDescent="0.45">
      <c r="P2497" s="33"/>
      <c r="W2497" s="33"/>
      <c r="Y2497" s="33"/>
    </row>
    <row r="2498" spans="16:25" x14ac:dyDescent="0.45">
      <c r="P2498" s="33"/>
      <c r="W2498" s="33"/>
      <c r="Y2498" s="33"/>
    </row>
    <row r="2499" spans="16:25" x14ac:dyDescent="0.45">
      <c r="P2499" s="33"/>
      <c r="W2499" s="33"/>
      <c r="Y2499" s="33"/>
    </row>
    <row r="2500" spans="16:25" x14ac:dyDescent="0.45">
      <c r="P2500" s="33"/>
      <c r="W2500" s="33"/>
      <c r="Y2500" s="33"/>
    </row>
    <row r="2501" spans="16:25" x14ac:dyDescent="0.45">
      <c r="P2501" s="33"/>
      <c r="W2501" s="33"/>
      <c r="Y2501" s="33"/>
    </row>
    <row r="2502" spans="16:25" x14ac:dyDescent="0.45">
      <c r="P2502" s="33"/>
      <c r="W2502" s="33"/>
      <c r="Y2502" s="33"/>
    </row>
    <row r="2503" spans="16:25" x14ac:dyDescent="0.45">
      <c r="P2503" s="33"/>
      <c r="W2503" s="33"/>
      <c r="Y2503" s="33"/>
    </row>
    <row r="2504" spans="16:25" x14ac:dyDescent="0.45">
      <c r="P2504" s="33"/>
      <c r="W2504" s="33"/>
      <c r="Y2504" s="33"/>
    </row>
    <row r="2505" spans="16:25" x14ac:dyDescent="0.45">
      <c r="P2505" s="33"/>
      <c r="W2505" s="33"/>
      <c r="Y2505" s="33"/>
    </row>
    <row r="2506" spans="16:25" x14ac:dyDescent="0.45">
      <c r="P2506" s="33"/>
      <c r="W2506" s="33"/>
      <c r="Y2506" s="33"/>
    </row>
    <row r="2507" spans="16:25" x14ac:dyDescent="0.45">
      <c r="P2507" s="33"/>
      <c r="W2507" s="33"/>
      <c r="Y2507" s="33"/>
    </row>
    <row r="2508" spans="16:25" x14ac:dyDescent="0.45">
      <c r="P2508" s="33"/>
      <c r="W2508" s="33"/>
      <c r="Y2508" s="33"/>
    </row>
    <row r="2509" spans="16:25" x14ac:dyDescent="0.45">
      <c r="P2509" s="33"/>
      <c r="W2509" s="33"/>
      <c r="Y2509" s="33"/>
    </row>
    <row r="2510" spans="16:25" x14ac:dyDescent="0.45">
      <c r="P2510" s="33"/>
      <c r="W2510" s="33"/>
      <c r="Y2510" s="33"/>
    </row>
    <row r="2511" spans="16:25" x14ac:dyDescent="0.45">
      <c r="P2511" s="33"/>
      <c r="W2511" s="33"/>
      <c r="Y2511" s="33"/>
    </row>
    <row r="2512" spans="16:25" x14ac:dyDescent="0.45">
      <c r="P2512" s="33"/>
      <c r="W2512" s="33"/>
      <c r="Y2512" s="33"/>
    </row>
    <row r="2513" spans="16:25" x14ac:dyDescent="0.45">
      <c r="P2513" s="33"/>
      <c r="W2513" s="33"/>
      <c r="Y2513" s="33"/>
    </row>
    <row r="2514" spans="16:25" x14ac:dyDescent="0.45">
      <c r="P2514" s="33"/>
      <c r="W2514" s="33"/>
      <c r="Y2514" s="33"/>
    </row>
    <row r="2515" spans="16:25" x14ac:dyDescent="0.45">
      <c r="P2515" s="33"/>
      <c r="W2515" s="33"/>
      <c r="Y2515" s="33"/>
    </row>
    <row r="2516" spans="16:25" x14ac:dyDescent="0.45">
      <c r="P2516" s="33"/>
      <c r="W2516" s="33"/>
      <c r="Y2516" s="33"/>
    </row>
    <row r="2517" spans="16:25" x14ac:dyDescent="0.45">
      <c r="P2517" s="33"/>
      <c r="W2517" s="33"/>
      <c r="Y2517" s="33"/>
    </row>
    <row r="2518" spans="16:25" x14ac:dyDescent="0.45">
      <c r="P2518" s="33"/>
      <c r="W2518" s="33"/>
      <c r="Y2518" s="33"/>
    </row>
    <row r="2519" spans="16:25" x14ac:dyDescent="0.45">
      <c r="P2519" s="33"/>
      <c r="W2519" s="33"/>
      <c r="Y2519" s="33"/>
    </row>
    <row r="2520" spans="16:25" x14ac:dyDescent="0.45">
      <c r="P2520" s="33"/>
      <c r="W2520" s="33"/>
      <c r="Y2520" s="33"/>
    </row>
    <row r="2521" spans="16:25" x14ac:dyDescent="0.45">
      <c r="P2521" s="33"/>
      <c r="W2521" s="33"/>
      <c r="Y2521" s="33"/>
    </row>
    <row r="2522" spans="16:25" x14ac:dyDescent="0.45">
      <c r="P2522" s="33"/>
      <c r="W2522" s="33"/>
      <c r="Y2522" s="33"/>
    </row>
    <row r="2523" spans="16:25" x14ac:dyDescent="0.45">
      <c r="P2523" s="33"/>
      <c r="W2523" s="33"/>
      <c r="Y2523" s="33"/>
    </row>
    <row r="2524" spans="16:25" x14ac:dyDescent="0.45">
      <c r="P2524" s="33"/>
      <c r="W2524" s="33"/>
      <c r="Y2524" s="33"/>
    </row>
    <row r="2525" spans="16:25" x14ac:dyDescent="0.45">
      <c r="P2525" s="33"/>
      <c r="W2525" s="33"/>
      <c r="Y2525" s="33"/>
    </row>
    <row r="2526" spans="16:25" x14ac:dyDescent="0.45">
      <c r="P2526" s="33"/>
      <c r="W2526" s="33"/>
      <c r="Y2526" s="33"/>
    </row>
    <row r="2527" spans="16:25" x14ac:dyDescent="0.45">
      <c r="P2527" s="33"/>
      <c r="W2527" s="33"/>
      <c r="Y2527" s="33"/>
    </row>
    <row r="2528" spans="16:25" x14ac:dyDescent="0.45">
      <c r="P2528" s="33"/>
      <c r="W2528" s="33"/>
      <c r="Y2528" s="33"/>
    </row>
    <row r="2529" spans="16:25" x14ac:dyDescent="0.45">
      <c r="P2529" s="33"/>
      <c r="W2529" s="33"/>
      <c r="Y2529" s="33"/>
    </row>
    <row r="2530" spans="16:25" x14ac:dyDescent="0.45">
      <c r="P2530" s="33"/>
      <c r="W2530" s="33"/>
      <c r="Y2530" s="33"/>
    </row>
    <row r="2531" spans="16:25" x14ac:dyDescent="0.45">
      <c r="P2531" s="33"/>
      <c r="W2531" s="33"/>
      <c r="Y2531" s="33"/>
    </row>
    <row r="2532" spans="16:25" x14ac:dyDescent="0.45">
      <c r="P2532" s="33"/>
      <c r="W2532" s="33"/>
      <c r="Y2532" s="33"/>
    </row>
    <row r="2533" spans="16:25" x14ac:dyDescent="0.45">
      <c r="P2533" s="33"/>
      <c r="W2533" s="33"/>
      <c r="Y2533" s="33"/>
    </row>
    <row r="2534" spans="16:25" x14ac:dyDescent="0.45">
      <c r="P2534" s="33"/>
      <c r="W2534" s="33"/>
      <c r="Y2534" s="33"/>
    </row>
    <row r="2535" spans="16:25" x14ac:dyDescent="0.45">
      <c r="P2535" s="33"/>
      <c r="W2535" s="33"/>
      <c r="Y2535" s="33"/>
    </row>
    <row r="2536" spans="16:25" x14ac:dyDescent="0.45">
      <c r="P2536" s="33"/>
      <c r="W2536" s="33"/>
      <c r="Y2536" s="33"/>
    </row>
    <row r="2537" spans="16:25" x14ac:dyDescent="0.45">
      <c r="P2537" s="33"/>
      <c r="W2537" s="33"/>
      <c r="Y2537" s="33"/>
    </row>
    <row r="2538" spans="16:25" x14ac:dyDescent="0.45">
      <c r="P2538" s="33"/>
      <c r="W2538" s="33"/>
      <c r="Y2538" s="33"/>
    </row>
    <row r="2539" spans="16:25" x14ac:dyDescent="0.45">
      <c r="P2539" s="33"/>
      <c r="W2539" s="33"/>
      <c r="Y2539" s="33"/>
    </row>
    <row r="2540" spans="16:25" x14ac:dyDescent="0.45">
      <c r="P2540" s="33"/>
      <c r="W2540" s="33"/>
      <c r="Y2540" s="33"/>
    </row>
    <row r="2541" spans="16:25" x14ac:dyDescent="0.45">
      <c r="P2541" s="33"/>
      <c r="W2541" s="33"/>
      <c r="Y2541" s="33"/>
    </row>
    <row r="2542" spans="16:25" x14ac:dyDescent="0.45">
      <c r="P2542" s="33"/>
      <c r="W2542" s="33"/>
      <c r="Y2542" s="33"/>
    </row>
    <row r="2543" spans="16:25" x14ac:dyDescent="0.45">
      <c r="P2543" s="33"/>
      <c r="W2543" s="33"/>
      <c r="Y2543" s="33"/>
    </row>
    <row r="2544" spans="16:25" x14ac:dyDescent="0.45">
      <c r="P2544" s="33"/>
      <c r="W2544" s="33"/>
      <c r="Y2544" s="33"/>
    </row>
    <row r="2545" spans="16:25" x14ac:dyDescent="0.45">
      <c r="P2545" s="33"/>
      <c r="W2545" s="33"/>
      <c r="Y2545" s="33"/>
    </row>
    <row r="2546" spans="16:25" x14ac:dyDescent="0.45">
      <c r="P2546" s="33"/>
      <c r="W2546" s="33"/>
      <c r="Y2546" s="33"/>
    </row>
    <row r="2547" spans="16:25" x14ac:dyDescent="0.45">
      <c r="P2547" s="33"/>
      <c r="W2547" s="33"/>
      <c r="Y2547" s="33"/>
    </row>
    <row r="2548" spans="16:25" x14ac:dyDescent="0.45">
      <c r="P2548" s="33"/>
      <c r="W2548" s="33"/>
      <c r="Y2548" s="33"/>
    </row>
    <row r="2549" spans="16:25" x14ac:dyDescent="0.45">
      <c r="P2549" s="33"/>
      <c r="W2549" s="33"/>
      <c r="Y2549" s="33"/>
    </row>
    <row r="2550" spans="16:25" x14ac:dyDescent="0.45">
      <c r="P2550" s="33"/>
      <c r="W2550" s="33"/>
      <c r="Y2550" s="33"/>
    </row>
    <row r="2551" spans="16:25" x14ac:dyDescent="0.45">
      <c r="P2551" s="33"/>
      <c r="W2551" s="33"/>
      <c r="Y2551" s="33"/>
    </row>
    <row r="2552" spans="16:25" x14ac:dyDescent="0.45">
      <c r="P2552" s="33"/>
      <c r="W2552" s="33"/>
      <c r="Y2552" s="33"/>
    </row>
    <row r="2553" spans="16:25" x14ac:dyDescent="0.45">
      <c r="P2553" s="33"/>
      <c r="W2553" s="33"/>
      <c r="Y2553" s="33"/>
    </row>
    <row r="2554" spans="16:25" x14ac:dyDescent="0.45">
      <c r="P2554" s="33"/>
      <c r="W2554" s="33"/>
      <c r="Y2554" s="33"/>
    </row>
    <row r="2555" spans="16:25" x14ac:dyDescent="0.45">
      <c r="P2555" s="33"/>
      <c r="W2555" s="33"/>
      <c r="Y2555" s="33"/>
    </row>
    <row r="2556" spans="16:25" x14ac:dyDescent="0.45">
      <c r="P2556" s="33"/>
      <c r="W2556" s="33"/>
      <c r="Y2556" s="33"/>
    </row>
    <row r="2557" spans="16:25" x14ac:dyDescent="0.45">
      <c r="P2557" s="33"/>
      <c r="W2557" s="33"/>
      <c r="Y2557" s="33"/>
    </row>
    <row r="2558" spans="16:25" x14ac:dyDescent="0.45">
      <c r="P2558" s="33"/>
      <c r="W2558" s="33"/>
      <c r="Y2558" s="33"/>
    </row>
    <row r="2559" spans="16:25" x14ac:dyDescent="0.45">
      <c r="P2559" s="33"/>
      <c r="W2559" s="33"/>
      <c r="Y2559" s="33"/>
    </row>
    <row r="2560" spans="16:25" x14ac:dyDescent="0.45">
      <c r="P2560" s="33"/>
      <c r="W2560" s="33"/>
      <c r="Y2560" s="33"/>
    </row>
    <row r="2561" spans="16:25" x14ac:dyDescent="0.45">
      <c r="P2561" s="33"/>
      <c r="W2561" s="33"/>
      <c r="Y2561" s="33"/>
    </row>
    <row r="2562" spans="16:25" x14ac:dyDescent="0.45">
      <c r="P2562" s="33"/>
      <c r="W2562" s="33"/>
      <c r="Y2562" s="33"/>
    </row>
    <row r="2563" spans="16:25" x14ac:dyDescent="0.45">
      <c r="P2563" s="33"/>
      <c r="W2563" s="33"/>
      <c r="Y2563" s="33"/>
    </row>
    <row r="2564" spans="16:25" x14ac:dyDescent="0.45">
      <c r="P2564" s="33"/>
      <c r="W2564" s="33"/>
      <c r="Y2564" s="33"/>
    </row>
    <row r="2565" spans="16:25" x14ac:dyDescent="0.45">
      <c r="P2565" s="33"/>
      <c r="W2565" s="33"/>
      <c r="Y2565" s="33"/>
    </row>
    <row r="2566" spans="16:25" x14ac:dyDescent="0.45">
      <c r="P2566" s="33"/>
      <c r="W2566" s="33"/>
      <c r="Y2566" s="33"/>
    </row>
    <row r="2567" spans="16:25" x14ac:dyDescent="0.45">
      <c r="P2567" s="33"/>
      <c r="W2567" s="33"/>
      <c r="Y2567" s="33"/>
    </row>
    <row r="2568" spans="16:25" x14ac:dyDescent="0.45">
      <c r="P2568" s="33"/>
      <c r="W2568" s="33"/>
      <c r="Y2568" s="33"/>
    </row>
    <row r="2569" spans="16:25" x14ac:dyDescent="0.45">
      <c r="P2569" s="33"/>
      <c r="W2569" s="33"/>
      <c r="Y2569" s="33"/>
    </row>
    <row r="2570" spans="16:25" x14ac:dyDescent="0.45">
      <c r="P2570" s="33"/>
      <c r="W2570" s="33"/>
      <c r="Y2570" s="33"/>
    </row>
    <row r="2571" spans="16:25" x14ac:dyDescent="0.45">
      <c r="P2571" s="33"/>
      <c r="W2571" s="33"/>
      <c r="Y2571" s="33"/>
    </row>
    <row r="2572" spans="16:25" x14ac:dyDescent="0.45">
      <c r="P2572" s="33"/>
      <c r="W2572" s="33"/>
      <c r="Y2572" s="33"/>
    </row>
    <row r="2573" spans="16:25" x14ac:dyDescent="0.45">
      <c r="P2573" s="33"/>
      <c r="W2573" s="33"/>
      <c r="Y2573" s="33"/>
    </row>
    <row r="2574" spans="16:25" x14ac:dyDescent="0.45">
      <c r="P2574" s="33"/>
      <c r="W2574" s="33"/>
      <c r="Y2574" s="33"/>
    </row>
    <row r="2575" spans="16:25" x14ac:dyDescent="0.45">
      <c r="P2575" s="33"/>
      <c r="W2575" s="33"/>
      <c r="Y2575" s="33"/>
    </row>
    <row r="2576" spans="16:25" x14ac:dyDescent="0.45">
      <c r="P2576" s="33"/>
      <c r="W2576" s="33"/>
      <c r="Y2576" s="33"/>
    </row>
    <row r="2577" spans="16:25" x14ac:dyDescent="0.45">
      <c r="P2577" s="33"/>
      <c r="W2577" s="33"/>
      <c r="Y2577" s="33"/>
    </row>
    <row r="2578" spans="16:25" x14ac:dyDescent="0.45">
      <c r="P2578" s="33"/>
      <c r="W2578" s="33"/>
      <c r="Y2578" s="33"/>
    </row>
    <row r="2579" spans="16:25" x14ac:dyDescent="0.45">
      <c r="P2579" s="33"/>
      <c r="W2579" s="33"/>
      <c r="Y2579" s="33"/>
    </row>
    <row r="2580" spans="16:25" x14ac:dyDescent="0.45">
      <c r="P2580" s="33"/>
      <c r="W2580" s="33"/>
      <c r="Y2580" s="33"/>
    </row>
    <row r="2581" spans="16:25" x14ac:dyDescent="0.45">
      <c r="P2581" s="33"/>
      <c r="W2581" s="33"/>
      <c r="Y2581" s="33"/>
    </row>
    <row r="2582" spans="16:25" x14ac:dyDescent="0.45">
      <c r="P2582" s="33"/>
      <c r="W2582" s="33"/>
      <c r="Y2582" s="33"/>
    </row>
    <row r="2583" spans="16:25" x14ac:dyDescent="0.45">
      <c r="P2583" s="33"/>
      <c r="W2583" s="33"/>
      <c r="Y2583" s="33"/>
    </row>
    <row r="2584" spans="16:25" x14ac:dyDescent="0.45">
      <c r="P2584" s="33"/>
      <c r="W2584" s="33"/>
      <c r="Y2584" s="33"/>
    </row>
    <row r="2585" spans="16:25" x14ac:dyDescent="0.45">
      <c r="P2585" s="33"/>
      <c r="W2585" s="33"/>
      <c r="Y2585" s="33"/>
    </row>
    <row r="2586" spans="16:25" x14ac:dyDescent="0.45">
      <c r="P2586" s="33"/>
      <c r="W2586" s="33"/>
      <c r="Y2586" s="33"/>
    </row>
    <row r="2587" spans="16:25" x14ac:dyDescent="0.45">
      <c r="P2587" s="33"/>
      <c r="W2587" s="33"/>
      <c r="Y2587" s="33"/>
    </row>
    <row r="2588" spans="16:25" x14ac:dyDescent="0.45">
      <c r="P2588" s="33"/>
      <c r="W2588" s="33"/>
      <c r="Y2588" s="33"/>
    </row>
    <row r="2589" spans="16:25" x14ac:dyDescent="0.45">
      <c r="P2589" s="33"/>
      <c r="W2589" s="33"/>
      <c r="Y2589" s="33"/>
    </row>
    <row r="2590" spans="16:25" x14ac:dyDescent="0.45">
      <c r="P2590" s="33"/>
      <c r="W2590" s="33"/>
      <c r="Y2590" s="33"/>
    </row>
    <row r="2591" spans="16:25" x14ac:dyDescent="0.45">
      <c r="P2591" s="33"/>
      <c r="W2591" s="33"/>
      <c r="Y2591" s="33"/>
    </row>
    <row r="2592" spans="16:25" x14ac:dyDescent="0.45">
      <c r="P2592" s="33"/>
      <c r="W2592" s="33"/>
      <c r="Y2592" s="33"/>
    </row>
    <row r="2593" spans="16:25" x14ac:dyDescent="0.45">
      <c r="P2593" s="33"/>
      <c r="W2593" s="33"/>
      <c r="Y2593" s="33"/>
    </row>
    <row r="2594" spans="16:25" x14ac:dyDescent="0.45">
      <c r="P2594" s="33"/>
      <c r="W2594" s="33"/>
      <c r="Y2594" s="33"/>
    </row>
    <row r="2595" spans="16:25" x14ac:dyDescent="0.45">
      <c r="P2595" s="33"/>
      <c r="W2595" s="33"/>
      <c r="Y2595" s="33"/>
    </row>
    <row r="2596" spans="16:25" x14ac:dyDescent="0.45">
      <c r="P2596" s="33"/>
      <c r="W2596" s="33"/>
      <c r="Y2596" s="33"/>
    </row>
    <row r="2597" spans="16:25" x14ac:dyDescent="0.45">
      <c r="P2597" s="33"/>
      <c r="W2597" s="33"/>
      <c r="Y2597" s="33"/>
    </row>
    <row r="2598" spans="16:25" x14ac:dyDescent="0.45">
      <c r="P2598" s="33"/>
      <c r="W2598" s="33"/>
      <c r="Y2598" s="33"/>
    </row>
    <row r="2599" spans="16:25" x14ac:dyDescent="0.45">
      <c r="P2599" s="33"/>
      <c r="W2599" s="33"/>
      <c r="Y2599" s="33"/>
    </row>
    <row r="2600" spans="16:25" x14ac:dyDescent="0.45">
      <c r="P2600" s="33"/>
      <c r="W2600" s="33"/>
      <c r="Y2600" s="33"/>
    </row>
    <row r="2601" spans="16:25" x14ac:dyDescent="0.45">
      <c r="P2601" s="33"/>
      <c r="W2601" s="33"/>
      <c r="Y2601" s="33"/>
    </row>
    <row r="2602" spans="16:25" x14ac:dyDescent="0.45">
      <c r="P2602" s="33"/>
      <c r="W2602" s="33"/>
      <c r="Y2602" s="33"/>
    </row>
    <row r="2603" spans="16:25" x14ac:dyDescent="0.45">
      <c r="P2603" s="33"/>
      <c r="W2603" s="33"/>
      <c r="Y2603" s="33"/>
    </row>
    <row r="2604" spans="16:25" x14ac:dyDescent="0.45">
      <c r="P2604" s="33"/>
      <c r="W2604" s="33"/>
      <c r="Y2604" s="33"/>
    </row>
    <row r="2605" spans="16:25" x14ac:dyDescent="0.45">
      <c r="P2605" s="33"/>
      <c r="W2605" s="33"/>
      <c r="Y2605" s="33"/>
    </row>
    <row r="2606" spans="16:25" x14ac:dyDescent="0.45">
      <c r="P2606" s="33"/>
      <c r="W2606" s="33"/>
      <c r="Y2606" s="33"/>
    </row>
    <row r="2607" spans="16:25" x14ac:dyDescent="0.45">
      <c r="P2607" s="33"/>
      <c r="W2607" s="33"/>
      <c r="Y2607" s="33"/>
    </row>
    <row r="2608" spans="16:25" x14ac:dyDescent="0.45">
      <c r="P2608" s="33"/>
      <c r="W2608" s="33"/>
      <c r="Y2608" s="33"/>
    </row>
    <row r="2609" spans="16:25" x14ac:dyDescent="0.45">
      <c r="P2609" s="33"/>
      <c r="W2609" s="33"/>
      <c r="Y2609" s="33"/>
    </row>
    <row r="2610" spans="16:25" x14ac:dyDescent="0.45">
      <c r="P2610" s="33"/>
      <c r="W2610" s="33"/>
      <c r="Y2610" s="33"/>
    </row>
    <row r="2611" spans="16:25" x14ac:dyDescent="0.45">
      <c r="P2611" s="33"/>
      <c r="W2611" s="33"/>
      <c r="Y2611" s="33"/>
    </row>
    <row r="2612" spans="16:25" x14ac:dyDescent="0.45">
      <c r="P2612" s="33"/>
      <c r="W2612" s="33"/>
      <c r="Y2612" s="33"/>
    </row>
    <row r="2613" spans="16:25" x14ac:dyDescent="0.45">
      <c r="P2613" s="33"/>
      <c r="W2613" s="33"/>
      <c r="Y2613" s="33"/>
    </row>
    <row r="2614" spans="16:25" x14ac:dyDescent="0.45">
      <c r="P2614" s="33"/>
      <c r="W2614" s="33"/>
      <c r="Y2614" s="33"/>
    </row>
    <row r="2615" spans="16:25" x14ac:dyDescent="0.45">
      <c r="P2615" s="33"/>
      <c r="W2615" s="33"/>
      <c r="Y2615" s="33"/>
    </row>
    <row r="2616" spans="16:25" x14ac:dyDescent="0.45">
      <c r="P2616" s="33"/>
      <c r="W2616" s="33"/>
      <c r="Y2616" s="33"/>
    </row>
    <row r="2617" spans="16:25" x14ac:dyDescent="0.45">
      <c r="P2617" s="33"/>
      <c r="W2617" s="33"/>
      <c r="Y2617" s="33"/>
    </row>
    <row r="2618" spans="16:25" x14ac:dyDescent="0.45">
      <c r="P2618" s="33"/>
      <c r="W2618" s="33"/>
      <c r="Y2618" s="33"/>
    </row>
    <row r="2619" spans="16:25" x14ac:dyDescent="0.45">
      <c r="P2619" s="33"/>
      <c r="W2619" s="33"/>
      <c r="Y2619" s="33"/>
    </row>
    <row r="2620" spans="16:25" x14ac:dyDescent="0.45">
      <c r="P2620" s="33"/>
      <c r="W2620" s="33"/>
      <c r="Y2620" s="33"/>
    </row>
    <row r="2621" spans="16:25" x14ac:dyDescent="0.45">
      <c r="P2621" s="33"/>
      <c r="W2621" s="33"/>
      <c r="Y2621" s="33"/>
    </row>
    <row r="2622" spans="16:25" x14ac:dyDescent="0.45">
      <c r="P2622" s="33"/>
      <c r="W2622" s="33"/>
      <c r="Y2622" s="33"/>
    </row>
    <row r="2623" spans="16:25" x14ac:dyDescent="0.45">
      <c r="P2623" s="33"/>
      <c r="W2623" s="33"/>
      <c r="Y2623" s="33"/>
    </row>
    <row r="2624" spans="16:25" x14ac:dyDescent="0.45">
      <c r="P2624" s="33"/>
      <c r="W2624" s="33"/>
      <c r="Y2624" s="33"/>
    </row>
    <row r="2625" spans="16:25" x14ac:dyDescent="0.45">
      <c r="P2625" s="33"/>
      <c r="W2625" s="33"/>
      <c r="Y2625" s="33"/>
    </row>
    <row r="2626" spans="16:25" x14ac:dyDescent="0.45">
      <c r="P2626" s="33"/>
      <c r="W2626" s="33"/>
      <c r="Y2626" s="33"/>
    </row>
    <row r="2627" spans="16:25" x14ac:dyDescent="0.45">
      <c r="P2627" s="33"/>
      <c r="W2627" s="33"/>
      <c r="Y2627" s="33"/>
    </row>
    <row r="2628" spans="16:25" x14ac:dyDescent="0.45">
      <c r="P2628" s="33"/>
      <c r="W2628" s="33"/>
      <c r="Y2628" s="33"/>
    </row>
    <row r="2629" spans="16:25" x14ac:dyDescent="0.45">
      <c r="P2629" s="33"/>
      <c r="W2629" s="33"/>
      <c r="Y2629" s="33"/>
    </row>
    <row r="2630" spans="16:25" x14ac:dyDescent="0.45">
      <c r="P2630" s="33"/>
      <c r="W2630" s="33"/>
      <c r="Y2630" s="33"/>
    </row>
    <row r="2631" spans="16:25" x14ac:dyDescent="0.45">
      <c r="P2631" s="33"/>
      <c r="W2631" s="33"/>
      <c r="Y2631" s="33"/>
    </row>
    <row r="2632" spans="16:25" x14ac:dyDescent="0.45">
      <c r="P2632" s="33"/>
      <c r="W2632" s="33"/>
      <c r="Y2632" s="33"/>
    </row>
    <row r="2633" spans="16:25" x14ac:dyDescent="0.45">
      <c r="P2633" s="33"/>
      <c r="W2633" s="33"/>
      <c r="Y2633" s="33"/>
    </row>
    <row r="2634" spans="16:25" x14ac:dyDescent="0.45">
      <c r="P2634" s="33"/>
      <c r="W2634" s="33"/>
      <c r="Y2634" s="33"/>
    </row>
    <row r="2635" spans="16:25" x14ac:dyDescent="0.45">
      <c r="P2635" s="33"/>
      <c r="W2635" s="33"/>
      <c r="Y2635" s="33"/>
    </row>
    <row r="2636" spans="16:25" x14ac:dyDescent="0.45">
      <c r="P2636" s="33"/>
      <c r="W2636" s="33"/>
      <c r="Y2636" s="33"/>
    </row>
    <row r="2637" spans="16:25" x14ac:dyDescent="0.45">
      <c r="P2637" s="33"/>
      <c r="W2637" s="33"/>
      <c r="Y2637" s="33"/>
    </row>
    <row r="2638" spans="16:25" x14ac:dyDescent="0.45">
      <c r="P2638" s="33"/>
      <c r="W2638" s="33"/>
      <c r="Y2638" s="33"/>
    </row>
    <row r="2639" spans="16:25" x14ac:dyDescent="0.45">
      <c r="P2639" s="33"/>
      <c r="W2639" s="33"/>
      <c r="Y2639" s="33"/>
    </row>
    <row r="2640" spans="16:25" x14ac:dyDescent="0.45">
      <c r="P2640" s="33"/>
      <c r="W2640" s="33"/>
      <c r="Y2640" s="33"/>
    </row>
    <row r="2641" spans="16:25" x14ac:dyDescent="0.45">
      <c r="P2641" s="33"/>
      <c r="W2641" s="33"/>
      <c r="Y2641" s="33"/>
    </row>
    <row r="2642" spans="16:25" x14ac:dyDescent="0.45">
      <c r="P2642" s="33"/>
      <c r="W2642" s="33"/>
      <c r="Y2642" s="33"/>
    </row>
    <row r="2643" spans="16:25" x14ac:dyDescent="0.45">
      <c r="P2643" s="33"/>
      <c r="W2643" s="33"/>
      <c r="Y2643" s="33"/>
    </row>
    <row r="2644" spans="16:25" x14ac:dyDescent="0.45">
      <c r="P2644" s="33"/>
      <c r="W2644" s="33"/>
      <c r="Y2644" s="33"/>
    </row>
    <row r="2645" spans="16:25" x14ac:dyDescent="0.45">
      <c r="P2645" s="33"/>
      <c r="W2645" s="33"/>
      <c r="Y2645" s="33"/>
    </row>
    <row r="2646" spans="16:25" x14ac:dyDescent="0.45">
      <c r="P2646" s="33"/>
      <c r="W2646" s="33"/>
      <c r="Y2646" s="33"/>
    </row>
    <row r="2647" spans="16:25" x14ac:dyDescent="0.45">
      <c r="P2647" s="33"/>
      <c r="W2647" s="33"/>
      <c r="Y2647" s="33"/>
    </row>
    <row r="2648" spans="16:25" x14ac:dyDescent="0.45">
      <c r="P2648" s="33"/>
      <c r="W2648" s="33"/>
      <c r="Y2648" s="33"/>
    </row>
    <row r="2649" spans="16:25" x14ac:dyDescent="0.45">
      <c r="P2649" s="33"/>
      <c r="W2649" s="33"/>
      <c r="Y2649" s="33"/>
    </row>
    <row r="2650" spans="16:25" x14ac:dyDescent="0.45">
      <c r="P2650" s="33"/>
      <c r="W2650" s="33"/>
      <c r="Y2650" s="33"/>
    </row>
    <row r="2651" spans="16:25" x14ac:dyDescent="0.45">
      <c r="P2651" s="33"/>
      <c r="W2651" s="33"/>
      <c r="Y2651" s="33"/>
    </row>
    <row r="2652" spans="16:25" x14ac:dyDescent="0.45">
      <c r="P2652" s="33"/>
      <c r="W2652" s="33"/>
      <c r="Y2652" s="33"/>
    </row>
    <row r="2653" spans="16:25" x14ac:dyDescent="0.45">
      <c r="P2653" s="33"/>
      <c r="W2653" s="33"/>
      <c r="Y2653" s="33"/>
    </row>
    <row r="2654" spans="16:25" x14ac:dyDescent="0.45">
      <c r="P2654" s="33"/>
      <c r="W2654" s="33"/>
      <c r="Y2654" s="33"/>
    </row>
    <row r="2655" spans="16:25" x14ac:dyDescent="0.45">
      <c r="P2655" s="33"/>
      <c r="W2655" s="33"/>
      <c r="Y2655" s="33"/>
    </row>
    <row r="2656" spans="16:25" x14ac:dyDescent="0.45">
      <c r="P2656" s="33"/>
      <c r="W2656" s="33"/>
      <c r="Y2656" s="33"/>
    </row>
    <row r="2657" spans="16:25" x14ac:dyDescent="0.45">
      <c r="P2657" s="33"/>
      <c r="W2657" s="33"/>
      <c r="Y2657" s="33"/>
    </row>
    <row r="2658" spans="16:25" x14ac:dyDescent="0.45">
      <c r="P2658" s="33"/>
      <c r="W2658" s="33"/>
      <c r="Y2658" s="33"/>
    </row>
    <row r="2659" spans="16:25" x14ac:dyDescent="0.45">
      <c r="P2659" s="33"/>
      <c r="W2659" s="33"/>
      <c r="Y2659" s="33"/>
    </row>
    <row r="2660" spans="16:25" x14ac:dyDescent="0.45">
      <c r="P2660" s="33"/>
      <c r="W2660" s="33"/>
      <c r="Y2660" s="33"/>
    </row>
    <row r="2661" spans="16:25" x14ac:dyDescent="0.45">
      <c r="P2661" s="33"/>
      <c r="W2661" s="33"/>
      <c r="Y2661" s="33"/>
    </row>
    <row r="2662" spans="16:25" x14ac:dyDescent="0.45">
      <c r="P2662" s="33"/>
      <c r="W2662" s="33"/>
      <c r="Y2662" s="33"/>
    </row>
    <row r="2663" spans="16:25" x14ac:dyDescent="0.45">
      <c r="P2663" s="33"/>
      <c r="W2663" s="33"/>
      <c r="Y2663" s="33"/>
    </row>
    <row r="2664" spans="16:25" x14ac:dyDescent="0.45">
      <c r="P2664" s="33"/>
      <c r="W2664" s="33"/>
      <c r="Y2664" s="33"/>
    </row>
    <row r="2665" spans="16:25" x14ac:dyDescent="0.45">
      <c r="P2665" s="33"/>
      <c r="W2665" s="33"/>
      <c r="Y2665" s="33"/>
    </row>
    <row r="2666" spans="16:25" x14ac:dyDescent="0.45">
      <c r="P2666" s="33"/>
      <c r="W2666" s="33"/>
      <c r="Y2666" s="33"/>
    </row>
    <row r="2667" spans="16:25" x14ac:dyDescent="0.45">
      <c r="P2667" s="33"/>
      <c r="W2667" s="33"/>
      <c r="Y2667" s="33"/>
    </row>
    <row r="2668" spans="16:25" x14ac:dyDescent="0.45">
      <c r="P2668" s="33"/>
      <c r="W2668" s="33"/>
      <c r="Y2668" s="33"/>
    </row>
    <row r="2669" spans="16:25" x14ac:dyDescent="0.45">
      <c r="P2669" s="33"/>
      <c r="W2669" s="33"/>
      <c r="Y2669" s="33"/>
    </row>
    <row r="2670" spans="16:25" x14ac:dyDescent="0.45">
      <c r="P2670" s="33"/>
      <c r="W2670" s="33"/>
      <c r="Y2670" s="33"/>
    </row>
    <row r="2671" spans="16:25" x14ac:dyDescent="0.45">
      <c r="P2671" s="33"/>
      <c r="W2671" s="33"/>
      <c r="Y2671" s="33"/>
    </row>
    <row r="2672" spans="16:25" x14ac:dyDescent="0.45">
      <c r="P2672" s="33"/>
      <c r="W2672" s="33"/>
      <c r="Y2672" s="33"/>
    </row>
    <row r="2673" spans="16:25" x14ac:dyDescent="0.45">
      <c r="P2673" s="33"/>
      <c r="W2673" s="33"/>
      <c r="Y2673" s="33"/>
    </row>
    <row r="2674" spans="16:25" x14ac:dyDescent="0.45">
      <c r="P2674" s="33"/>
      <c r="W2674" s="33"/>
      <c r="Y2674" s="33"/>
    </row>
    <row r="2675" spans="16:25" x14ac:dyDescent="0.45">
      <c r="P2675" s="33"/>
      <c r="W2675" s="33"/>
      <c r="Y2675" s="33"/>
    </row>
    <row r="2676" spans="16:25" x14ac:dyDescent="0.45">
      <c r="P2676" s="33"/>
      <c r="W2676" s="33"/>
      <c r="Y2676" s="33"/>
    </row>
    <row r="2677" spans="16:25" x14ac:dyDescent="0.45">
      <c r="P2677" s="33"/>
      <c r="W2677" s="33"/>
      <c r="Y2677" s="33"/>
    </row>
    <row r="2678" spans="16:25" x14ac:dyDescent="0.45">
      <c r="P2678" s="33"/>
      <c r="W2678" s="33"/>
      <c r="Y2678" s="33"/>
    </row>
    <row r="2679" spans="16:25" x14ac:dyDescent="0.45">
      <c r="P2679" s="33"/>
      <c r="W2679" s="33"/>
      <c r="Y2679" s="33"/>
    </row>
    <row r="2680" spans="16:25" x14ac:dyDescent="0.45">
      <c r="P2680" s="33"/>
      <c r="W2680" s="33"/>
      <c r="Y2680" s="33"/>
    </row>
    <row r="2681" spans="16:25" x14ac:dyDescent="0.45">
      <c r="P2681" s="33"/>
      <c r="W2681" s="33"/>
      <c r="Y2681" s="33"/>
    </row>
    <row r="2682" spans="16:25" x14ac:dyDescent="0.45">
      <c r="P2682" s="33"/>
      <c r="W2682" s="33"/>
      <c r="Y2682" s="33"/>
    </row>
    <row r="2683" spans="16:25" x14ac:dyDescent="0.45">
      <c r="P2683" s="33"/>
      <c r="W2683" s="33"/>
      <c r="Y2683" s="33"/>
    </row>
    <row r="2684" spans="16:25" x14ac:dyDescent="0.45">
      <c r="P2684" s="33"/>
      <c r="W2684" s="33"/>
      <c r="Y2684" s="33"/>
    </row>
    <row r="2685" spans="16:25" x14ac:dyDescent="0.45">
      <c r="P2685" s="33"/>
      <c r="W2685" s="33"/>
      <c r="Y2685" s="33"/>
    </row>
    <row r="2686" spans="16:25" x14ac:dyDescent="0.45">
      <c r="P2686" s="33"/>
      <c r="W2686" s="33"/>
      <c r="Y2686" s="33"/>
    </row>
    <row r="2687" spans="16:25" x14ac:dyDescent="0.45">
      <c r="P2687" s="33"/>
      <c r="W2687" s="33"/>
      <c r="Y2687" s="33"/>
    </row>
    <row r="2688" spans="16:25" x14ac:dyDescent="0.45">
      <c r="P2688" s="33"/>
      <c r="W2688" s="33"/>
      <c r="Y2688" s="33"/>
    </row>
    <row r="2689" spans="16:25" x14ac:dyDescent="0.45">
      <c r="P2689" s="33"/>
      <c r="W2689" s="33"/>
      <c r="Y2689" s="33"/>
    </row>
    <row r="2690" spans="16:25" x14ac:dyDescent="0.45">
      <c r="P2690" s="33"/>
      <c r="W2690" s="33"/>
      <c r="Y2690" s="33"/>
    </row>
    <row r="2691" spans="16:25" x14ac:dyDescent="0.45">
      <c r="P2691" s="33"/>
      <c r="W2691" s="33"/>
      <c r="Y2691" s="33"/>
    </row>
    <row r="2692" spans="16:25" x14ac:dyDescent="0.45">
      <c r="P2692" s="33"/>
      <c r="W2692" s="33"/>
      <c r="Y2692" s="33"/>
    </row>
    <row r="2693" spans="16:25" x14ac:dyDescent="0.45">
      <c r="P2693" s="33"/>
      <c r="W2693" s="33"/>
      <c r="Y2693" s="33"/>
    </row>
    <row r="2694" spans="16:25" x14ac:dyDescent="0.45">
      <c r="P2694" s="33"/>
      <c r="W2694" s="33"/>
      <c r="Y2694" s="33"/>
    </row>
    <row r="2695" spans="16:25" x14ac:dyDescent="0.45">
      <c r="P2695" s="33"/>
      <c r="W2695" s="33"/>
      <c r="Y2695" s="33"/>
    </row>
    <row r="2696" spans="16:25" x14ac:dyDescent="0.45">
      <c r="P2696" s="33"/>
      <c r="W2696" s="33"/>
      <c r="Y2696" s="33"/>
    </row>
    <row r="2697" spans="16:25" x14ac:dyDescent="0.45">
      <c r="P2697" s="33"/>
      <c r="W2697" s="33"/>
      <c r="Y2697" s="33"/>
    </row>
    <row r="2698" spans="16:25" x14ac:dyDescent="0.45">
      <c r="P2698" s="33"/>
      <c r="W2698" s="33"/>
      <c r="Y2698" s="33"/>
    </row>
    <row r="2699" spans="16:25" x14ac:dyDescent="0.45">
      <c r="P2699" s="33"/>
      <c r="W2699" s="33"/>
      <c r="Y2699" s="33"/>
    </row>
    <row r="2700" spans="16:25" x14ac:dyDescent="0.45">
      <c r="P2700" s="33"/>
      <c r="W2700" s="33"/>
      <c r="Y2700" s="33"/>
    </row>
    <row r="2701" spans="16:25" x14ac:dyDescent="0.45">
      <c r="P2701" s="33"/>
      <c r="W2701" s="33"/>
      <c r="Y2701" s="33"/>
    </row>
    <row r="2702" spans="16:25" x14ac:dyDescent="0.45">
      <c r="P2702" s="33"/>
      <c r="W2702" s="33"/>
      <c r="Y2702" s="33"/>
    </row>
    <row r="2703" spans="16:25" x14ac:dyDescent="0.45">
      <c r="P2703" s="33"/>
      <c r="W2703" s="33"/>
      <c r="Y2703" s="33"/>
    </row>
    <row r="2704" spans="16:25" x14ac:dyDescent="0.45">
      <c r="P2704" s="33"/>
      <c r="W2704" s="33"/>
      <c r="Y2704" s="33"/>
    </row>
    <row r="2705" spans="16:25" x14ac:dyDescent="0.45">
      <c r="P2705" s="33"/>
      <c r="W2705" s="33"/>
      <c r="Y2705" s="33"/>
    </row>
    <row r="2706" spans="16:25" x14ac:dyDescent="0.45">
      <c r="P2706" s="33"/>
      <c r="W2706" s="33"/>
      <c r="Y2706" s="33"/>
    </row>
    <row r="2707" spans="16:25" x14ac:dyDescent="0.45">
      <c r="P2707" s="33"/>
      <c r="W2707" s="33"/>
      <c r="Y2707" s="33"/>
    </row>
    <row r="2708" spans="16:25" x14ac:dyDescent="0.45">
      <c r="P2708" s="33"/>
      <c r="W2708" s="33"/>
      <c r="Y2708" s="33"/>
    </row>
    <row r="2709" spans="16:25" x14ac:dyDescent="0.45">
      <c r="P2709" s="33"/>
      <c r="W2709" s="33"/>
      <c r="Y2709" s="33"/>
    </row>
    <row r="2710" spans="16:25" x14ac:dyDescent="0.45">
      <c r="P2710" s="33"/>
      <c r="W2710" s="33"/>
      <c r="Y2710" s="33"/>
    </row>
    <row r="2711" spans="16:25" x14ac:dyDescent="0.45">
      <c r="P2711" s="33"/>
      <c r="W2711" s="33"/>
      <c r="Y2711" s="33"/>
    </row>
    <row r="2712" spans="16:25" x14ac:dyDescent="0.45">
      <c r="P2712" s="33"/>
      <c r="W2712" s="33"/>
      <c r="Y2712" s="33"/>
    </row>
    <row r="2713" spans="16:25" x14ac:dyDescent="0.45">
      <c r="P2713" s="33"/>
      <c r="W2713" s="33"/>
      <c r="Y2713" s="33"/>
    </row>
    <row r="2714" spans="16:25" x14ac:dyDescent="0.45">
      <c r="P2714" s="33"/>
      <c r="W2714" s="33"/>
      <c r="Y2714" s="33"/>
    </row>
    <row r="2715" spans="16:25" x14ac:dyDescent="0.45">
      <c r="P2715" s="33"/>
      <c r="W2715" s="33"/>
      <c r="Y2715" s="33"/>
    </row>
    <row r="2716" spans="16:25" x14ac:dyDescent="0.45">
      <c r="P2716" s="33"/>
      <c r="W2716" s="33"/>
      <c r="Y2716" s="33"/>
    </row>
    <row r="2717" spans="16:25" x14ac:dyDescent="0.45">
      <c r="P2717" s="33"/>
      <c r="W2717" s="33"/>
      <c r="Y2717" s="33"/>
    </row>
    <row r="2718" spans="16:25" x14ac:dyDescent="0.45">
      <c r="P2718" s="33"/>
      <c r="W2718" s="33"/>
      <c r="Y2718" s="33"/>
    </row>
    <row r="2719" spans="16:25" x14ac:dyDescent="0.45">
      <c r="P2719" s="33"/>
      <c r="W2719" s="33"/>
      <c r="Y2719" s="33"/>
    </row>
    <row r="2720" spans="16:25" x14ac:dyDescent="0.45">
      <c r="P2720" s="33"/>
      <c r="W2720" s="33"/>
      <c r="Y2720" s="33"/>
    </row>
    <row r="2721" spans="16:25" x14ac:dyDescent="0.45">
      <c r="P2721" s="33"/>
      <c r="W2721" s="33"/>
      <c r="Y2721" s="33"/>
    </row>
    <row r="2722" spans="16:25" x14ac:dyDescent="0.45">
      <c r="P2722" s="33"/>
      <c r="W2722" s="33"/>
      <c r="Y2722" s="33"/>
    </row>
    <row r="2723" spans="16:25" x14ac:dyDescent="0.45">
      <c r="P2723" s="33"/>
      <c r="W2723" s="33"/>
      <c r="Y2723" s="33"/>
    </row>
    <row r="2724" spans="16:25" x14ac:dyDescent="0.45">
      <c r="P2724" s="33"/>
      <c r="W2724" s="33"/>
      <c r="Y2724" s="33"/>
    </row>
    <row r="2725" spans="16:25" x14ac:dyDescent="0.45">
      <c r="P2725" s="33"/>
      <c r="W2725" s="33"/>
      <c r="Y2725" s="33"/>
    </row>
    <row r="2726" spans="16:25" x14ac:dyDescent="0.45">
      <c r="P2726" s="33"/>
      <c r="W2726" s="33"/>
      <c r="Y2726" s="33"/>
    </row>
    <row r="2727" spans="16:25" x14ac:dyDescent="0.45">
      <c r="P2727" s="33"/>
      <c r="W2727" s="33"/>
      <c r="Y2727" s="33"/>
    </row>
    <row r="2728" spans="16:25" x14ac:dyDescent="0.45">
      <c r="P2728" s="33"/>
      <c r="W2728" s="33"/>
      <c r="Y2728" s="33"/>
    </row>
    <row r="2729" spans="16:25" x14ac:dyDescent="0.45">
      <c r="P2729" s="33"/>
      <c r="W2729" s="33"/>
      <c r="Y2729" s="33"/>
    </row>
    <row r="2730" spans="16:25" x14ac:dyDescent="0.45">
      <c r="P2730" s="33"/>
      <c r="W2730" s="33"/>
      <c r="Y2730" s="33"/>
    </row>
    <row r="2731" spans="16:25" x14ac:dyDescent="0.45">
      <c r="P2731" s="33"/>
      <c r="W2731" s="33"/>
      <c r="Y2731" s="33"/>
    </row>
    <row r="2732" spans="16:25" x14ac:dyDescent="0.45">
      <c r="P2732" s="33"/>
      <c r="W2732" s="33"/>
      <c r="Y2732" s="33"/>
    </row>
    <row r="2733" spans="16:25" x14ac:dyDescent="0.45">
      <c r="P2733" s="33"/>
      <c r="W2733" s="33"/>
      <c r="Y2733" s="33"/>
    </row>
    <row r="2734" spans="16:25" x14ac:dyDescent="0.45">
      <c r="P2734" s="33"/>
      <c r="W2734" s="33"/>
      <c r="Y2734" s="33"/>
    </row>
    <row r="2735" spans="16:25" x14ac:dyDescent="0.45">
      <c r="P2735" s="33"/>
      <c r="W2735" s="33"/>
      <c r="Y2735" s="33"/>
    </row>
    <row r="2736" spans="16:25" x14ac:dyDescent="0.45">
      <c r="P2736" s="33"/>
      <c r="W2736" s="33"/>
      <c r="Y2736" s="33"/>
    </row>
    <row r="2737" spans="16:25" x14ac:dyDescent="0.45">
      <c r="P2737" s="33"/>
      <c r="W2737" s="33"/>
      <c r="Y2737" s="33"/>
    </row>
    <row r="2738" spans="16:25" x14ac:dyDescent="0.45">
      <c r="P2738" s="33"/>
      <c r="W2738" s="33"/>
      <c r="Y2738" s="33"/>
    </row>
    <row r="2739" spans="16:25" x14ac:dyDescent="0.45">
      <c r="P2739" s="33"/>
      <c r="W2739" s="33"/>
      <c r="Y2739" s="33"/>
    </row>
    <row r="2740" spans="16:25" x14ac:dyDescent="0.45">
      <c r="P2740" s="33"/>
      <c r="W2740" s="33"/>
      <c r="Y2740" s="33"/>
    </row>
    <row r="2741" spans="16:25" x14ac:dyDescent="0.45">
      <c r="P2741" s="33"/>
      <c r="W2741" s="33"/>
      <c r="Y2741" s="33"/>
    </row>
    <row r="2742" spans="16:25" x14ac:dyDescent="0.45">
      <c r="P2742" s="33"/>
      <c r="W2742" s="33"/>
      <c r="Y2742" s="33"/>
    </row>
    <row r="2743" spans="16:25" x14ac:dyDescent="0.45">
      <c r="P2743" s="33"/>
      <c r="W2743" s="33"/>
      <c r="Y2743" s="33"/>
    </row>
    <row r="2744" spans="16:25" x14ac:dyDescent="0.45">
      <c r="P2744" s="33"/>
      <c r="W2744" s="33"/>
      <c r="Y2744" s="33"/>
    </row>
    <row r="2745" spans="16:25" x14ac:dyDescent="0.45">
      <c r="P2745" s="33"/>
      <c r="W2745" s="33"/>
      <c r="Y2745" s="33"/>
    </row>
    <row r="2746" spans="16:25" x14ac:dyDescent="0.45">
      <c r="P2746" s="33"/>
      <c r="W2746" s="33"/>
      <c r="Y2746" s="33"/>
    </row>
    <row r="2747" spans="16:25" x14ac:dyDescent="0.45">
      <c r="P2747" s="33"/>
      <c r="W2747" s="33"/>
      <c r="Y2747" s="33"/>
    </row>
    <row r="2748" spans="16:25" x14ac:dyDescent="0.45">
      <c r="P2748" s="33"/>
      <c r="W2748" s="33"/>
      <c r="Y2748" s="33"/>
    </row>
    <row r="2749" spans="16:25" x14ac:dyDescent="0.45">
      <c r="P2749" s="33"/>
      <c r="W2749" s="33"/>
      <c r="Y2749" s="33"/>
    </row>
    <row r="2750" spans="16:25" x14ac:dyDescent="0.45">
      <c r="P2750" s="33"/>
      <c r="W2750" s="33"/>
      <c r="Y2750" s="33"/>
    </row>
    <row r="2751" spans="16:25" x14ac:dyDescent="0.45">
      <c r="P2751" s="33"/>
      <c r="W2751" s="33"/>
      <c r="Y2751" s="33"/>
    </row>
    <row r="2752" spans="16:25" x14ac:dyDescent="0.45">
      <c r="P2752" s="33"/>
      <c r="W2752" s="33"/>
      <c r="Y2752" s="33"/>
    </row>
    <row r="2753" spans="16:25" x14ac:dyDescent="0.45">
      <c r="P2753" s="33"/>
      <c r="W2753" s="33"/>
      <c r="Y2753" s="33"/>
    </row>
    <row r="2754" spans="16:25" x14ac:dyDescent="0.45">
      <c r="P2754" s="33"/>
      <c r="W2754" s="33"/>
      <c r="Y2754" s="33"/>
    </row>
    <row r="2755" spans="16:25" x14ac:dyDescent="0.45">
      <c r="P2755" s="33"/>
      <c r="W2755" s="33"/>
      <c r="Y2755" s="33"/>
    </row>
    <row r="2756" spans="16:25" x14ac:dyDescent="0.45">
      <c r="P2756" s="33"/>
      <c r="W2756" s="33"/>
      <c r="Y2756" s="33"/>
    </row>
    <row r="2757" spans="16:25" x14ac:dyDescent="0.45">
      <c r="P2757" s="33"/>
      <c r="W2757" s="33"/>
      <c r="Y2757" s="33"/>
    </row>
    <row r="2758" spans="16:25" x14ac:dyDescent="0.45">
      <c r="P2758" s="33"/>
      <c r="W2758" s="33"/>
      <c r="Y2758" s="33"/>
    </row>
    <row r="2759" spans="16:25" x14ac:dyDescent="0.45">
      <c r="P2759" s="33"/>
      <c r="W2759" s="33"/>
      <c r="Y2759" s="33"/>
    </row>
    <row r="2760" spans="16:25" x14ac:dyDescent="0.45">
      <c r="P2760" s="33"/>
      <c r="W2760" s="33"/>
      <c r="Y2760" s="33"/>
    </row>
    <row r="2761" spans="16:25" x14ac:dyDescent="0.45">
      <c r="P2761" s="33"/>
      <c r="W2761" s="33"/>
      <c r="Y2761" s="33"/>
    </row>
    <row r="2762" spans="16:25" x14ac:dyDescent="0.45">
      <c r="P2762" s="33"/>
      <c r="W2762" s="33"/>
      <c r="Y2762" s="33"/>
    </row>
    <row r="2763" spans="16:25" x14ac:dyDescent="0.45">
      <c r="P2763" s="33"/>
      <c r="W2763" s="33"/>
      <c r="Y2763" s="33"/>
    </row>
    <row r="2764" spans="16:25" x14ac:dyDescent="0.45">
      <c r="P2764" s="33"/>
      <c r="W2764" s="33"/>
      <c r="Y2764" s="33"/>
    </row>
    <row r="2765" spans="16:25" x14ac:dyDescent="0.45">
      <c r="P2765" s="33"/>
      <c r="W2765" s="33"/>
      <c r="Y2765" s="33"/>
    </row>
    <row r="2766" spans="16:25" x14ac:dyDescent="0.45">
      <c r="P2766" s="33"/>
      <c r="W2766" s="33"/>
      <c r="Y2766" s="33"/>
    </row>
    <row r="2767" spans="16:25" x14ac:dyDescent="0.45">
      <c r="P2767" s="33"/>
      <c r="W2767" s="33"/>
      <c r="Y2767" s="33"/>
    </row>
    <row r="2768" spans="16:25" x14ac:dyDescent="0.45">
      <c r="P2768" s="33"/>
      <c r="W2768" s="33"/>
      <c r="Y2768" s="33"/>
    </row>
    <row r="2769" spans="16:25" x14ac:dyDescent="0.45">
      <c r="P2769" s="33"/>
      <c r="W2769" s="33"/>
      <c r="Y2769" s="33"/>
    </row>
    <row r="2770" spans="16:25" x14ac:dyDescent="0.45">
      <c r="P2770" s="33"/>
      <c r="W2770" s="33"/>
      <c r="Y2770" s="33"/>
    </row>
    <row r="2771" spans="16:25" x14ac:dyDescent="0.45">
      <c r="P2771" s="33"/>
      <c r="W2771" s="33"/>
      <c r="Y2771" s="33"/>
    </row>
    <row r="2772" spans="16:25" x14ac:dyDescent="0.45">
      <c r="P2772" s="33"/>
      <c r="W2772" s="33"/>
      <c r="Y2772" s="33"/>
    </row>
    <row r="2773" spans="16:25" x14ac:dyDescent="0.45">
      <c r="P2773" s="33"/>
      <c r="W2773" s="33"/>
      <c r="Y2773" s="33"/>
    </row>
    <row r="2774" spans="16:25" x14ac:dyDescent="0.45">
      <c r="P2774" s="33"/>
      <c r="W2774" s="33"/>
      <c r="Y2774" s="33"/>
    </row>
    <row r="2775" spans="16:25" x14ac:dyDescent="0.45">
      <c r="P2775" s="33"/>
      <c r="W2775" s="33"/>
      <c r="Y2775" s="33"/>
    </row>
    <row r="2776" spans="16:25" x14ac:dyDescent="0.45">
      <c r="P2776" s="33"/>
      <c r="W2776" s="33"/>
      <c r="Y2776" s="33"/>
    </row>
    <row r="2777" spans="16:25" x14ac:dyDescent="0.45">
      <c r="P2777" s="33"/>
      <c r="W2777" s="33"/>
      <c r="Y2777" s="33"/>
    </row>
    <row r="2778" spans="16:25" x14ac:dyDescent="0.45">
      <c r="P2778" s="33"/>
      <c r="W2778" s="33"/>
      <c r="Y2778" s="33"/>
    </row>
    <row r="2779" spans="16:25" x14ac:dyDescent="0.45">
      <c r="P2779" s="33"/>
      <c r="W2779" s="33"/>
      <c r="Y2779" s="33"/>
    </row>
    <row r="2780" spans="16:25" x14ac:dyDescent="0.45">
      <c r="P2780" s="33"/>
      <c r="W2780" s="33"/>
      <c r="Y2780" s="33"/>
    </row>
    <row r="2781" spans="16:25" x14ac:dyDescent="0.45">
      <c r="P2781" s="33"/>
      <c r="W2781" s="33"/>
      <c r="Y2781" s="33"/>
    </row>
    <row r="2782" spans="16:25" x14ac:dyDescent="0.45">
      <c r="P2782" s="33"/>
      <c r="W2782" s="33"/>
      <c r="Y2782" s="33"/>
    </row>
    <row r="2783" spans="16:25" x14ac:dyDescent="0.45">
      <c r="P2783" s="33"/>
      <c r="W2783" s="33"/>
      <c r="Y2783" s="33"/>
    </row>
    <row r="2784" spans="16:25" x14ac:dyDescent="0.45">
      <c r="P2784" s="33"/>
      <c r="W2784" s="33"/>
      <c r="Y2784" s="33"/>
    </row>
    <row r="2785" spans="16:25" x14ac:dyDescent="0.45">
      <c r="P2785" s="33"/>
      <c r="W2785" s="33"/>
      <c r="Y2785" s="33"/>
    </row>
    <row r="2786" spans="16:25" x14ac:dyDescent="0.45">
      <c r="P2786" s="33"/>
      <c r="W2786" s="33"/>
      <c r="Y2786" s="33"/>
    </row>
    <row r="2787" spans="16:25" x14ac:dyDescent="0.45">
      <c r="P2787" s="33"/>
      <c r="W2787" s="33"/>
      <c r="Y2787" s="33"/>
    </row>
    <row r="2788" spans="16:25" x14ac:dyDescent="0.45">
      <c r="P2788" s="33"/>
      <c r="W2788" s="33"/>
      <c r="Y2788" s="33"/>
    </row>
    <row r="2789" spans="16:25" x14ac:dyDescent="0.45">
      <c r="P2789" s="33"/>
      <c r="W2789" s="33"/>
      <c r="Y2789" s="33"/>
    </row>
    <row r="2790" spans="16:25" x14ac:dyDescent="0.45">
      <c r="P2790" s="33"/>
      <c r="W2790" s="33"/>
      <c r="Y2790" s="33"/>
    </row>
    <row r="2791" spans="16:25" x14ac:dyDescent="0.45">
      <c r="P2791" s="33"/>
      <c r="W2791" s="33"/>
      <c r="Y2791" s="33"/>
    </row>
    <row r="2792" spans="16:25" x14ac:dyDescent="0.45">
      <c r="P2792" s="33"/>
      <c r="W2792" s="33"/>
      <c r="Y2792" s="33"/>
    </row>
    <row r="2793" spans="16:25" x14ac:dyDescent="0.45">
      <c r="P2793" s="33"/>
      <c r="W2793" s="33"/>
      <c r="Y2793" s="33"/>
    </row>
    <row r="2794" spans="16:25" x14ac:dyDescent="0.45">
      <c r="P2794" s="33"/>
      <c r="W2794" s="33"/>
      <c r="Y2794" s="33"/>
    </row>
    <row r="2795" spans="16:25" x14ac:dyDescent="0.45">
      <c r="P2795" s="33"/>
      <c r="W2795" s="33"/>
      <c r="Y2795" s="33"/>
    </row>
    <row r="2796" spans="16:25" x14ac:dyDescent="0.45">
      <c r="P2796" s="33"/>
      <c r="W2796" s="33"/>
      <c r="Y2796" s="33"/>
    </row>
    <row r="2797" spans="16:25" x14ac:dyDescent="0.45">
      <c r="P2797" s="33"/>
      <c r="W2797" s="33"/>
      <c r="Y2797" s="33"/>
    </row>
    <row r="2798" spans="16:25" x14ac:dyDescent="0.45">
      <c r="P2798" s="33"/>
      <c r="W2798" s="33"/>
      <c r="Y2798" s="33"/>
    </row>
    <row r="2799" spans="16:25" x14ac:dyDescent="0.45">
      <c r="P2799" s="33"/>
      <c r="W2799" s="33"/>
      <c r="Y2799" s="33"/>
    </row>
    <row r="2800" spans="16:25" x14ac:dyDescent="0.45">
      <c r="P2800" s="33"/>
      <c r="W2800" s="33"/>
      <c r="Y2800" s="33"/>
    </row>
    <row r="2801" spans="16:25" x14ac:dyDescent="0.45">
      <c r="P2801" s="33"/>
      <c r="W2801" s="33"/>
      <c r="Y2801" s="33"/>
    </row>
    <row r="2802" spans="16:25" x14ac:dyDescent="0.45">
      <c r="P2802" s="33"/>
      <c r="W2802" s="33"/>
      <c r="Y2802" s="33"/>
    </row>
    <row r="2803" spans="16:25" x14ac:dyDescent="0.45">
      <c r="P2803" s="33"/>
      <c r="W2803" s="33"/>
      <c r="Y2803" s="33"/>
    </row>
    <row r="2804" spans="16:25" x14ac:dyDescent="0.45">
      <c r="P2804" s="33"/>
      <c r="W2804" s="33"/>
      <c r="Y2804" s="33"/>
    </row>
    <row r="2805" spans="16:25" x14ac:dyDescent="0.45">
      <c r="P2805" s="33"/>
      <c r="W2805" s="33"/>
      <c r="Y2805" s="33"/>
    </row>
    <row r="2806" spans="16:25" x14ac:dyDescent="0.45">
      <c r="P2806" s="33"/>
      <c r="W2806" s="33"/>
      <c r="Y2806" s="33"/>
    </row>
    <row r="2807" spans="16:25" x14ac:dyDescent="0.45">
      <c r="P2807" s="33"/>
      <c r="W2807" s="33"/>
      <c r="Y2807" s="33"/>
    </row>
    <row r="2808" spans="16:25" x14ac:dyDescent="0.45">
      <c r="P2808" s="33"/>
      <c r="W2808" s="33"/>
      <c r="Y2808" s="33"/>
    </row>
    <row r="2809" spans="16:25" x14ac:dyDescent="0.45">
      <c r="P2809" s="33"/>
      <c r="W2809" s="33"/>
      <c r="Y2809" s="33"/>
    </row>
    <row r="2810" spans="16:25" x14ac:dyDescent="0.45">
      <c r="P2810" s="33"/>
      <c r="W2810" s="33"/>
      <c r="Y2810" s="33"/>
    </row>
    <row r="2811" spans="16:25" x14ac:dyDescent="0.45">
      <c r="P2811" s="33"/>
      <c r="W2811" s="33"/>
      <c r="Y2811" s="33"/>
    </row>
    <row r="2812" spans="16:25" x14ac:dyDescent="0.45">
      <c r="P2812" s="33"/>
      <c r="W2812" s="33"/>
      <c r="Y2812" s="33"/>
    </row>
    <row r="2813" spans="16:25" x14ac:dyDescent="0.45">
      <c r="P2813" s="33"/>
      <c r="W2813" s="33"/>
      <c r="Y2813" s="33"/>
    </row>
    <row r="2814" spans="16:25" x14ac:dyDescent="0.45">
      <c r="P2814" s="33"/>
      <c r="W2814" s="33"/>
      <c r="Y2814" s="33"/>
    </row>
    <row r="2815" spans="16:25" x14ac:dyDescent="0.45">
      <c r="P2815" s="33"/>
      <c r="W2815" s="33"/>
      <c r="Y2815" s="33"/>
    </row>
    <row r="2816" spans="16:25" x14ac:dyDescent="0.45">
      <c r="P2816" s="33"/>
      <c r="W2816" s="33"/>
      <c r="Y2816" s="33"/>
    </row>
    <row r="2817" spans="16:25" x14ac:dyDescent="0.45">
      <c r="P2817" s="33"/>
      <c r="W2817" s="33"/>
      <c r="Y2817" s="33"/>
    </row>
    <row r="2818" spans="16:25" x14ac:dyDescent="0.45">
      <c r="P2818" s="33"/>
      <c r="W2818" s="33"/>
      <c r="Y2818" s="33"/>
    </row>
    <row r="2819" spans="16:25" x14ac:dyDescent="0.45">
      <c r="P2819" s="33"/>
      <c r="W2819" s="33"/>
      <c r="Y2819" s="33"/>
    </row>
    <row r="2820" spans="16:25" x14ac:dyDescent="0.45">
      <c r="P2820" s="33"/>
      <c r="W2820" s="33"/>
      <c r="Y2820" s="33"/>
    </row>
    <row r="2821" spans="16:25" x14ac:dyDescent="0.45">
      <c r="P2821" s="33"/>
      <c r="W2821" s="33"/>
      <c r="Y2821" s="33"/>
    </row>
    <row r="2822" spans="16:25" x14ac:dyDescent="0.45">
      <c r="P2822" s="33"/>
      <c r="W2822" s="33"/>
      <c r="Y2822" s="33"/>
    </row>
    <row r="2823" spans="16:25" x14ac:dyDescent="0.45">
      <c r="P2823" s="33"/>
      <c r="W2823" s="33"/>
      <c r="Y2823" s="33"/>
    </row>
    <row r="2824" spans="16:25" x14ac:dyDescent="0.45">
      <c r="P2824" s="33"/>
      <c r="W2824" s="33"/>
      <c r="Y2824" s="33"/>
    </row>
    <row r="2825" spans="16:25" x14ac:dyDescent="0.45">
      <c r="P2825" s="33"/>
      <c r="W2825" s="33"/>
      <c r="Y2825" s="33"/>
    </row>
    <row r="2826" spans="16:25" x14ac:dyDescent="0.45">
      <c r="P2826" s="33"/>
      <c r="W2826" s="33"/>
      <c r="Y2826" s="33"/>
    </row>
    <row r="2827" spans="16:25" x14ac:dyDescent="0.45">
      <c r="P2827" s="33"/>
      <c r="W2827" s="33"/>
      <c r="Y2827" s="33"/>
    </row>
    <row r="2828" spans="16:25" x14ac:dyDescent="0.45">
      <c r="P2828" s="33"/>
      <c r="W2828" s="33"/>
      <c r="Y2828" s="33"/>
    </row>
    <row r="2829" spans="16:25" x14ac:dyDescent="0.45">
      <c r="P2829" s="33"/>
      <c r="W2829" s="33"/>
      <c r="Y2829" s="33"/>
    </row>
    <row r="2830" spans="16:25" x14ac:dyDescent="0.45">
      <c r="P2830" s="33"/>
      <c r="W2830" s="33"/>
      <c r="Y2830" s="33"/>
    </row>
    <row r="2831" spans="16:25" x14ac:dyDescent="0.45">
      <c r="P2831" s="33"/>
      <c r="W2831" s="33"/>
      <c r="Y2831" s="33"/>
    </row>
    <row r="2832" spans="16:25" x14ac:dyDescent="0.45">
      <c r="P2832" s="33"/>
      <c r="W2832" s="33"/>
      <c r="Y2832" s="33"/>
    </row>
    <row r="2833" spans="16:25" x14ac:dyDescent="0.45">
      <c r="P2833" s="33"/>
      <c r="W2833" s="33"/>
      <c r="Y2833" s="33"/>
    </row>
    <row r="2834" spans="16:25" x14ac:dyDescent="0.45">
      <c r="P2834" s="33"/>
      <c r="W2834" s="33"/>
      <c r="Y2834" s="33"/>
    </row>
    <row r="2835" spans="16:25" x14ac:dyDescent="0.45">
      <c r="P2835" s="33"/>
      <c r="W2835" s="33"/>
      <c r="Y2835" s="33"/>
    </row>
    <row r="2836" spans="16:25" x14ac:dyDescent="0.45">
      <c r="P2836" s="33"/>
      <c r="W2836" s="33"/>
      <c r="Y2836" s="33"/>
    </row>
    <row r="2837" spans="16:25" x14ac:dyDescent="0.45">
      <c r="P2837" s="33"/>
      <c r="W2837" s="33"/>
      <c r="Y2837" s="33"/>
    </row>
    <row r="2838" spans="16:25" x14ac:dyDescent="0.45">
      <c r="P2838" s="33"/>
      <c r="W2838" s="33"/>
      <c r="Y2838" s="33"/>
    </row>
    <row r="2839" spans="16:25" x14ac:dyDescent="0.45">
      <c r="P2839" s="33"/>
      <c r="W2839" s="33"/>
      <c r="Y2839" s="33"/>
    </row>
    <row r="2840" spans="16:25" x14ac:dyDescent="0.45">
      <c r="P2840" s="33"/>
      <c r="W2840" s="33"/>
      <c r="Y2840" s="33"/>
    </row>
    <row r="2841" spans="16:25" x14ac:dyDescent="0.45">
      <c r="P2841" s="33"/>
      <c r="W2841" s="33"/>
      <c r="Y2841" s="33"/>
    </row>
    <row r="2842" spans="16:25" x14ac:dyDescent="0.45">
      <c r="P2842" s="33"/>
      <c r="W2842" s="33"/>
      <c r="Y2842" s="33"/>
    </row>
    <row r="2843" spans="16:25" x14ac:dyDescent="0.45">
      <c r="P2843" s="33"/>
      <c r="W2843" s="33"/>
      <c r="Y2843" s="33"/>
    </row>
    <row r="2844" spans="16:25" x14ac:dyDescent="0.45">
      <c r="P2844" s="33"/>
      <c r="W2844" s="33"/>
      <c r="Y2844" s="33"/>
    </row>
    <row r="2845" spans="16:25" x14ac:dyDescent="0.45">
      <c r="P2845" s="33"/>
      <c r="W2845" s="33"/>
      <c r="Y2845" s="33"/>
    </row>
    <row r="2846" spans="16:25" x14ac:dyDescent="0.45">
      <c r="P2846" s="33"/>
      <c r="W2846" s="33"/>
      <c r="Y2846" s="33"/>
    </row>
    <row r="2847" spans="16:25" x14ac:dyDescent="0.45">
      <c r="P2847" s="33"/>
      <c r="W2847" s="33"/>
      <c r="Y2847" s="33"/>
    </row>
    <row r="2848" spans="16:25" x14ac:dyDescent="0.45">
      <c r="P2848" s="33"/>
      <c r="W2848" s="33"/>
      <c r="Y2848" s="33"/>
    </row>
    <row r="2849" spans="16:25" x14ac:dyDescent="0.45">
      <c r="P2849" s="33"/>
      <c r="W2849" s="33"/>
      <c r="Y2849" s="33"/>
    </row>
    <row r="2850" spans="16:25" x14ac:dyDescent="0.45">
      <c r="P2850" s="33"/>
      <c r="W2850" s="33"/>
      <c r="Y2850" s="33"/>
    </row>
    <row r="2851" spans="16:25" x14ac:dyDescent="0.45">
      <c r="P2851" s="33"/>
      <c r="W2851" s="33"/>
      <c r="Y2851" s="33"/>
    </row>
    <row r="2852" spans="16:25" x14ac:dyDescent="0.45">
      <c r="P2852" s="33"/>
      <c r="W2852" s="33"/>
      <c r="Y2852" s="33"/>
    </row>
    <row r="2853" spans="16:25" x14ac:dyDescent="0.45">
      <c r="P2853" s="33"/>
      <c r="W2853" s="33"/>
      <c r="Y2853" s="33"/>
    </row>
    <row r="2854" spans="16:25" x14ac:dyDescent="0.45">
      <c r="P2854" s="33"/>
      <c r="W2854" s="33"/>
      <c r="Y2854" s="33"/>
    </row>
    <row r="2855" spans="16:25" x14ac:dyDescent="0.45">
      <c r="P2855" s="33"/>
      <c r="W2855" s="33"/>
      <c r="Y2855" s="33"/>
    </row>
    <row r="2856" spans="16:25" x14ac:dyDescent="0.45">
      <c r="P2856" s="33"/>
      <c r="W2856" s="33"/>
      <c r="Y2856" s="33"/>
    </row>
    <row r="2857" spans="16:25" x14ac:dyDescent="0.45">
      <c r="P2857" s="33"/>
      <c r="W2857" s="33"/>
      <c r="Y2857" s="33"/>
    </row>
    <row r="2858" spans="16:25" x14ac:dyDescent="0.45">
      <c r="P2858" s="33"/>
      <c r="W2858" s="33"/>
      <c r="Y2858" s="33"/>
    </row>
    <row r="2859" spans="16:25" x14ac:dyDescent="0.45">
      <c r="P2859" s="33"/>
      <c r="W2859" s="33"/>
      <c r="Y2859" s="33"/>
    </row>
    <row r="2860" spans="16:25" x14ac:dyDescent="0.45">
      <c r="P2860" s="33"/>
      <c r="W2860" s="33"/>
      <c r="Y2860" s="33"/>
    </row>
    <row r="2861" spans="16:25" x14ac:dyDescent="0.45">
      <c r="P2861" s="33"/>
      <c r="W2861" s="33"/>
      <c r="Y2861" s="33"/>
    </row>
    <row r="2862" spans="16:25" x14ac:dyDescent="0.45">
      <c r="P2862" s="33"/>
      <c r="W2862" s="33"/>
      <c r="Y2862" s="33"/>
    </row>
    <row r="2863" spans="16:25" x14ac:dyDescent="0.45">
      <c r="P2863" s="33"/>
      <c r="W2863" s="33"/>
      <c r="Y2863" s="33"/>
    </row>
    <row r="2864" spans="16:25" x14ac:dyDescent="0.45">
      <c r="P2864" s="33"/>
      <c r="W2864" s="33"/>
      <c r="Y2864" s="33"/>
    </row>
    <row r="2865" spans="16:25" x14ac:dyDescent="0.45">
      <c r="P2865" s="33"/>
      <c r="W2865" s="33"/>
      <c r="Y2865" s="33"/>
    </row>
    <row r="2866" spans="16:25" x14ac:dyDescent="0.45">
      <c r="P2866" s="33"/>
      <c r="W2866" s="33"/>
      <c r="Y2866" s="33"/>
    </row>
    <row r="2867" spans="16:25" x14ac:dyDescent="0.45">
      <c r="P2867" s="33"/>
      <c r="W2867" s="33"/>
      <c r="Y2867" s="33"/>
    </row>
    <row r="2868" spans="16:25" x14ac:dyDescent="0.45">
      <c r="P2868" s="33"/>
      <c r="W2868" s="33"/>
      <c r="Y2868" s="33"/>
    </row>
    <row r="2869" spans="16:25" x14ac:dyDescent="0.45">
      <c r="P2869" s="33"/>
      <c r="W2869" s="33"/>
      <c r="Y2869" s="33"/>
    </row>
    <row r="2870" spans="16:25" x14ac:dyDescent="0.45">
      <c r="P2870" s="33"/>
      <c r="W2870" s="33"/>
      <c r="Y2870" s="33"/>
    </row>
    <row r="2871" spans="16:25" x14ac:dyDescent="0.45">
      <c r="P2871" s="33"/>
      <c r="W2871" s="33"/>
      <c r="Y2871" s="33"/>
    </row>
    <row r="2872" spans="16:25" x14ac:dyDescent="0.45">
      <c r="P2872" s="33"/>
      <c r="W2872" s="33"/>
      <c r="Y2872" s="33"/>
    </row>
    <row r="2873" spans="16:25" x14ac:dyDescent="0.45">
      <c r="P2873" s="33"/>
      <c r="W2873" s="33"/>
      <c r="Y2873" s="33"/>
    </row>
    <row r="2874" spans="16:25" x14ac:dyDescent="0.45">
      <c r="P2874" s="33"/>
      <c r="W2874" s="33"/>
      <c r="Y2874" s="33"/>
    </row>
    <row r="2875" spans="16:25" x14ac:dyDescent="0.45">
      <c r="P2875" s="33"/>
      <c r="W2875" s="33"/>
      <c r="Y2875" s="33"/>
    </row>
    <row r="2876" spans="16:25" x14ac:dyDescent="0.45">
      <c r="P2876" s="33"/>
      <c r="W2876" s="33"/>
      <c r="Y2876" s="33"/>
    </row>
    <row r="2877" spans="16:25" x14ac:dyDescent="0.45">
      <c r="P2877" s="33"/>
      <c r="W2877" s="33"/>
      <c r="Y2877" s="33"/>
    </row>
    <row r="2878" spans="16:25" x14ac:dyDescent="0.45">
      <c r="P2878" s="33"/>
      <c r="W2878" s="33"/>
      <c r="Y2878" s="33"/>
    </row>
    <row r="2879" spans="16:25" x14ac:dyDescent="0.45">
      <c r="P2879" s="33"/>
      <c r="W2879" s="33"/>
      <c r="Y2879" s="33"/>
    </row>
    <row r="2880" spans="16:25" x14ac:dyDescent="0.45">
      <c r="P2880" s="33"/>
      <c r="W2880" s="33"/>
      <c r="Y2880" s="33"/>
    </row>
    <row r="2881" spans="16:25" x14ac:dyDescent="0.45">
      <c r="P2881" s="33"/>
      <c r="W2881" s="33"/>
      <c r="Y2881" s="33"/>
    </row>
    <row r="2882" spans="16:25" x14ac:dyDescent="0.45">
      <c r="P2882" s="33"/>
      <c r="W2882" s="33"/>
      <c r="Y2882" s="33"/>
    </row>
    <row r="2883" spans="16:25" x14ac:dyDescent="0.45">
      <c r="P2883" s="33"/>
      <c r="W2883" s="33"/>
      <c r="Y2883" s="33"/>
    </row>
    <row r="2884" spans="16:25" x14ac:dyDescent="0.45">
      <c r="P2884" s="33"/>
      <c r="W2884" s="33"/>
      <c r="Y2884" s="33"/>
    </row>
    <row r="2885" spans="16:25" x14ac:dyDescent="0.45">
      <c r="P2885" s="33"/>
      <c r="W2885" s="33"/>
      <c r="Y2885" s="33"/>
    </row>
    <row r="2886" spans="16:25" x14ac:dyDescent="0.45">
      <c r="P2886" s="33"/>
      <c r="W2886" s="33"/>
      <c r="Y2886" s="33"/>
    </row>
    <row r="2887" spans="16:25" x14ac:dyDescent="0.45">
      <c r="P2887" s="33"/>
      <c r="W2887" s="33"/>
      <c r="Y2887" s="33"/>
    </row>
    <row r="2888" spans="16:25" x14ac:dyDescent="0.45">
      <c r="P2888" s="33"/>
      <c r="W2888" s="33"/>
      <c r="Y2888" s="33"/>
    </row>
    <row r="2889" spans="16:25" x14ac:dyDescent="0.45">
      <c r="P2889" s="33"/>
      <c r="W2889" s="33"/>
      <c r="Y2889" s="33"/>
    </row>
    <row r="2890" spans="16:25" x14ac:dyDescent="0.45">
      <c r="P2890" s="33"/>
      <c r="W2890" s="33"/>
      <c r="Y2890" s="33"/>
    </row>
    <row r="2891" spans="16:25" x14ac:dyDescent="0.45">
      <c r="P2891" s="33"/>
      <c r="W2891" s="33"/>
      <c r="Y2891" s="33"/>
    </row>
    <row r="2892" spans="16:25" x14ac:dyDescent="0.45">
      <c r="P2892" s="33"/>
      <c r="W2892" s="33"/>
      <c r="Y2892" s="33"/>
    </row>
    <row r="2893" spans="16:25" x14ac:dyDescent="0.45">
      <c r="P2893" s="33"/>
      <c r="W2893" s="33"/>
      <c r="Y2893" s="33"/>
    </row>
    <row r="2894" spans="16:25" x14ac:dyDescent="0.45">
      <c r="P2894" s="33"/>
      <c r="W2894" s="33"/>
      <c r="Y2894" s="33"/>
    </row>
    <row r="2895" spans="16:25" x14ac:dyDescent="0.45">
      <c r="P2895" s="33"/>
      <c r="W2895" s="33"/>
      <c r="Y2895" s="33"/>
    </row>
    <row r="2896" spans="16:25" x14ac:dyDescent="0.45">
      <c r="P2896" s="33"/>
      <c r="W2896" s="33"/>
      <c r="Y2896" s="33"/>
    </row>
    <row r="2897" spans="16:25" x14ac:dyDescent="0.45">
      <c r="P2897" s="33"/>
      <c r="W2897" s="33"/>
      <c r="Y2897" s="33"/>
    </row>
    <row r="2898" spans="16:25" x14ac:dyDescent="0.45">
      <c r="P2898" s="33"/>
      <c r="W2898" s="33"/>
      <c r="Y2898" s="33"/>
    </row>
    <row r="2899" spans="16:25" x14ac:dyDescent="0.45">
      <c r="P2899" s="33"/>
      <c r="W2899" s="33"/>
      <c r="Y2899" s="33"/>
    </row>
    <row r="2900" spans="16:25" x14ac:dyDescent="0.45">
      <c r="P2900" s="33"/>
      <c r="W2900" s="33"/>
      <c r="Y2900" s="33"/>
    </row>
    <row r="2901" spans="16:25" x14ac:dyDescent="0.45">
      <c r="P2901" s="33"/>
      <c r="W2901" s="33"/>
      <c r="Y2901" s="33"/>
    </row>
    <row r="2902" spans="16:25" x14ac:dyDescent="0.45">
      <c r="P2902" s="33"/>
      <c r="W2902" s="33"/>
      <c r="Y2902" s="33"/>
    </row>
    <row r="2903" spans="16:25" x14ac:dyDescent="0.45">
      <c r="P2903" s="33"/>
      <c r="W2903" s="33"/>
      <c r="Y2903" s="33"/>
    </row>
    <row r="2904" spans="16:25" x14ac:dyDescent="0.45">
      <c r="P2904" s="33"/>
      <c r="W2904" s="33"/>
      <c r="Y2904" s="33"/>
    </row>
    <row r="2905" spans="16:25" x14ac:dyDescent="0.45">
      <c r="P2905" s="33"/>
      <c r="W2905" s="33"/>
      <c r="Y2905" s="33"/>
    </row>
    <row r="2906" spans="16:25" x14ac:dyDescent="0.45">
      <c r="P2906" s="33"/>
      <c r="W2906" s="33"/>
      <c r="Y2906" s="33"/>
    </row>
    <row r="2907" spans="16:25" x14ac:dyDescent="0.45">
      <c r="P2907" s="33"/>
      <c r="W2907" s="33"/>
      <c r="Y2907" s="33"/>
    </row>
    <row r="2908" spans="16:25" x14ac:dyDescent="0.45">
      <c r="P2908" s="33"/>
      <c r="W2908" s="33"/>
      <c r="Y2908" s="33"/>
    </row>
    <row r="2909" spans="16:25" x14ac:dyDescent="0.45">
      <c r="P2909" s="33"/>
      <c r="W2909" s="33"/>
      <c r="Y2909" s="33"/>
    </row>
    <row r="2910" spans="16:25" x14ac:dyDescent="0.45">
      <c r="P2910" s="33"/>
      <c r="W2910" s="33"/>
      <c r="Y2910" s="33"/>
    </row>
    <row r="2911" spans="16:25" x14ac:dyDescent="0.45">
      <c r="P2911" s="33"/>
      <c r="W2911" s="33"/>
      <c r="Y2911" s="33"/>
    </row>
    <row r="2912" spans="16:25" x14ac:dyDescent="0.45">
      <c r="P2912" s="33"/>
      <c r="W2912" s="33"/>
      <c r="Y2912" s="33"/>
    </row>
    <row r="2913" spans="16:25" x14ac:dyDescent="0.45">
      <c r="P2913" s="33"/>
      <c r="W2913" s="33"/>
      <c r="Y2913" s="33"/>
    </row>
    <row r="2914" spans="16:25" x14ac:dyDescent="0.45">
      <c r="P2914" s="33"/>
      <c r="W2914" s="33"/>
      <c r="Y2914" s="33"/>
    </row>
    <row r="2915" spans="16:25" x14ac:dyDescent="0.45">
      <c r="P2915" s="33"/>
      <c r="W2915" s="33"/>
      <c r="Y2915" s="33"/>
    </row>
    <row r="2916" spans="16:25" x14ac:dyDescent="0.45">
      <c r="P2916" s="33"/>
      <c r="W2916" s="33"/>
      <c r="Y2916" s="33"/>
    </row>
    <row r="2917" spans="16:25" x14ac:dyDescent="0.45">
      <c r="P2917" s="33"/>
      <c r="W2917" s="33"/>
      <c r="Y2917" s="33"/>
    </row>
    <row r="2918" spans="16:25" x14ac:dyDescent="0.45">
      <c r="P2918" s="33"/>
      <c r="W2918" s="33"/>
      <c r="Y2918" s="33"/>
    </row>
    <row r="2919" spans="16:25" x14ac:dyDescent="0.45">
      <c r="P2919" s="33"/>
      <c r="W2919" s="33"/>
      <c r="Y2919" s="33"/>
    </row>
    <row r="2920" spans="16:25" x14ac:dyDescent="0.45">
      <c r="P2920" s="33"/>
      <c r="W2920" s="33"/>
      <c r="Y2920" s="33"/>
    </row>
    <row r="2921" spans="16:25" x14ac:dyDescent="0.45">
      <c r="P2921" s="33"/>
      <c r="W2921" s="33"/>
      <c r="Y2921" s="33"/>
    </row>
    <row r="2922" spans="16:25" x14ac:dyDescent="0.45">
      <c r="P2922" s="33"/>
      <c r="W2922" s="33"/>
      <c r="Y2922" s="33"/>
    </row>
    <row r="2923" spans="16:25" x14ac:dyDescent="0.45">
      <c r="P2923" s="33"/>
      <c r="W2923" s="33"/>
      <c r="Y2923" s="33"/>
    </row>
    <row r="2924" spans="16:25" x14ac:dyDescent="0.45">
      <c r="P2924" s="33"/>
      <c r="W2924" s="33"/>
      <c r="Y2924" s="33"/>
    </row>
    <row r="2925" spans="16:25" x14ac:dyDescent="0.45">
      <c r="P2925" s="33"/>
      <c r="W2925" s="33"/>
      <c r="Y2925" s="33"/>
    </row>
    <row r="2926" spans="16:25" x14ac:dyDescent="0.45">
      <c r="P2926" s="33"/>
      <c r="W2926" s="33"/>
      <c r="Y2926" s="33"/>
    </row>
    <row r="2927" spans="16:25" x14ac:dyDescent="0.45">
      <c r="P2927" s="33"/>
      <c r="W2927" s="33"/>
      <c r="Y2927" s="33"/>
    </row>
    <row r="2928" spans="16:25" x14ac:dyDescent="0.45">
      <c r="P2928" s="33"/>
      <c r="W2928" s="33"/>
      <c r="Y2928" s="33"/>
    </row>
    <row r="2929" spans="16:25" x14ac:dyDescent="0.45">
      <c r="P2929" s="33"/>
      <c r="W2929" s="33"/>
      <c r="Y2929" s="33"/>
    </row>
    <row r="2930" spans="16:25" x14ac:dyDescent="0.45">
      <c r="P2930" s="33"/>
      <c r="W2930" s="33"/>
      <c r="Y2930" s="33"/>
    </row>
    <row r="2931" spans="16:25" x14ac:dyDescent="0.45">
      <c r="P2931" s="33"/>
      <c r="W2931" s="33"/>
      <c r="Y2931" s="33"/>
    </row>
    <row r="2932" spans="16:25" x14ac:dyDescent="0.45">
      <c r="P2932" s="33"/>
      <c r="W2932" s="33"/>
      <c r="Y2932" s="33"/>
    </row>
    <row r="2933" spans="16:25" x14ac:dyDescent="0.45">
      <c r="P2933" s="33"/>
      <c r="W2933" s="33"/>
      <c r="Y2933" s="33"/>
    </row>
    <row r="2934" spans="16:25" x14ac:dyDescent="0.45">
      <c r="P2934" s="33"/>
      <c r="W2934" s="33"/>
      <c r="Y2934" s="33"/>
    </row>
    <row r="2935" spans="16:25" x14ac:dyDescent="0.45">
      <c r="P2935" s="33"/>
      <c r="W2935" s="33"/>
      <c r="Y2935" s="33"/>
    </row>
    <row r="2936" spans="16:25" x14ac:dyDescent="0.45">
      <c r="P2936" s="33"/>
      <c r="W2936" s="33"/>
      <c r="Y2936" s="33"/>
    </row>
    <row r="2937" spans="16:25" x14ac:dyDescent="0.45">
      <c r="P2937" s="33"/>
      <c r="W2937" s="33"/>
      <c r="Y2937" s="33"/>
    </row>
    <row r="2938" spans="16:25" x14ac:dyDescent="0.45">
      <c r="P2938" s="33"/>
      <c r="W2938" s="33"/>
      <c r="Y2938" s="33"/>
    </row>
    <row r="2939" spans="16:25" x14ac:dyDescent="0.45">
      <c r="P2939" s="33"/>
      <c r="W2939" s="33"/>
      <c r="Y2939" s="33"/>
    </row>
    <row r="2940" spans="16:25" x14ac:dyDescent="0.45">
      <c r="P2940" s="33"/>
      <c r="W2940" s="33"/>
      <c r="Y2940" s="33"/>
    </row>
    <row r="2941" spans="16:25" x14ac:dyDescent="0.45">
      <c r="P2941" s="33"/>
      <c r="W2941" s="33"/>
      <c r="Y2941" s="33"/>
    </row>
    <row r="2942" spans="16:25" x14ac:dyDescent="0.45">
      <c r="P2942" s="33"/>
      <c r="W2942" s="33"/>
      <c r="Y2942" s="33"/>
    </row>
    <row r="2943" spans="16:25" x14ac:dyDescent="0.45">
      <c r="P2943" s="33"/>
      <c r="W2943" s="33"/>
      <c r="Y2943" s="33"/>
    </row>
    <row r="2944" spans="16:25" x14ac:dyDescent="0.45">
      <c r="P2944" s="33"/>
      <c r="W2944" s="33"/>
      <c r="Y2944" s="33"/>
    </row>
    <row r="2945" spans="16:25" x14ac:dyDescent="0.45">
      <c r="P2945" s="33"/>
      <c r="W2945" s="33"/>
      <c r="Y2945" s="33"/>
    </row>
    <row r="2946" spans="16:25" x14ac:dyDescent="0.45">
      <c r="P2946" s="33"/>
      <c r="W2946" s="33"/>
      <c r="Y2946" s="33"/>
    </row>
    <row r="2947" spans="16:25" x14ac:dyDescent="0.45">
      <c r="P2947" s="33"/>
      <c r="W2947" s="33"/>
      <c r="Y2947" s="33"/>
    </row>
    <row r="2948" spans="16:25" x14ac:dyDescent="0.45">
      <c r="P2948" s="33"/>
      <c r="W2948" s="33"/>
      <c r="Y2948" s="33"/>
    </row>
    <row r="2949" spans="16:25" x14ac:dyDescent="0.45">
      <c r="P2949" s="33"/>
      <c r="W2949" s="33"/>
      <c r="Y2949" s="33"/>
    </row>
    <row r="2950" spans="16:25" x14ac:dyDescent="0.45">
      <c r="P2950" s="33"/>
      <c r="W2950" s="33"/>
      <c r="Y2950" s="33"/>
    </row>
    <row r="2951" spans="16:25" x14ac:dyDescent="0.45">
      <c r="P2951" s="33"/>
      <c r="W2951" s="33"/>
      <c r="Y2951" s="33"/>
    </row>
    <row r="2952" spans="16:25" x14ac:dyDescent="0.45">
      <c r="P2952" s="33"/>
      <c r="W2952" s="33"/>
      <c r="Y2952" s="33"/>
    </row>
    <row r="2953" spans="16:25" x14ac:dyDescent="0.45">
      <c r="P2953" s="33"/>
      <c r="W2953" s="33"/>
      <c r="Y2953" s="33"/>
    </row>
    <row r="2954" spans="16:25" x14ac:dyDescent="0.45">
      <c r="P2954" s="33"/>
      <c r="W2954" s="33"/>
      <c r="Y2954" s="33"/>
    </row>
    <row r="2955" spans="16:25" x14ac:dyDescent="0.45">
      <c r="P2955" s="33"/>
      <c r="W2955" s="33"/>
      <c r="Y2955" s="33"/>
    </row>
    <row r="2956" spans="16:25" x14ac:dyDescent="0.45">
      <c r="P2956" s="33"/>
      <c r="W2956" s="33"/>
      <c r="Y2956" s="33"/>
    </row>
    <row r="2957" spans="16:25" x14ac:dyDescent="0.45">
      <c r="P2957" s="33"/>
      <c r="W2957" s="33"/>
      <c r="Y2957" s="33"/>
    </row>
    <row r="2958" spans="16:25" x14ac:dyDescent="0.45">
      <c r="P2958" s="33"/>
      <c r="W2958" s="33"/>
      <c r="Y2958" s="33"/>
    </row>
    <row r="2959" spans="16:25" x14ac:dyDescent="0.45">
      <c r="P2959" s="33"/>
      <c r="W2959" s="33"/>
      <c r="Y2959" s="33"/>
    </row>
    <row r="2960" spans="16:25" x14ac:dyDescent="0.45">
      <c r="P2960" s="33"/>
      <c r="W2960" s="33"/>
      <c r="Y2960" s="33"/>
    </row>
    <row r="2961" spans="16:25" x14ac:dyDescent="0.45">
      <c r="P2961" s="33"/>
      <c r="W2961" s="33"/>
      <c r="Y2961" s="33"/>
    </row>
    <row r="2962" spans="16:25" x14ac:dyDescent="0.45">
      <c r="P2962" s="33"/>
      <c r="W2962" s="33"/>
      <c r="Y2962" s="33"/>
    </row>
    <row r="2963" spans="16:25" x14ac:dyDescent="0.45">
      <c r="P2963" s="33"/>
      <c r="W2963" s="33"/>
      <c r="Y2963" s="33"/>
    </row>
    <row r="2964" spans="16:25" x14ac:dyDescent="0.45">
      <c r="P2964" s="33"/>
      <c r="W2964" s="33"/>
      <c r="Y2964" s="33"/>
    </row>
    <row r="2965" spans="16:25" x14ac:dyDescent="0.45">
      <c r="P2965" s="33"/>
      <c r="W2965" s="33"/>
      <c r="Y2965" s="33"/>
    </row>
    <row r="2966" spans="16:25" x14ac:dyDescent="0.45">
      <c r="P2966" s="33"/>
      <c r="W2966" s="33"/>
      <c r="Y2966" s="33"/>
    </row>
    <row r="2967" spans="16:25" x14ac:dyDescent="0.45">
      <c r="P2967" s="33"/>
      <c r="W2967" s="33"/>
      <c r="Y2967" s="33"/>
    </row>
    <row r="2968" spans="16:25" x14ac:dyDescent="0.45">
      <c r="P2968" s="33"/>
      <c r="W2968" s="33"/>
      <c r="Y2968" s="33"/>
    </row>
    <row r="2969" spans="16:25" x14ac:dyDescent="0.45">
      <c r="P2969" s="33"/>
      <c r="W2969" s="33"/>
      <c r="Y2969" s="33"/>
    </row>
    <row r="2970" spans="16:25" x14ac:dyDescent="0.45">
      <c r="P2970" s="33"/>
      <c r="W2970" s="33"/>
      <c r="Y2970" s="33"/>
    </row>
    <row r="2971" spans="16:25" x14ac:dyDescent="0.45">
      <c r="P2971" s="33"/>
      <c r="W2971" s="33"/>
      <c r="Y2971" s="33"/>
    </row>
    <row r="2972" spans="16:25" x14ac:dyDescent="0.45">
      <c r="P2972" s="33"/>
      <c r="W2972" s="33"/>
      <c r="Y2972" s="33"/>
    </row>
    <row r="2973" spans="16:25" x14ac:dyDescent="0.45">
      <c r="P2973" s="33"/>
      <c r="W2973" s="33"/>
      <c r="Y2973" s="33"/>
    </row>
    <row r="2974" spans="16:25" x14ac:dyDescent="0.45">
      <c r="P2974" s="33"/>
      <c r="W2974" s="33"/>
      <c r="Y2974" s="33"/>
    </row>
    <row r="2975" spans="16:25" x14ac:dyDescent="0.45">
      <c r="P2975" s="33"/>
      <c r="W2975" s="33"/>
      <c r="Y2975" s="33"/>
    </row>
    <row r="2976" spans="16:25" x14ac:dyDescent="0.45">
      <c r="P2976" s="33"/>
      <c r="W2976" s="33"/>
      <c r="Y2976" s="33"/>
    </row>
    <row r="2977" spans="16:25" x14ac:dyDescent="0.45">
      <c r="P2977" s="33"/>
      <c r="W2977" s="33"/>
      <c r="Y2977" s="33"/>
    </row>
    <row r="2978" spans="16:25" x14ac:dyDescent="0.45">
      <c r="P2978" s="33"/>
      <c r="W2978" s="33"/>
      <c r="Y2978" s="33"/>
    </row>
    <row r="2979" spans="16:25" x14ac:dyDescent="0.45">
      <c r="P2979" s="33"/>
      <c r="W2979" s="33"/>
      <c r="Y2979" s="33"/>
    </row>
    <row r="2980" spans="16:25" x14ac:dyDescent="0.45">
      <c r="P2980" s="33"/>
      <c r="W2980" s="33"/>
      <c r="Y2980" s="33"/>
    </row>
    <row r="2981" spans="16:25" x14ac:dyDescent="0.45">
      <c r="P2981" s="33"/>
      <c r="W2981" s="33"/>
      <c r="Y2981" s="33"/>
    </row>
    <row r="2982" spans="16:25" x14ac:dyDescent="0.45">
      <c r="P2982" s="33"/>
      <c r="W2982" s="33"/>
      <c r="Y2982" s="33"/>
    </row>
    <row r="2983" spans="16:25" x14ac:dyDescent="0.45">
      <c r="P2983" s="33"/>
      <c r="W2983" s="33"/>
      <c r="Y2983" s="33"/>
    </row>
    <row r="2984" spans="16:25" x14ac:dyDescent="0.45">
      <c r="P2984" s="33"/>
      <c r="W2984" s="33"/>
      <c r="Y2984" s="33"/>
    </row>
    <row r="2985" spans="16:25" x14ac:dyDescent="0.45">
      <c r="P2985" s="33"/>
      <c r="W2985" s="33"/>
      <c r="Y2985" s="33"/>
    </row>
    <row r="2986" spans="16:25" x14ac:dyDescent="0.45">
      <c r="P2986" s="33"/>
      <c r="W2986" s="33"/>
      <c r="Y2986" s="33"/>
    </row>
    <row r="2987" spans="16:25" x14ac:dyDescent="0.45">
      <c r="P2987" s="33"/>
      <c r="W2987" s="33"/>
      <c r="Y2987" s="33"/>
    </row>
    <row r="2988" spans="16:25" x14ac:dyDescent="0.45">
      <c r="P2988" s="33"/>
      <c r="W2988" s="33"/>
      <c r="Y2988" s="33"/>
    </row>
    <row r="2989" spans="16:25" x14ac:dyDescent="0.45">
      <c r="P2989" s="33"/>
      <c r="W2989" s="33"/>
      <c r="Y2989" s="33"/>
    </row>
    <row r="2990" spans="16:25" x14ac:dyDescent="0.45">
      <c r="P2990" s="33"/>
      <c r="W2990" s="33"/>
      <c r="Y2990" s="33"/>
    </row>
    <row r="2991" spans="16:25" x14ac:dyDescent="0.45">
      <c r="P2991" s="33"/>
      <c r="W2991" s="33"/>
      <c r="Y2991" s="33"/>
    </row>
    <row r="2992" spans="16:25" x14ac:dyDescent="0.45">
      <c r="P2992" s="33"/>
      <c r="W2992" s="33"/>
      <c r="Y2992" s="33"/>
    </row>
    <row r="2993" spans="16:25" x14ac:dyDescent="0.45">
      <c r="P2993" s="33"/>
      <c r="W2993" s="33"/>
      <c r="Y2993" s="33"/>
    </row>
    <row r="2994" spans="16:25" x14ac:dyDescent="0.45">
      <c r="P2994" s="33"/>
      <c r="W2994" s="33"/>
      <c r="Y2994" s="33"/>
    </row>
    <row r="2995" spans="16:25" x14ac:dyDescent="0.45">
      <c r="P2995" s="33"/>
      <c r="W2995" s="33"/>
      <c r="Y2995" s="33"/>
    </row>
    <row r="2996" spans="16:25" x14ac:dyDescent="0.45">
      <c r="P2996" s="33"/>
      <c r="W2996" s="33"/>
      <c r="Y2996" s="33"/>
    </row>
    <row r="2997" spans="16:25" x14ac:dyDescent="0.45">
      <c r="P2997" s="33"/>
      <c r="W2997" s="33"/>
      <c r="Y2997" s="33"/>
    </row>
    <row r="2998" spans="16:25" x14ac:dyDescent="0.45">
      <c r="P2998" s="33"/>
      <c r="W2998" s="33"/>
      <c r="Y2998" s="33"/>
    </row>
    <row r="2999" spans="16:25" x14ac:dyDescent="0.45">
      <c r="P2999" s="33"/>
      <c r="W2999" s="33"/>
      <c r="Y2999" s="33"/>
    </row>
    <row r="3000" spans="16:25" x14ac:dyDescent="0.45">
      <c r="P3000" s="33"/>
      <c r="W3000" s="33"/>
      <c r="Y3000" s="33"/>
    </row>
    <row r="3001" spans="16:25" x14ac:dyDescent="0.45">
      <c r="P3001" s="33"/>
      <c r="W3001" s="33"/>
      <c r="Y3001" s="33"/>
    </row>
    <row r="3002" spans="16:25" x14ac:dyDescent="0.45">
      <c r="P3002" s="33"/>
      <c r="W3002" s="33"/>
      <c r="Y3002" s="33"/>
    </row>
    <row r="3003" spans="16:25" x14ac:dyDescent="0.45">
      <c r="P3003" s="33"/>
      <c r="W3003" s="33"/>
      <c r="Y3003" s="33"/>
    </row>
    <row r="3004" spans="16:25" x14ac:dyDescent="0.45">
      <c r="P3004" s="33"/>
      <c r="W3004" s="33"/>
      <c r="Y3004" s="33"/>
    </row>
    <row r="3005" spans="16:25" x14ac:dyDescent="0.45">
      <c r="P3005" s="33"/>
      <c r="W3005" s="33"/>
      <c r="Y3005" s="33"/>
    </row>
    <row r="3006" spans="16:25" x14ac:dyDescent="0.45">
      <c r="P3006" s="33"/>
      <c r="W3006" s="33"/>
      <c r="Y3006" s="33"/>
    </row>
    <row r="3007" spans="16:25" x14ac:dyDescent="0.45">
      <c r="P3007" s="33"/>
      <c r="W3007" s="33"/>
      <c r="Y3007" s="33"/>
    </row>
    <row r="3008" spans="16:25" x14ac:dyDescent="0.45">
      <c r="P3008" s="33"/>
      <c r="W3008" s="33"/>
      <c r="Y3008" s="33"/>
    </row>
    <row r="3009" spans="16:25" x14ac:dyDescent="0.45">
      <c r="P3009" s="33"/>
      <c r="W3009" s="33"/>
      <c r="Y3009" s="33"/>
    </row>
    <row r="3010" spans="16:25" x14ac:dyDescent="0.45">
      <c r="P3010" s="33"/>
      <c r="W3010" s="33"/>
      <c r="Y3010" s="33"/>
    </row>
    <row r="3011" spans="16:25" x14ac:dyDescent="0.45">
      <c r="P3011" s="33"/>
      <c r="W3011" s="33"/>
      <c r="Y3011" s="33"/>
    </row>
    <row r="3012" spans="16:25" x14ac:dyDescent="0.45">
      <c r="P3012" s="33"/>
      <c r="W3012" s="33"/>
      <c r="Y3012" s="33"/>
    </row>
    <row r="3013" spans="16:25" x14ac:dyDescent="0.45">
      <c r="P3013" s="33"/>
      <c r="W3013" s="33"/>
      <c r="Y3013" s="33"/>
    </row>
    <row r="3014" spans="16:25" x14ac:dyDescent="0.45">
      <c r="P3014" s="33"/>
      <c r="W3014" s="33"/>
      <c r="Y3014" s="33"/>
    </row>
    <row r="3015" spans="16:25" x14ac:dyDescent="0.45">
      <c r="P3015" s="33"/>
      <c r="W3015" s="33"/>
      <c r="Y3015" s="33"/>
    </row>
    <row r="3016" spans="16:25" x14ac:dyDescent="0.45">
      <c r="P3016" s="33"/>
      <c r="W3016" s="33"/>
      <c r="Y3016" s="33"/>
    </row>
    <row r="3017" spans="16:25" x14ac:dyDescent="0.45">
      <c r="P3017" s="33"/>
      <c r="W3017" s="33"/>
      <c r="Y3017" s="33"/>
    </row>
    <row r="3018" spans="16:25" x14ac:dyDescent="0.45">
      <c r="P3018" s="33"/>
      <c r="W3018" s="33"/>
      <c r="Y3018" s="33"/>
    </row>
    <row r="3019" spans="16:25" x14ac:dyDescent="0.45">
      <c r="P3019" s="33"/>
      <c r="W3019" s="33"/>
      <c r="Y3019" s="33"/>
    </row>
    <row r="3020" spans="16:25" x14ac:dyDescent="0.45">
      <c r="P3020" s="33"/>
      <c r="W3020" s="33"/>
      <c r="Y3020" s="33"/>
    </row>
    <row r="3021" spans="16:25" x14ac:dyDescent="0.45">
      <c r="P3021" s="33"/>
      <c r="W3021" s="33"/>
      <c r="Y3021" s="33"/>
    </row>
    <row r="3022" spans="16:25" x14ac:dyDescent="0.45">
      <c r="P3022" s="33"/>
      <c r="W3022" s="33"/>
      <c r="Y3022" s="33"/>
    </row>
    <row r="3023" spans="16:25" x14ac:dyDescent="0.45">
      <c r="P3023" s="33"/>
      <c r="W3023" s="33"/>
      <c r="Y3023" s="33"/>
    </row>
    <row r="3024" spans="16:25" x14ac:dyDescent="0.45">
      <c r="P3024" s="33"/>
      <c r="W3024" s="33"/>
      <c r="Y3024" s="33"/>
    </row>
    <row r="3025" spans="16:25" x14ac:dyDescent="0.45">
      <c r="P3025" s="33"/>
      <c r="W3025" s="33"/>
      <c r="Y3025" s="33"/>
    </row>
    <row r="3026" spans="16:25" x14ac:dyDescent="0.45">
      <c r="P3026" s="33"/>
      <c r="W3026" s="33"/>
      <c r="Y3026" s="33"/>
    </row>
    <row r="3027" spans="16:25" x14ac:dyDescent="0.45">
      <c r="P3027" s="33"/>
      <c r="W3027" s="33"/>
      <c r="Y3027" s="33"/>
    </row>
    <row r="3028" spans="16:25" x14ac:dyDescent="0.45">
      <c r="P3028" s="33"/>
      <c r="W3028" s="33"/>
      <c r="Y3028" s="33"/>
    </row>
    <row r="3029" spans="16:25" x14ac:dyDescent="0.45">
      <c r="P3029" s="33"/>
      <c r="W3029" s="33"/>
      <c r="Y3029" s="33"/>
    </row>
    <row r="3030" spans="16:25" x14ac:dyDescent="0.45">
      <c r="P3030" s="33"/>
      <c r="W3030" s="33"/>
      <c r="Y3030" s="33"/>
    </row>
    <row r="3031" spans="16:25" x14ac:dyDescent="0.45">
      <c r="P3031" s="33"/>
      <c r="W3031" s="33"/>
      <c r="Y3031" s="33"/>
    </row>
    <row r="3032" spans="16:25" x14ac:dyDescent="0.45">
      <c r="P3032" s="33"/>
      <c r="W3032" s="33"/>
      <c r="Y3032" s="33"/>
    </row>
    <row r="3033" spans="16:25" x14ac:dyDescent="0.45">
      <c r="P3033" s="33"/>
      <c r="W3033" s="33"/>
      <c r="Y3033" s="33"/>
    </row>
    <row r="3034" spans="16:25" x14ac:dyDescent="0.45">
      <c r="P3034" s="33"/>
      <c r="W3034" s="33"/>
      <c r="Y3034" s="33"/>
    </row>
    <row r="3035" spans="16:25" x14ac:dyDescent="0.45">
      <c r="P3035" s="33"/>
      <c r="W3035" s="33"/>
      <c r="Y3035" s="33"/>
    </row>
    <row r="3036" spans="16:25" x14ac:dyDescent="0.45">
      <c r="P3036" s="33"/>
      <c r="W3036" s="33"/>
      <c r="Y3036" s="33"/>
    </row>
    <row r="3037" spans="16:25" x14ac:dyDescent="0.45">
      <c r="P3037" s="33"/>
      <c r="W3037" s="33"/>
      <c r="Y3037" s="33"/>
    </row>
    <row r="3038" spans="16:25" x14ac:dyDescent="0.45">
      <c r="P3038" s="33"/>
      <c r="W3038" s="33"/>
      <c r="Y3038" s="33"/>
    </row>
    <row r="3039" spans="16:25" x14ac:dyDescent="0.45">
      <c r="P3039" s="33"/>
      <c r="W3039" s="33"/>
      <c r="Y3039" s="33"/>
    </row>
    <row r="3040" spans="16:25" x14ac:dyDescent="0.45">
      <c r="P3040" s="33"/>
      <c r="W3040" s="33"/>
      <c r="Y3040" s="33"/>
    </row>
    <row r="3041" spans="16:25" x14ac:dyDescent="0.45">
      <c r="P3041" s="33"/>
      <c r="W3041" s="33"/>
      <c r="Y3041" s="33"/>
    </row>
    <row r="3042" spans="16:25" x14ac:dyDescent="0.45">
      <c r="P3042" s="33"/>
      <c r="W3042" s="33"/>
      <c r="Y3042" s="33"/>
    </row>
    <row r="3043" spans="16:25" x14ac:dyDescent="0.45">
      <c r="P3043" s="33"/>
      <c r="W3043" s="33"/>
      <c r="Y3043" s="33"/>
    </row>
    <row r="3044" spans="16:25" x14ac:dyDescent="0.45">
      <c r="P3044" s="33"/>
      <c r="W3044" s="33"/>
      <c r="Y3044" s="33"/>
    </row>
    <row r="3045" spans="16:25" x14ac:dyDescent="0.45">
      <c r="P3045" s="33"/>
      <c r="W3045" s="33"/>
      <c r="Y3045" s="33"/>
    </row>
    <row r="3046" spans="16:25" x14ac:dyDescent="0.45">
      <c r="P3046" s="33"/>
      <c r="W3046" s="33"/>
      <c r="Y3046" s="33"/>
    </row>
    <row r="3047" spans="16:25" x14ac:dyDescent="0.45">
      <c r="P3047" s="33"/>
      <c r="W3047" s="33"/>
      <c r="Y3047" s="33"/>
    </row>
    <row r="3048" spans="16:25" x14ac:dyDescent="0.45">
      <c r="P3048" s="33"/>
      <c r="W3048" s="33"/>
      <c r="Y3048" s="33"/>
    </row>
    <row r="3049" spans="16:25" x14ac:dyDescent="0.45">
      <c r="P3049" s="33"/>
      <c r="W3049" s="33"/>
      <c r="Y3049" s="33"/>
    </row>
    <row r="3050" spans="16:25" x14ac:dyDescent="0.45">
      <c r="P3050" s="33"/>
      <c r="W3050" s="33"/>
      <c r="Y3050" s="33"/>
    </row>
    <row r="3051" spans="16:25" x14ac:dyDescent="0.45">
      <c r="P3051" s="33"/>
      <c r="W3051" s="33"/>
      <c r="Y3051" s="33"/>
    </row>
    <row r="3052" spans="16:25" x14ac:dyDescent="0.45">
      <c r="P3052" s="33"/>
      <c r="W3052" s="33"/>
      <c r="Y3052" s="33"/>
    </row>
    <row r="3053" spans="16:25" x14ac:dyDescent="0.45">
      <c r="P3053" s="33"/>
      <c r="W3053" s="33"/>
      <c r="Y3053" s="33"/>
    </row>
    <row r="3054" spans="16:25" x14ac:dyDescent="0.45">
      <c r="P3054" s="33"/>
      <c r="W3054" s="33"/>
      <c r="Y3054" s="33"/>
    </row>
    <row r="3055" spans="16:25" x14ac:dyDescent="0.45">
      <c r="P3055" s="33"/>
      <c r="W3055" s="33"/>
      <c r="Y3055" s="33"/>
    </row>
    <row r="3056" spans="16:25" x14ac:dyDescent="0.45">
      <c r="P3056" s="33"/>
      <c r="W3056" s="33"/>
      <c r="Y3056" s="33"/>
    </row>
    <row r="3057" spans="16:25" x14ac:dyDescent="0.45">
      <c r="P3057" s="33"/>
      <c r="W3057" s="33"/>
      <c r="Y3057" s="33"/>
    </row>
    <row r="3058" spans="16:25" x14ac:dyDescent="0.45">
      <c r="P3058" s="33"/>
      <c r="W3058" s="33"/>
      <c r="Y3058" s="33"/>
    </row>
    <row r="3059" spans="16:25" x14ac:dyDescent="0.45">
      <c r="P3059" s="33"/>
      <c r="W3059" s="33"/>
      <c r="Y3059" s="33"/>
    </row>
    <row r="3060" spans="16:25" x14ac:dyDescent="0.45">
      <c r="P3060" s="33"/>
      <c r="W3060" s="33"/>
      <c r="Y3060" s="33"/>
    </row>
    <row r="3061" spans="16:25" x14ac:dyDescent="0.45">
      <c r="P3061" s="33"/>
      <c r="W3061" s="33"/>
      <c r="Y3061" s="33"/>
    </row>
    <row r="3062" spans="16:25" x14ac:dyDescent="0.45">
      <c r="P3062" s="33"/>
      <c r="W3062" s="33"/>
      <c r="Y3062" s="33"/>
    </row>
    <row r="3063" spans="16:25" x14ac:dyDescent="0.45">
      <c r="P3063" s="33"/>
      <c r="W3063" s="33"/>
      <c r="Y3063" s="33"/>
    </row>
    <row r="3064" spans="16:25" x14ac:dyDescent="0.45">
      <c r="P3064" s="33"/>
      <c r="W3064" s="33"/>
      <c r="Y3064" s="33"/>
    </row>
    <row r="3065" spans="16:25" x14ac:dyDescent="0.45">
      <c r="P3065" s="33"/>
      <c r="W3065" s="33"/>
      <c r="Y3065" s="33"/>
    </row>
    <row r="3066" spans="16:25" x14ac:dyDescent="0.45">
      <c r="P3066" s="33"/>
      <c r="W3066" s="33"/>
      <c r="Y3066" s="33"/>
    </row>
    <row r="3067" spans="16:25" x14ac:dyDescent="0.45">
      <c r="P3067" s="33"/>
      <c r="W3067" s="33"/>
      <c r="Y3067" s="33"/>
    </row>
    <row r="3068" spans="16:25" x14ac:dyDescent="0.45">
      <c r="P3068" s="33"/>
      <c r="W3068" s="33"/>
      <c r="Y3068" s="33"/>
    </row>
    <row r="3069" spans="16:25" x14ac:dyDescent="0.45">
      <c r="P3069" s="33"/>
      <c r="W3069" s="33"/>
      <c r="Y3069" s="33"/>
    </row>
    <row r="3070" spans="16:25" x14ac:dyDescent="0.45">
      <c r="P3070" s="33"/>
      <c r="W3070" s="33"/>
      <c r="Y3070" s="33"/>
    </row>
    <row r="3071" spans="16:25" x14ac:dyDescent="0.45">
      <c r="P3071" s="33"/>
      <c r="W3071" s="33"/>
      <c r="Y3071" s="33"/>
    </row>
    <row r="3072" spans="16:25" x14ac:dyDescent="0.45">
      <c r="P3072" s="33"/>
      <c r="W3072" s="33"/>
      <c r="Y3072" s="33"/>
    </row>
    <row r="3073" spans="16:25" x14ac:dyDescent="0.45">
      <c r="P3073" s="33"/>
      <c r="W3073" s="33"/>
      <c r="Y3073" s="33"/>
    </row>
    <row r="3074" spans="16:25" x14ac:dyDescent="0.45">
      <c r="P3074" s="33"/>
      <c r="W3074" s="33"/>
      <c r="Y3074" s="33"/>
    </row>
    <row r="3075" spans="16:25" x14ac:dyDescent="0.45">
      <c r="P3075" s="33"/>
      <c r="W3075" s="33"/>
      <c r="Y3075" s="33"/>
    </row>
    <row r="3076" spans="16:25" x14ac:dyDescent="0.45">
      <c r="P3076" s="33"/>
      <c r="W3076" s="33"/>
      <c r="Y3076" s="33"/>
    </row>
    <row r="3077" spans="16:25" x14ac:dyDescent="0.45">
      <c r="P3077" s="33"/>
      <c r="W3077" s="33"/>
      <c r="Y3077" s="33"/>
    </row>
    <row r="3078" spans="16:25" x14ac:dyDescent="0.45">
      <c r="P3078" s="33"/>
      <c r="W3078" s="33"/>
      <c r="Y3078" s="33"/>
    </row>
    <row r="3079" spans="16:25" x14ac:dyDescent="0.45">
      <c r="P3079" s="33"/>
      <c r="W3079" s="33"/>
      <c r="Y3079" s="33"/>
    </row>
    <row r="3080" spans="16:25" x14ac:dyDescent="0.45">
      <c r="P3080" s="33"/>
      <c r="W3080" s="33"/>
      <c r="Y3080" s="33"/>
    </row>
    <row r="3081" spans="16:25" x14ac:dyDescent="0.45">
      <c r="P3081" s="33"/>
      <c r="W3081" s="33"/>
      <c r="Y3081" s="33"/>
    </row>
    <row r="3082" spans="16:25" x14ac:dyDescent="0.45">
      <c r="P3082" s="33"/>
      <c r="W3082" s="33"/>
      <c r="Y3082" s="33"/>
    </row>
    <row r="3083" spans="16:25" x14ac:dyDescent="0.45">
      <c r="P3083" s="33"/>
      <c r="W3083" s="33"/>
      <c r="Y3083" s="33"/>
    </row>
    <row r="3084" spans="16:25" x14ac:dyDescent="0.45">
      <c r="P3084" s="33"/>
      <c r="W3084" s="33"/>
      <c r="Y3084" s="33"/>
    </row>
    <row r="3085" spans="16:25" x14ac:dyDescent="0.45">
      <c r="P3085" s="33"/>
      <c r="W3085" s="33"/>
      <c r="Y3085" s="33"/>
    </row>
    <row r="3086" spans="16:25" x14ac:dyDescent="0.45">
      <c r="P3086" s="33"/>
      <c r="W3086" s="33"/>
      <c r="Y3086" s="33"/>
    </row>
    <row r="3087" spans="16:25" x14ac:dyDescent="0.45">
      <c r="P3087" s="33"/>
      <c r="W3087" s="33"/>
      <c r="Y3087" s="33"/>
    </row>
    <row r="3088" spans="16:25" x14ac:dyDescent="0.45">
      <c r="P3088" s="33"/>
      <c r="W3088" s="33"/>
      <c r="Y3088" s="33"/>
    </row>
    <row r="3089" spans="16:25" x14ac:dyDescent="0.45">
      <c r="P3089" s="33"/>
      <c r="W3089" s="33"/>
      <c r="Y3089" s="33"/>
    </row>
    <row r="3090" spans="16:25" x14ac:dyDescent="0.45">
      <c r="P3090" s="33"/>
      <c r="W3090" s="33"/>
      <c r="Y3090" s="33"/>
    </row>
    <row r="3091" spans="16:25" x14ac:dyDescent="0.45">
      <c r="P3091" s="33"/>
      <c r="W3091" s="33"/>
      <c r="Y3091" s="33"/>
    </row>
    <row r="3092" spans="16:25" x14ac:dyDescent="0.45">
      <c r="P3092" s="33"/>
      <c r="W3092" s="33"/>
      <c r="Y3092" s="33"/>
    </row>
    <row r="3093" spans="16:25" x14ac:dyDescent="0.45">
      <c r="P3093" s="33"/>
      <c r="W3093" s="33"/>
      <c r="Y3093" s="33"/>
    </row>
    <row r="3094" spans="16:25" x14ac:dyDescent="0.45">
      <c r="P3094" s="33"/>
      <c r="W3094" s="33"/>
      <c r="Y3094" s="33"/>
    </row>
    <row r="3095" spans="16:25" x14ac:dyDescent="0.45">
      <c r="P3095" s="33"/>
      <c r="W3095" s="33"/>
      <c r="Y3095" s="33"/>
    </row>
    <row r="3096" spans="16:25" x14ac:dyDescent="0.45">
      <c r="P3096" s="33"/>
      <c r="W3096" s="33"/>
      <c r="Y3096" s="33"/>
    </row>
    <row r="3097" spans="16:25" x14ac:dyDescent="0.45">
      <c r="P3097" s="33"/>
      <c r="W3097" s="33"/>
      <c r="Y3097" s="33"/>
    </row>
    <row r="3098" spans="16:25" x14ac:dyDescent="0.45">
      <c r="P3098" s="33"/>
      <c r="W3098" s="33"/>
      <c r="Y3098" s="33"/>
    </row>
    <row r="3099" spans="16:25" x14ac:dyDescent="0.45">
      <c r="P3099" s="33"/>
      <c r="W3099" s="33"/>
      <c r="Y3099" s="33"/>
    </row>
    <row r="3100" spans="16:25" x14ac:dyDescent="0.45">
      <c r="P3100" s="33"/>
      <c r="W3100" s="33"/>
      <c r="Y3100" s="33"/>
    </row>
    <row r="3101" spans="16:25" x14ac:dyDescent="0.45">
      <c r="P3101" s="33"/>
      <c r="W3101" s="33"/>
      <c r="Y3101" s="33"/>
    </row>
    <row r="3102" spans="16:25" x14ac:dyDescent="0.45">
      <c r="P3102" s="33"/>
      <c r="W3102" s="33"/>
      <c r="Y3102" s="33"/>
    </row>
    <row r="3103" spans="16:25" x14ac:dyDescent="0.45">
      <c r="P3103" s="33"/>
      <c r="W3103" s="33"/>
      <c r="Y3103" s="33"/>
    </row>
    <row r="3104" spans="16:25" x14ac:dyDescent="0.45">
      <c r="P3104" s="33"/>
      <c r="W3104" s="33"/>
      <c r="Y3104" s="33"/>
    </row>
    <row r="3105" spans="16:25" x14ac:dyDescent="0.45">
      <c r="P3105" s="33"/>
      <c r="W3105" s="33"/>
      <c r="Y3105" s="33"/>
    </row>
    <row r="3106" spans="16:25" x14ac:dyDescent="0.45">
      <c r="P3106" s="33"/>
      <c r="W3106" s="33"/>
      <c r="Y3106" s="33"/>
    </row>
    <row r="3107" spans="16:25" x14ac:dyDescent="0.45">
      <c r="P3107" s="33"/>
      <c r="W3107" s="33"/>
      <c r="Y3107" s="33"/>
    </row>
    <row r="3108" spans="16:25" x14ac:dyDescent="0.45">
      <c r="P3108" s="33"/>
      <c r="W3108" s="33"/>
      <c r="Y3108" s="33"/>
    </row>
    <row r="3109" spans="16:25" x14ac:dyDescent="0.45">
      <c r="P3109" s="33"/>
      <c r="W3109" s="33"/>
      <c r="Y3109" s="33"/>
    </row>
    <row r="3110" spans="16:25" x14ac:dyDescent="0.45">
      <c r="P3110" s="33"/>
      <c r="W3110" s="33"/>
      <c r="Y3110" s="33"/>
    </row>
    <row r="3111" spans="16:25" x14ac:dyDescent="0.45">
      <c r="P3111" s="33"/>
      <c r="W3111" s="33"/>
      <c r="Y3111" s="33"/>
    </row>
    <row r="3112" spans="16:25" x14ac:dyDescent="0.45">
      <c r="P3112" s="33"/>
      <c r="W3112" s="33"/>
      <c r="Y3112" s="33"/>
    </row>
    <row r="3113" spans="16:25" x14ac:dyDescent="0.45">
      <c r="P3113" s="33"/>
      <c r="W3113" s="33"/>
      <c r="Y3113" s="33"/>
    </row>
    <row r="3114" spans="16:25" x14ac:dyDescent="0.45">
      <c r="P3114" s="33"/>
      <c r="W3114" s="33"/>
      <c r="Y3114" s="33"/>
    </row>
    <row r="3115" spans="16:25" x14ac:dyDescent="0.45">
      <c r="P3115" s="33"/>
      <c r="W3115" s="33"/>
      <c r="Y3115" s="33"/>
    </row>
    <row r="3116" spans="16:25" x14ac:dyDescent="0.45">
      <c r="P3116" s="33"/>
      <c r="W3116" s="33"/>
      <c r="Y3116" s="33"/>
    </row>
    <row r="3117" spans="16:25" x14ac:dyDescent="0.45">
      <c r="P3117" s="33"/>
      <c r="W3117" s="33"/>
      <c r="Y3117" s="33"/>
    </row>
    <row r="3118" spans="16:25" x14ac:dyDescent="0.45">
      <c r="P3118" s="33"/>
      <c r="W3118" s="33"/>
      <c r="Y3118" s="33"/>
    </row>
    <row r="3119" spans="16:25" x14ac:dyDescent="0.45">
      <c r="P3119" s="33"/>
      <c r="W3119" s="33"/>
      <c r="Y3119" s="33"/>
    </row>
    <row r="3120" spans="16:25" x14ac:dyDescent="0.45">
      <c r="P3120" s="33"/>
      <c r="W3120" s="33"/>
      <c r="Y3120" s="33"/>
    </row>
    <row r="3121" spans="16:25" x14ac:dyDescent="0.45">
      <c r="P3121" s="33"/>
      <c r="W3121" s="33"/>
      <c r="Y3121" s="33"/>
    </row>
    <row r="3122" spans="16:25" x14ac:dyDescent="0.45">
      <c r="P3122" s="33"/>
      <c r="W3122" s="33"/>
      <c r="Y3122" s="33"/>
    </row>
    <row r="3123" spans="16:25" x14ac:dyDescent="0.45">
      <c r="P3123" s="33"/>
      <c r="W3123" s="33"/>
      <c r="Y3123" s="33"/>
    </row>
    <row r="3124" spans="16:25" x14ac:dyDescent="0.45">
      <c r="P3124" s="33"/>
      <c r="W3124" s="33"/>
      <c r="Y3124" s="33"/>
    </row>
    <row r="3125" spans="16:25" x14ac:dyDescent="0.45">
      <c r="P3125" s="33"/>
      <c r="W3125" s="33"/>
      <c r="Y3125" s="33"/>
    </row>
    <row r="3126" spans="16:25" x14ac:dyDescent="0.45">
      <c r="P3126" s="33"/>
      <c r="W3126" s="33"/>
      <c r="Y3126" s="33"/>
    </row>
    <row r="3127" spans="16:25" x14ac:dyDescent="0.45">
      <c r="P3127" s="33"/>
      <c r="W3127" s="33"/>
      <c r="Y3127" s="33"/>
    </row>
    <row r="3128" spans="16:25" x14ac:dyDescent="0.45">
      <c r="P3128" s="33"/>
      <c r="W3128" s="33"/>
      <c r="Y3128" s="33"/>
    </row>
    <row r="3129" spans="16:25" x14ac:dyDescent="0.45">
      <c r="P3129" s="33"/>
      <c r="W3129" s="33"/>
      <c r="Y3129" s="33"/>
    </row>
    <row r="3130" spans="16:25" x14ac:dyDescent="0.45">
      <c r="P3130" s="33"/>
      <c r="W3130" s="33"/>
      <c r="Y3130" s="33"/>
    </row>
    <row r="3131" spans="16:25" x14ac:dyDescent="0.45">
      <c r="P3131" s="33"/>
      <c r="W3131" s="33"/>
      <c r="Y3131" s="33"/>
    </row>
    <row r="3132" spans="16:25" x14ac:dyDescent="0.45">
      <c r="P3132" s="33"/>
      <c r="W3132" s="33"/>
      <c r="Y3132" s="33"/>
    </row>
    <row r="3133" spans="16:25" x14ac:dyDescent="0.45">
      <c r="P3133" s="33"/>
      <c r="W3133" s="33"/>
      <c r="Y3133" s="33"/>
    </row>
    <row r="3134" spans="16:25" x14ac:dyDescent="0.45">
      <c r="P3134" s="33"/>
      <c r="W3134" s="33"/>
      <c r="Y3134" s="33"/>
    </row>
    <row r="3135" spans="16:25" x14ac:dyDescent="0.45">
      <c r="P3135" s="33"/>
      <c r="W3135" s="33"/>
      <c r="Y3135" s="33"/>
    </row>
    <row r="3136" spans="16:25" x14ac:dyDescent="0.45">
      <c r="P3136" s="33"/>
      <c r="W3136" s="33"/>
      <c r="Y3136" s="33"/>
    </row>
    <row r="3137" spans="16:25" x14ac:dyDescent="0.45">
      <c r="P3137" s="33"/>
      <c r="W3137" s="33"/>
      <c r="Y3137" s="33"/>
    </row>
    <row r="3138" spans="16:25" x14ac:dyDescent="0.45">
      <c r="P3138" s="33"/>
      <c r="W3138" s="33"/>
      <c r="Y3138" s="33"/>
    </row>
    <row r="3139" spans="16:25" x14ac:dyDescent="0.45">
      <c r="P3139" s="33"/>
      <c r="W3139" s="33"/>
      <c r="Y3139" s="33"/>
    </row>
    <row r="3140" spans="16:25" x14ac:dyDescent="0.45">
      <c r="P3140" s="33"/>
      <c r="W3140" s="33"/>
      <c r="Y3140" s="33"/>
    </row>
    <row r="3141" spans="16:25" x14ac:dyDescent="0.45">
      <c r="P3141" s="33"/>
      <c r="W3141" s="33"/>
      <c r="Y3141" s="33"/>
    </row>
    <row r="3142" spans="16:25" x14ac:dyDescent="0.45">
      <c r="P3142" s="33"/>
      <c r="W3142" s="33"/>
      <c r="Y3142" s="33"/>
    </row>
    <row r="3143" spans="16:25" x14ac:dyDescent="0.45">
      <c r="P3143" s="33"/>
      <c r="W3143" s="33"/>
      <c r="Y3143" s="33"/>
    </row>
    <row r="3144" spans="16:25" x14ac:dyDescent="0.45">
      <c r="P3144" s="33"/>
      <c r="W3144" s="33"/>
      <c r="Y3144" s="33"/>
    </row>
    <row r="3145" spans="16:25" x14ac:dyDescent="0.45">
      <c r="P3145" s="33"/>
      <c r="W3145" s="33"/>
      <c r="Y3145" s="33"/>
    </row>
    <row r="3146" spans="16:25" x14ac:dyDescent="0.45">
      <c r="P3146" s="33"/>
      <c r="W3146" s="33"/>
      <c r="Y3146" s="33"/>
    </row>
    <row r="3147" spans="16:25" x14ac:dyDescent="0.45">
      <c r="P3147" s="33"/>
      <c r="W3147" s="33"/>
      <c r="Y3147" s="33"/>
    </row>
    <row r="3148" spans="16:25" x14ac:dyDescent="0.45">
      <c r="P3148" s="33"/>
      <c r="W3148" s="33"/>
      <c r="Y3148" s="33"/>
    </row>
    <row r="3149" spans="16:25" x14ac:dyDescent="0.45">
      <c r="P3149" s="33"/>
      <c r="W3149" s="33"/>
      <c r="Y3149" s="33"/>
    </row>
    <row r="3150" spans="16:25" x14ac:dyDescent="0.45">
      <c r="P3150" s="33"/>
      <c r="W3150" s="33"/>
      <c r="Y3150" s="33"/>
    </row>
    <row r="3151" spans="16:25" x14ac:dyDescent="0.45">
      <c r="P3151" s="33"/>
      <c r="W3151" s="33"/>
      <c r="Y3151" s="33"/>
    </row>
    <row r="3152" spans="16:25" x14ac:dyDescent="0.45">
      <c r="P3152" s="33"/>
      <c r="W3152" s="33"/>
      <c r="Y3152" s="33"/>
    </row>
    <row r="3153" spans="16:25" x14ac:dyDescent="0.45">
      <c r="P3153" s="33"/>
      <c r="W3153" s="33"/>
      <c r="Y3153" s="33"/>
    </row>
    <row r="3154" spans="16:25" x14ac:dyDescent="0.45">
      <c r="P3154" s="33"/>
      <c r="W3154" s="33"/>
      <c r="Y3154" s="33"/>
    </row>
    <row r="3155" spans="16:25" x14ac:dyDescent="0.45">
      <c r="P3155" s="33"/>
      <c r="W3155" s="33"/>
      <c r="Y3155" s="33"/>
    </row>
    <row r="3156" spans="16:25" x14ac:dyDescent="0.45">
      <c r="P3156" s="33"/>
      <c r="W3156" s="33"/>
      <c r="Y3156" s="33"/>
    </row>
    <row r="3157" spans="16:25" x14ac:dyDescent="0.45">
      <c r="P3157" s="33"/>
      <c r="W3157" s="33"/>
      <c r="Y3157" s="33"/>
    </row>
    <row r="3158" spans="16:25" x14ac:dyDescent="0.45">
      <c r="P3158" s="33"/>
      <c r="W3158" s="33"/>
      <c r="Y3158" s="33"/>
    </row>
    <row r="3159" spans="16:25" x14ac:dyDescent="0.45">
      <c r="P3159" s="33"/>
      <c r="W3159" s="33"/>
      <c r="Y3159" s="33"/>
    </row>
    <row r="3160" spans="16:25" x14ac:dyDescent="0.45">
      <c r="P3160" s="33"/>
      <c r="W3160" s="33"/>
      <c r="Y3160" s="33"/>
    </row>
    <row r="3161" spans="16:25" x14ac:dyDescent="0.45">
      <c r="P3161" s="33"/>
      <c r="W3161" s="33"/>
      <c r="Y3161" s="33"/>
    </row>
    <row r="3162" spans="16:25" x14ac:dyDescent="0.45">
      <c r="P3162" s="33"/>
      <c r="W3162" s="33"/>
      <c r="Y3162" s="33"/>
    </row>
    <row r="3163" spans="16:25" x14ac:dyDescent="0.45">
      <c r="P3163" s="33"/>
      <c r="W3163" s="33"/>
      <c r="Y3163" s="33"/>
    </row>
    <row r="3164" spans="16:25" x14ac:dyDescent="0.45">
      <c r="P3164" s="33"/>
      <c r="W3164" s="33"/>
      <c r="Y3164" s="33"/>
    </row>
    <row r="3165" spans="16:25" x14ac:dyDescent="0.45">
      <c r="P3165" s="33"/>
      <c r="W3165" s="33"/>
      <c r="Y3165" s="33"/>
    </row>
    <row r="3166" spans="16:25" x14ac:dyDescent="0.45">
      <c r="P3166" s="33"/>
      <c r="W3166" s="33"/>
      <c r="Y3166" s="33"/>
    </row>
    <row r="3167" spans="16:25" x14ac:dyDescent="0.45">
      <c r="P3167" s="33"/>
      <c r="W3167" s="33"/>
      <c r="Y3167" s="33"/>
    </row>
    <row r="3168" spans="16:25" x14ac:dyDescent="0.45">
      <c r="P3168" s="33"/>
      <c r="W3168" s="33"/>
      <c r="Y3168" s="33"/>
    </row>
    <row r="3169" spans="16:25" x14ac:dyDescent="0.45">
      <c r="P3169" s="33"/>
      <c r="W3169" s="33"/>
      <c r="Y3169" s="33"/>
    </row>
    <row r="3170" spans="16:25" x14ac:dyDescent="0.45">
      <c r="P3170" s="33"/>
      <c r="W3170" s="33"/>
      <c r="Y3170" s="33"/>
    </row>
    <row r="3171" spans="16:25" x14ac:dyDescent="0.45">
      <c r="P3171" s="33"/>
      <c r="W3171" s="33"/>
      <c r="Y3171" s="33"/>
    </row>
    <row r="3172" spans="16:25" x14ac:dyDescent="0.45">
      <c r="P3172" s="33"/>
      <c r="W3172" s="33"/>
      <c r="Y3172" s="33"/>
    </row>
    <row r="3173" spans="16:25" x14ac:dyDescent="0.45">
      <c r="P3173" s="33"/>
      <c r="W3173" s="33"/>
      <c r="Y3173" s="33"/>
    </row>
    <row r="3174" spans="16:25" x14ac:dyDescent="0.45">
      <c r="P3174" s="33"/>
      <c r="W3174" s="33"/>
      <c r="Y3174" s="33"/>
    </row>
    <row r="3175" spans="16:25" x14ac:dyDescent="0.45">
      <c r="P3175" s="33"/>
      <c r="W3175" s="33"/>
      <c r="Y3175" s="33"/>
    </row>
    <row r="3176" spans="16:25" x14ac:dyDescent="0.45">
      <c r="P3176" s="33"/>
      <c r="W3176" s="33"/>
      <c r="Y3176" s="33"/>
    </row>
    <row r="3177" spans="16:25" x14ac:dyDescent="0.45">
      <c r="P3177" s="33"/>
      <c r="W3177" s="33"/>
      <c r="Y3177" s="33"/>
    </row>
    <row r="3178" spans="16:25" x14ac:dyDescent="0.45">
      <c r="P3178" s="33"/>
      <c r="W3178" s="33"/>
      <c r="Y3178" s="33"/>
    </row>
    <row r="3179" spans="16:25" x14ac:dyDescent="0.45">
      <c r="P3179" s="33"/>
      <c r="W3179" s="33"/>
      <c r="Y3179" s="33"/>
    </row>
    <row r="3180" spans="16:25" x14ac:dyDescent="0.45">
      <c r="P3180" s="33"/>
      <c r="W3180" s="33"/>
      <c r="Y3180" s="33"/>
    </row>
    <row r="3181" spans="16:25" x14ac:dyDescent="0.45">
      <c r="P3181" s="33"/>
      <c r="W3181" s="33"/>
      <c r="Y3181" s="33"/>
    </row>
    <row r="3182" spans="16:25" x14ac:dyDescent="0.45">
      <c r="P3182" s="33"/>
      <c r="W3182" s="33"/>
      <c r="Y3182" s="33"/>
    </row>
    <row r="3183" spans="16:25" x14ac:dyDescent="0.45">
      <c r="P3183" s="33"/>
      <c r="W3183" s="33"/>
      <c r="Y3183" s="33"/>
    </row>
    <row r="3184" spans="16:25" x14ac:dyDescent="0.45">
      <c r="P3184" s="33"/>
      <c r="W3184" s="33"/>
      <c r="Y3184" s="33"/>
    </row>
    <row r="3185" spans="16:25" x14ac:dyDescent="0.45">
      <c r="P3185" s="33"/>
      <c r="W3185" s="33"/>
      <c r="Y3185" s="33"/>
    </row>
    <row r="3186" spans="16:25" x14ac:dyDescent="0.45">
      <c r="P3186" s="33"/>
      <c r="W3186" s="33"/>
      <c r="Y3186" s="33"/>
    </row>
    <row r="3187" spans="16:25" x14ac:dyDescent="0.45">
      <c r="P3187" s="33"/>
      <c r="W3187" s="33"/>
      <c r="Y3187" s="33"/>
    </row>
    <row r="3188" spans="16:25" x14ac:dyDescent="0.45">
      <c r="P3188" s="33"/>
      <c r="W3188" s="33"/>
      <c r="Y3188" s="33"/>
    </row>
    <row r="3189" spans="16:25" x14ac:dyDescent="0.45">
      <c r="P3189" s="33"/>
      <c r="W3189" s="33"/>
      <c r="Y3189" s="33"/>
    </row>
    <row r="3190" spans="16:25" x14ac:dyDescent="0.45">
      <c r="P3190" s="33"/>
      <c r="W3190" s="33"/>
      <c r="Y3190" s="33"/>
    </row>
    <row r="3191" spans="16:25" x14ac:dyDescent="0.45">
      <c r="P3191" s="33"/>
      <c r="W3191" s="33"/>
      <c r="Y3191" s="33"/>
    </row>
    <row r="3192" spans="16:25" x14ac:dyDescent="0.45">
      <c r="P3192" s="33"/>
      <c r="W3192" s="33"/>
      <c r="Y3192" s="33"/>
    </row>
    <row r="3193" spans="16:25" x14ac:dyDescent="0.45">
      <c r="P3193" s="33"/>
      <c r="W3193" s="33"/>
      <c r="Y3193" s="33"/>
    </row>
    <row r="3194" spans="16:25" x14ac:dyDescent="0.45">
      <c r="P3194" s="33"/>
      <c r="W3194" s="33"/>
      <c r="Y3194" s="33"/>
    </row>
    <row r="3195" spans="16:25" x14ac:dyDescent="0.45">
      <c r="P3195" s="33"/>
      <c r="W3195" s="33"/>
      <c r="Y3195" s="33"/>
    </row>
    <row r="3196" spans="16:25" x14ac:dyDescent="0.45">
      <c r="P3196" s="33"/>
      <c r="W3196" s="33"/>
      <c r="Y3196" s="33"/>
    </row>
    <row r="3197" spans="16:25" x14ac:dyDescent="0.45">
      <c r="P3197" s="33"/>
      <c r="W3197" s="33"/>
      <c r="Y3197" s="33"/>
    </row>
    <row r="3198" spans="16:25" x14ac:dyDescent="0.45">
      <c r="P3198" s="33"/>
      <c r="W3198" s="33"/>
      <c r="Y3198" s="33"/>
    </row>
    <row r="3199" spans="16:25" x14ac:dyDescent="0.45">
      <c r="P3199" s="33"/>
      <c r="W3199" s="33"/>
      <c r="Y3199" s="33"/>
    </row>
    <row r="3200" spans="16:25" x14ac:dyDescent="0.45">
      <c r="P3200" s="33"/>
      <c r="W3200" s="33"/>
      <c r="Y3200" s="33"/>
    </row>
    <row r="3201" spans="16:25" x14ac:dyDescent="0.45">
      <c r="P3201" s="33"/>
      <c r="W3201" s="33"/>
      <c r="Y3201" s="33"/>
    </row>
    <row r="3202" spans="16:25" x14ac:dyDescent="0.45">
      <c r="P3202" s="33"/>
      <c r="W3202" s="33"/>
      <c r="Y3202" s="33"/>
    </row>
    <row r="3203" spans="16:25" x14ac:dyDescent="0.45">
      <c r="P3203" s="33"/>
      <c r="W3203" s="33"/>
      <c r="Y3203" s="33"/>
    </row>
    <row r="3204" spans="16:25" x14ac:dyDescent="0.45">
      <c r="P3204" s="33"/>
      <c r="W3204" s="33"/>
      <c r="Y3204" s="33"/>
    </row>
    <row r="3205" spans="16:25" x14ac:dyDescent="0.45">
      <c r="P3205" s="33"/>
      <c r="W3205" s="33"/>
      <c r="Y3205" s="33"/>
    </row>
    <row r="3206" spans="16:25" x14ac:dyDescent="0.45">
      <c r="P3206" s="33"/>
      <c r="W3206" s="33"/>
      <c r="Y3206" s="33"/>
    </row>
    <row r="3207" spans="16:25" x14ac:dyDescent="0.45">
      <c r="P3207" s="33"/>
      <c r="W3207" s="33"/>
      <c r="Y3207" s="33"/>
    </row>
    <row r="3208" spans="16:25" x14ac:dyDescent="0.45">
      <c r="P3208" s="33"/>
      <c r="W3208" s="33"/>
      <c r="Y3208" s="33"/>
    </row>
    <row r="3209" spans="16:25" x14ac:dyDescent="0.45">
      <c r="P3209" s="33"/>
      <c r="W3209" s="33"/>
      <c r="Y3209" s="33"/>
    </row>
    <row r="3210" spans="16:25" x14ac:dyDescent="0.45">
      <c r="P3210" s="33"/>
      <c r="W3210" s="33"/>
      <c r="Y3210" s="33"/>
    </row>
    <row r="3211" spans="16:25" x14ac:dyDescent="0.45">
      <c r="P3211" s="33"/>
      <c r="W3211" s="33"/>
      <c r="Y3211" s="33"/>
    </row>
    <row r="3212" spans="16:25" x14ac:dyDescent="0.45">
      <c r="P3212" s="33"/>
      <c r="W3212" s="33"/>
      <c r="Y3212" s="33"/>
    </row>
    <row r="3213" spans="16:25" x14ac:dyDescent="0.45">
      <c r="P3213" s="33"/>
      <c r="W3213" s="33"/>
      <c r="Y3213" s="33"/>
    </row>
    <row r="3214" spans="16:25" x14ac:dyDescent="0.45">
      <c r="P3214" s="33"/>
      <c r="W3214" s="33"/>
      <c r="Y3214" s="33"/>
    </row>
    <row r="3215" spans="16:25" x14ac:dyDescent="0.45">
      <c r="P3215" s="33"/>
      <c r="W3215" s="33"/>
      <c r="Y3215" s="33"/>
    </row>
    <row r="3216" spans="16:25" x14ac:dyDescent="0.45">
      <c r="P3216" s="33"/>
      <c r="W3216" s="33"/>
      <c r="Y3216" s="33"/>
    </row>
    <row r="3217" spans="16:25" x14ac:dyDescent="0.45">
      <c r="P3217" s="33"/>
      <c r="W3217" s="33"/>
      <c r="Y3217" s="33"/>
    </row>
    <row r="3218" spans="16:25" x14ac:dyDescent="0.45">
      <c r="P3218" s="33"/>
      <c r="W3218" s="33"/>
      <c r="Y3218" s="33"/>
    </row>
    <row r="3219" spans="16:25" x14ac:dyDescent="0.45">
      <c r="P3219" s="33"/>
      <c r="W3219" s="33"/>
      <c r="Y3219" s="33"/>
    </row>
    <row r="3220" spans="16:25" x14ac:dyDescent="0.45">
      <c r="P3220" s="33"/>
      <c r="W3220" s="33"/>
      <c r="Y3220" s="33"/>
    </row>
    <row r="3221" spans="16:25" x14ac:dyDescent="0.45">
      <c r="P3221" s="33"/>
      <c r="W3221" s="33"/>
      <c r="Y3221" s="33"/>
    </row>
    <row r="3222" spans="16:25" x14ac:dyDescent="0.45">
      <c r="P3222" s="33"/>
      <c r="W3222" s="33"/>
      <c r="Y3222" s="33"/>
    </row>
    <row r="3223" spans="16:25" x14ac:dyDescent="0.45">
      <c r="P3223" s="33"/>
      <c r="W3223" s="33"/>
      <c r="Y3223" s="33"/>
    </row>
    <row r="3224" spans="16:25" x14ac:dyDescent="0.45">
      <c r="P3224" s="33"/>
      <c r="W3224" s="33"/>
      <c r="Y3224" s="33"/>
    </row>
    <row r="3225" spans="16:25" x14ac:dyDescent="0.45">
      <c r="P3225" s="33"/>
      <c r="W3225" s="33"/>
      <c r="Y3225" s="33"/>
    </row>
    <row r="3226" spans="16:25" x14ac:dyDescent="0.45">
      <c r="P3226" s="33"/>
      <c r="W3226" s="33"/>
      <c r="Y3226" s="33"/>
    </row>
    <row r="3227" spans="16:25" x14ac:dyDescent="0.45">
      <c r="P3227" s="33"/>
      <c r="W3227" s="33"/>
      <c r="Y3227" s="33"/>
    </row>
    <row r="3228" spans="16:25" x14ac:dyDescent="0.45">
      <c r="P3228" s="33"/>
      <c r="W3228" s="33"/>
      <c r="Y3228" s="33"/>
    </row>
    <row r="3229" spans="16:25" x14ac:dyDescent="0.45">
      <c r="P3229" s="33"/>
      <c r="W3229" s="33"/>
      <c r="Y3229" s="33"/>
    </row>
    <row r="3230" spans="16:25" x14ac:dyDescent="0.45">
      <c r="P3230" s="33"/>
      <c r="W3230" s="33"/>
      <c r="Y3230" s="33"/>
    </row>
    <row r="3231" spans="16:25" x14ac:dyDescent="0.45">
      <c r="P3231" s="33"/>
      <c r="W3231" s="33"/>
      <c r="Y3231" s="33"/>
    </row>
    <row r="3232" spans="16:25" x14ac:dyDescent="0.45">
      <c r="P3232" s="33"/>
      <c r="W3232" s="33"/>
      <c r="Y3232" s="33"/>
    </row>
    <row r="3233" spans="16:25" x14ac:dyDescent="0.45">
      <c r="P3233" s="33"/>
      <c r="W3233" s="33"/>
      <c r="Y3233" s="33"/>
    </row>
    <row r="3234" spans="16:25" x14ac:dyDescent="0.45">
      <c r="P3234" s="33"/>
      <c r="W3234" s="33"/>
      <c r="Y3234" s="33"/>
    </row>
    <row r="3235" spans="16:25" x14ac:dyDescent="0.45">
      <c r="P3235" s="33"/>
      <c r="W3235" s="33"/>
      <c r="Y3235" s="33"/>
    </row>
    <row r="3236" spans="16:25" x14ac:dyDescent="0.45">
      <c r="P3236" s="33"/>
      <c r="W3236" s="33"/>
      <c r="Y3236" s="33"/>
    </row>
    <row r="3237" spans="16:25" x14ac:dyDescent="0.45">
      <c r="P3237" s="33"/>
      <c r="W3237" s="33"/>
      <c r="Y3237" s="33"/>
    </row>
    <row r="3238" spans="16:25" x14ac:dyDescent="0.45">
      <c r="P3238" s="33"/>
      <c r="W3238" s="33"/>
      <c r="Y3238" s="33"/>
    </row>
    <row r="3239" spans="16:25" x14ac:dyDescent="0.45">
      <c r="P3239" s="33"/>
      <c r="W3239" s="33"/>
      <c r="Y3239" s="33"/>
    </row>
    <row r="3240" spans="16:25" x14ac:dyDescent="0.45">
      <c r="P3240" s="33"/>
      <c r="W3240" s="33"/>
      <c r="Y3240" s="33"/>
    </row>
    <row r="3241" spans="16:25" x14ac:dyDescent="0.45">
      <c r="P3241" s="33"/>
      <c r="W3241" s="33"/>
      <c r="Y3241" s="33"/>
    </row>
    <row r="3242" spans="16:25" x14ac:dyDescent="0.45">
      <c r="P3242" s="33"/>
      <c r="W3242" s="33"/>
      <c r="Y3242" s="33"/>
    </row>
    <row r="3243" spans="16:25" x14ac:dyDescent="0.45">
      <c r="P3243" s="33"/>
      <c r="W3243" s="33"/>
      <c r="Y3243" s="33"/>
    </row>
    <row r="3244" spans="16:25" x14ac:dyDescent="0.45">
      <c r="P3244" s="33"/>
      <c r="W3244" s="33"/>
      <c r="Y3244" s="33"/>
    </row>
    <row r="3245" spans="16:25" x14ac:dyDescent="0.45">
      <c r="P3245" s="33"/>
      <c r="W3245" s="33"/>
      <c r="Y3245" s="33"/>
    </row>
    <row r="3246" spans="16:25" x14ac:dyDescent="0.45">
      <c r="P3246" s="33"/>
      <c r="W3246" s="33"/>
      <c r="Y3246" s="33"/>
    </row>
    <row r="3247" spans="16:25" x14ac:dyDescent="0.45">
      <c r="P3247" s="33"/>
      <c r="W3247" s="33"/>
      <c r="Y3247" s="33"/>
    </row>
    <row r="3248" spans="16:25" x14ac:dyDescent="0.45">
      <c r="P3248" s="33"/>
      <c r="W3248" s="33"/>
      <c r="Y3248" s="33"/>
    </row>
    <row r="3249" spans="16:25" x14ac:dyDescent="0.45">
      <c r="P3249" s="33"/>
      <c r="W3249" s="33"/>
      <c r="Y3249" s="33"/>
    </row>
    <row r="3250" spans="16:25" x14ac:dyDescent="0.45">
      <c r="P3250" s="33"/>
      <c r="W3250" s="33"/>
      <c r="Y3250" s="33"/>
    </row>
    <row r="3251" spans="16:25" x14ac:dyDescent="0.45">
      <c r="P3251" s="33"/>
      <c r="W3251" s="33"/>
      <c r="Y3251" s="33"/>
    </row>
    <row r="3252" spans="16:25" x14ac:dyDescent="0.45">
      <c r="P3252" s="33"/>
      <c r="W3252" s="33"/>
      <c r="Y3252" s="33"/>
    </row>
    <row r="3253" spans="16:25" x14ac:dyDescent="0.45">
      <c r="P3253" s="33"/>
      <c r="W3253" s="33"/>
      <c r="Y3253" s="33"/>
    </row>
    <row r="3254" spans="16:25" x14ac:dyDescent="0.45">
      <c r="P3254" s="33"/>
      <c r="W3254" s="33"/>
      <c r="Y3254" s="33"/>
    </row>
    <row r="3255" spans="16:25" x14ac:dyDescent="0.45">
      <c r="P3255" s="33"/>
      <c r="W3255" s="33"/>
      <c r="Y3255" s="33"/>
    </row>
    <row r="3256" spans="16:25" x14ac:dyDescent="0.45">
      <c r="P3256" s="33"/>
      <c r="W3256" s="33"/>
      <c r="Y3256" s="33"/>
    </row>
    <row r="3257" spans="16:25" x14ac:dyDescent="0.45">
      <c r="P3257" s="33"/>
      <c r="W3257" s="33"/>
      <c r="Y3257" s="33"/>
    </row>
    <row r="3258" spans="16:25" x14ac:dyDescent="0.45">
      <c r="P3258" s="33"/>
      <c r="W3258" s="33"/>
      <c r="Y3258" s="33"/>
    </row>
    <row r="3259" spans="16:25" x14ac:dyDescent="0.45">
      <c r="P3259" s="33"/>
      <c r="W3259" s="33"/>
      <c r="Y3259" s="33"/>
    </row>
    <row r="3260" spans="16:25" x14ac:dyDescent="0.45">
      <c r="P3260" s="33"/>
      <c r="W3260" s="33"/>
      <c r="Y3260" s="33"/>
    </row>
    <row r="3261" spans="16:25" x14ac:dyDescent="0.45">
      <c r="P3261" s="33"/>
      <c r="W3261" s="33"/>
      <c r="Y3261" s="33"/>
    </row>
    <row r="3262" spans="16:25" x14ac:dyDescent="0.45">
      <c r="P3262" s="33"/>
      <c r="W3262" s="33"/>
      <c r="Y3262" s="33"/>
    </row>
    <row r="3263" spans="16:25" x14ac:dyDescent="0.45">
      <c r="P3263" s="33"/>
      <c r="W3263" s="33"/>
      <c r="Y3263" s="33"/>
    </row>
    <row r="3264" spans="16:25" x14ac:dyDescent="0.45">
      <c r="P3264" s="33"/>
      <c r="W3264" s="33"/>
      <c r="Y3264" s="33"/>
    </row>
    <row r="3265" spans="16:25" x14ac:dyDescent="0.45">
      <c r="P3265" s="33"/>
      <c r="W3265" s="33"/>
      <c r="Y3265" s="33"/>
    </row>
    <row r="3266" spans="16:25" x14ac:dyDescent="0.45">
      <c r="P3266" s="33"/>
      <c r="W3266" s="33"/>
      <c r="Y3266" s="33"/>
    </row>
    <row r="3267" spans="16:25" x14ac:dyDescent="0.45">
      <c r="P3267" s="33"/>
      <c r="W3267" s="33"/>
      <c r="Y3267" s="33"/>
    </row>
    <row r="3268" spans="16:25" x14ac:dyDescent="0.45">
      <c r="P3268" s="33"/>
      <c r="W3268" s="33"/>
      <c r="Y3268" s="33"/>
    </row>
    <row r="3269" spans="16:25" x14ac:dyDescent="0.45">
      <c r="P3269" s="33"/>
      <c r="W3269" s="33"/>
      <c r="Y3269" s="33"/>
    </row>
    <row r="3270" spans="16:25" x14ac:dyDescent="0.45">
      <c r="P3270" s="33"/>
      <c r="W3270" s="33"/>
      <c r="Y3270" s="33"/>
    </row>
    <row r="3271" spans="16:25" x14ac:dyDescent="0.45">
      <c r="P3271" s="33"/>
      <c r="W3271" s="33"/>
      <c r="Y3271" s="33"/>
    </row>
    <row r="3272" spans="16:25" x14ac:dyDescent="0.45">
      <c r="P3272" s="33"/>
      <c r="W3272" s="33"/>
      <c r="Y3272" s="33"/>
    </row>
    <row r="3273" spans="16:25" x14ac:dyDescent="0.45">
      <c r="P3273" s="33"/>
      <c r="W3273" s="33"/>
      <c r="Y3273" s="33"/>
    </row>
    <row r="3274" spans="16:25" x14ac:dyDescent="0.45">
      <c r="P3274" s="33"/>
      <c r="W3274" s="33"/>
      <c r="Y3274" s="33"/>
    </row>
    <row r="3275" spans="16:25" x14ac:dyDescent="0.45">
      <c r="P3275" s="33"/>
      <c r="W3275" s="33"/>
      <c r="Y3275" s="33"/>
    </row>
    <row r="3276" spans="16:25" x14ac:dyDescent="0.45">
      <c r="P3276" s="33"/>
      <c r="W3276" s="33"/>
      <c r="Y3276" s="33"/>
    </row>
    <row r="3277" spans="16:25" x14ac:dyDescent="0.45">
      <c r="P3277" s="33"/>
      <c r="W3277" s="33"/>
      <c r="Y3277" s="33"/>
    </row>
    <row r="3278" spans="16:25" x14ac:dyDescent="0.45">
      <c r="P3278" s="33"/>
      <c r="W3278" s="33"/>
      <c r="Y3278" s="33"/>
    </row>
    <row r="3279" spans="16:25" x14ac:dyDescent="0.45">
      <c r="P3279" s="33"/>
      <c r="W3279" s="33"/>
      <c r="Y3279" s="33"/>
    </row>
    <row r="3280" spans="16:25" x14ac:dyDescent="0.45">
      <c r="P3280" s="33"/>
      <c r="W3280" s="33"/>
      <c r="Y3280" s="33"/>
    </row>
    <row r="3281" spans="16:25" x14ac:dyDescent="0.45">
      <c r="P3281" s="33"/>
      <c r="W3281" s="33"/>
      <c r="Y3281" s="33"/>
    </row>
    <row r="3282" spans="16:25" x14ac:dyDescent="0.45">
      <c r="P3282" s="33"/>
      <c r="W3282" s="33"/>
      <c r="Y3282" s="33"/>
    </row>
    <row r="3283" spans="16:25" x14ac:dyDescent="0.45">
      <c r="P3283" s="33"/>
      <c r="W3283" s="33"/>
      <c r="Y3283" s="33"/>
    </row>
    <row r="3284" spans="16:25" x14ac:dyDescent="0.45">
      <c r="P3284" s="33"/>
      <c r="W3284" s="33"/>
      <c r="Y3284" s="33"/>
    </row>
    <row r="3285" spans="16:25" x14ac:dyDescent="0.45">
      <c r="P3285" s="33"/>
      <c r="W3285" s="33"/>
      <c r="Y3285" s="33"/>
    </row>
    <row r="3286" spans="16:25" x14ac:dyDescent="0.45">
      <c r="P3286" s="33"/>
      <c r="W3286" s="33"/>
      <c r="Y3286" s="33"/>
    </row>
    <row r="3287" spans="16:25" x14ac:dyDescent="0.45">
      <c r="P3287" s="33"/>
      <c r="W3287" s="33"/>
      <c r="Y3287" s="33"/>
    </row>
    <row r="3288" spans="16:25" x14ac:dyDescent="0.45">
      <c r="P3288" s="33"/>
      <c r="W3288" s="33"/>
      <c r="Y3288" s="33"/>
    </row>
    <row r="3289" spans="16:25" x14ac:dyDescent="0.45">
      <c r="P3289" s="33"/>
      <c r="W3289" s="33"/>
      <c r="Y3289" s="33"/>
    </row>
    <row r="3290" spans="16:25" x14ac:dyDescent="0.45">
      <c r="P3290" s="33"/>
      <c r="W3290" s="33"/>
      <c r="Y3290" s="33"/>
    </row>
    <row r="3291" spans="16:25" x14ac:dyDescent="0.45">
      <c r="P3291" s="33"/>
      <c r="W3291" s="33"/>
      <c r="Y3291" s="33"/>
    </row>
    <row r="3292" spans="16:25" x14ac:dyDescent="0.45">
      <c r="P3292" s="33"/>
      <c r="W3292" s="33"/>
      <c r="Y3292" s="33"/>
    </row>
    <row r="3293" spans="16:25" x14ac:dyDescent="0.45">
      <c r="P3293" s="33"/>
      <c r="W3293" s="33"/>
      <c r="Y3293" s="33"/>
    </row>
    <row r="3294" spans="16:25" x14ac:dyDescent="0.45">
      <c r="P3294" s="33"/>
      <c r="W3294" s="33"/>
      <c r="Y3294" s="33"/>
    </row>
    <row r="3295" spans="16:25" x14ac:dyDescent="0.45">
      <c r="P3295" s="33"/>
      <c r="W3295" s="33"/>
      <c r="Y3295" s="33"/>
    </row>
    <row r="3296" spans="16:25" x14ac:dyDescent="0.45">
      <c r="P3296" s="33"/>
      <c r="W3296" s="33"/>
      <c r="Y3296" s="33"/>
    </row>
    <row r="3297" spans="16:25" x14ac:dyDescent="0.45">
      <c r="P3297" s="33"/>
      <c r="W3297" s="33"/>
      <c r="Y3297" s="33"/>
    </row>
    <row r="3298" spans="16:25" x14ac:dyDescent="0.45">
      <c r="P3298" s="33"/>
      <c r="W3298" s="33"/>
      <c r="Y3298" s="33"/>
    </row>
    <row r="3299" spans="16:25" x14ac:dyDescent="0.45">
      <c r="P3299" s="33"/>
      <c r="W3299" s="33"/>
      <c r="Y3299" s="33"/>
    </row>
    <row r="3300" spans="16:25" x14ac:dyDescent="0.45">
      <c r="P3300" s="33"/>
      <c r="W3300" s="33"/>
      <c r="Y3300" s="33"/>
    </row>
    <row r="3301" spans="16:25" x14ac:dyDescent="0.45">
      <c r="P3301" s="33"/>
      <c r="W3301" s="33"/>
      <c r="Y3301" s="33"/>
    </row>
    <row r="3302" spans="16:25" x14ac:dyDescent="0.45">
      <c r="P3302" s="33"/>
      <c r="W3302" s="33"/>
      <c r="Y3302" s="33"/>
    </row>
    <row r="3303" spans="16:25" x14ac:dyDescent="0.45">
      <c r="P3303" s="33"/>
      <c r="W3303" s="33"/>
      <c r="Y3303" s="33"/>
    </row>
    <row r="3304" spans="16:25" x14ac:dyDescent="0.45">
      <c r="P3304" s="33"/>
      <c r="W3304" s="33"/>
      <c r="Y3304" s="33"/>
    </row>
    <row r="3305" spans="16:25" x14ac:dyDescent="0.45">
      <c r="P3305" s="33"/>
      <c r="W3305" s="33"/>
      <c r="Y3305" s="33"/>
    </row>
    <row r="3306" spans="16:25" x14ac:dyDescent="0.45">
      <c r="P3306" s="33"/>
      <c r="W3306" s="33"/>
      <c r="Y3306" s="33"/>
    </row>
    <row r="3307" spans="16:25" x14ac:dyDescent="0.45">
      <c r="P3307" s="33"/>
      <c r="W3307" s="33"/>
      <c r="Y3307" s="33"/>
    </row>
    <row r="3308" spans="16:25" x14ac:dyDescent="0.45">
      <c r="P3308" s="33"/>
      <c r="W3308" s="33"/>
      <c r="Y3308" s="33"/>
    </row>
    <row r="3309" spans="16:25" x14ac:dyDescent="0.45">
      <c r="P3309" s="33"/>
      <c r="W3309" s="33"/>
      <c r="Y3309" s="33"/>
    </row>
    <row r="3310" spans="16:25" x14ac:dyDescent="0.45">
      <c r="P3310" s="33"/>
      <c r="W3310" s="33"/>
      <c r="Y3310" s="33"/>
    </row>
    <row r="3311" spans="16:25" x14ac:dyDescent="0.45">
      <c r="P3311" s="33"/>
      <c r="W3311" s="33"/>
      <c r="Y3311" s="33"/>
    </row>
    <row r="3312" spans="16:25" x14ac:dyDescent="0.45">
      <c r="P3312" s="33"/>
      <c r="W3312" s="33"/>
      <c r="Y3312" s="33"/>
    </row>
    <row r="3313" spans="16:25" x14ac:dyDescent="0.45">
      <c r="P3313" s="33"/>
      <c r="W3313" s="33"/>
      <c r="Y3313" s="33"/>
    </row>
    <row r="3314" spans="16:25" x14ac:dyDescent="0.45">
      <c r="P3314" s="33"/>
      <c r="W3314" s="33"/>
      <c r="Y3314" s="33"/>
    </row>
    <row r="3315" spans="16:25" x14ac:dyDescent="0.45">
      <c r="P3315" s="33"/>
      <c r="W3315" s="33"/>
      <c r="Y3315" s="33"/>
    </row>
    <row r="3316" spans="16:25" x14ac:dyDescent="0.45">
      <c r="P3316" s="33"/>
      <c r="W3316" s="33"/>
      <c r="Y3316" s="33"/>
    </row>
    <row r="3317" spans="16:25" x14ac:dyDescent="0.45">
      <c r="P3317" s="33"/>
      <c r="W3317" s="33"/>
      <c r="Y3317" s="33"/>
    </row>
    <row r="3318" spans="16:25" x14ac:dyDescent="0.45">
      <c r="P3318" s="33"/>
      <c r="W3318" s="33"/>
      <c r="Y3318" s="33"/>
    </row>
    <row r="3319" spans="16:25" x14ac:dyDescent="0.45">
      <c r="P3319" s="33"/>
      <c r="W3319" s="33"/>
      <c r="Y3319" s="33"/>
    </row>
    <row r="3320" spans="16:25" x14ac:dyDescent="0.45">
      <c r="P3320" s="33"/>
      <c r="W3320" s="33"/>
      <c r="Y3320" s="33"/>
    </row>
    <row r="3321" spans="16:25" x14ac:dyDescent="0.45">
      <c r="P3321" s="33"/>
      <c r="W3321" s="33"/>
      <c r="Y3321" s="33"/>
    </row>
    <row r="3322" spans="16:25" x14ac:dyDescent="0.45">
      <c r="P3322" s="33"/>
      <c r="W3322" s="33"/>
      <c r="Y3322" s="33"/>
    </row>
    <row r="3323" spans="16:25" x14ac:dyDescent="0.45">
      <c r="P3323" s="33"/>
      <c r="W3323" s="33"/>
      <c r="Y3323" s="33"/>
    </row>
    <row r="3324" spans="16:25" x14ac:dyDescent="0.45">
      <c r="P3324" s="33"/>
      <c r="W3324" s="33"/>
      <c r="Y3324" s="33"/>
    </row>
    <row r="3325" spans="16:25" x14ac:dyDescent="0.45">
      <c r="P3325" s="33"/>
      <c r="W3325" s="33"/>
      <c r="Y3325" s="33"/>
    </row>
    <row r="3326" spans="16:25" x14ac:dyDescent="0.45">
      <c r="P3326" s="33"/>
      <c r="W3326" s="33"/>
      <c r="Y3326" s="33"/>
    </row>
    <row r="3327" spans="16:25" x14ac:dyDescent="0.45">
      <c r="P3327" s="33"/>
      <c r="W3327" s="33"/>
      <c r="Y3327" s="33"/>
    </row>
    <row r="3328" spans="16:25" x14ac:dyDescent="0.45">
      <c r="P3328" s="33"/>
      <c r="W3328" s="33"/>
      <c r="Y3328" s="33"/>
    </row>
    <row r="3329" spans="16:25" x14ac:dyDescent="0.45">
      <c r="P3329" s="33"/>
      <c r="W3329" s="33"/>
      <c r="Y3329" s="33"/>
    </row>
    <row r="3330" spans="16:25" x14ac:dyDescent="0.45">
      <c r="P3330" s="33"/>
      <c r="W3330" s="33"/>
      <c r="Y3330" s="33"/>
    </row>
    <row r="3331" spans="16:25" x14ac:dyDescent="0.45">
      <c r="P3331" s="33"/>
      <c r="W3331" s="33"/>
      <c r="Y3331" s="33"/>
    </row>
    <row r="3332" spans="16:25" x14ac:dyDescent="0.45">
      <c r="P3332" s="33"/>
      <c r="W3332" s="33"/>
      <c r="Y3332" s="33"/>
    </row>
    <row r="3333" spans="16:25" x14ac:dyDescent="0.45">
      <c r="P3333" s="33"/>
      <c r="W3333" s="33"/>
      <c r="Y3333" s="33"/>
    </row>
    <row r="3334" spans="16:25" x14ac:dyDescent="0.45">
      <c r="P3334" s="33"/>
      <c r="W3334" s="33"/>
      <c r="Y3334" s="33"/>
    </row>
    <row r="3335" spans="16:25" x14ac:dyDescent="0.45">
      <c r="P3335" s="33"/>
      <c r="W3335" s="33"/>
      <c r="Y3335" s="33"/>
    </row>
    <row r="3336" spans="16:25" x14ac:dyDescent="0.45">
      <c r="P3336" s="33"/>
      <c r="W3336" s="33"/>
      <c r="Y3336" s="33"/>
    </row>
    <row r="3337" spans="16:25" x14ac:dyDescent="0.45">
      <c r="P3337" s="33"/>
      <c r="W3337" s="33"/>
      <c r="Y3337" s="33"/>
    </row>
    <row r="3338" spans="16:25" x14ac:dyDescent="0.45">
      <c r="P3338" s="33"/>
      <c r="W3338" s="33"/>
      <c r="Y3338" s="33"/>
    </row>
    <row r="3339" spans="16:25" x14ac:dyDescent="0.45">
      <c r="P3339" s="33"/>
      <c r="W3339" s="33"/>
      <c r="Y3339" s="33"/>
    </row>
    <row r="3340" spans="16:25" x14ac:dyDescent="0.45">
      <c r="P3340" s="33"/>
      <c r="W3340" s="33"/>
      <c r="Y3340" s="33"/>
    </row>
    <row r="3341" spans="16:25" x14ac:dyDescent="0.45">
      <c r="P3341" s="33"/>
      <c r="W3341" s="33"/>
      <c r="Y3341" s="33"/>
    </row>
    <row r="3342" spans="16:25" x14ac:dyDescent="0.45">
      <c r="P3342" s="33"/>
      <c r="W3342" s="33"/>
      <c r="Y3342" s="33"/>
    </row>
    <row r="3343" spans="16:25" x14ac:dyDescent="0.45">
      <c r="P3343" s="33"/>
      <c r="W3343" s="33"/>
      <c r="Y3343" s="33"/>
    </row>
    <row r="3344" spans="16:25" x14ac:dyDescent="0.45">
      <c r="P3344" s="33"/>
      <c r="W3344" s="33"/>
      <c r="Y3344" s="33"/>
    </row>
    <row r="3345" spans="16:25" x14ac:dyDescent="0.45">
      <c r="P3345" s="33"/>
      <c r="W3345" s="33"/>
      <c r="Y3345" s="33"/>
    </row>
    <row r="3346" spans="16:25" x14ac:dyDescent="0.45">
      <c r="P3346" s="33"/>
      <c r="W3346" s="33"/>
      <c r="Y3346" s="33"/>
    </row>
    <row r="3347" spans="16:25" x14ac:dyDescent="0.45">
      <c r="P3347" s="33"/>
      <c r="W3347" s="33"/>
      <c r="Y3347" s="33"/>
    </row>
    <row r="3348" spans="16:25" x14ac:dyDescent="0.45">
      <c r="P3348" s="33"/>
      <c r="W3348" s="33"/>
      <c r="Y3348" s="33"/>
    </row>
    <row r="3349" spans="16:25" x14ac:dyDescent="0.45">
      <c r="P3349" s="33"/>
      <c r="W3349" s="33"/>
      <c r="Y3349" s="33"/>
    </row>
    <row r="3350" spans="16:25" x14ac:dyDescent="0.45">
      <c r="P3350" s="33"/>
      <c r="W3350" s="33"/>
      <c r="Y3350" s="33"/>
    </row>
    <row r="3351" spans="16:25" x14ac:dyDescent="0.45">
      <c r="P3351" s="33"/>
      <c r="W3351" s="33"/>
      <c r="Y3351" s="33"/>
    </row>
    <row r="3352" spans="16:25" x14ac:dyDescent="0.45">
      <c r="P3352" s="33"/>
      <c r="W3352" s="33"/>
      <c r="Y3352" s="33"/>
    </row>
    <row r="3353" spans="16:25" x14ac:dyDescent="0.45">
      <c r="P3353" s="33"/>
      <c r="W3353" s="33"/>
      <c r="Y3353" s="33"/>
    </row>
    <row r="3354" spans="16:25" x14ac:dyDescent="0.45">
      <c r="P3354" s="33"/>
      <c r="W3354" s="33"/>
      <c r="Y3354" s="33"/>
    </row>
    <row r="3355" spans="16:25" x14ac:dyDescent="0.45">
      <c r="P3355" s="33"/>
      <c r="W3355" s="33"/>
      <c r="Y3355" s="33"/>
    </row>
    <row r="3356" spans="16:25" x14ac:dyDescent="0.45">
      <c r="P3356" s="33"/>
      <c r="W3356" s="33"/>
      <c r="Y3356" s="33"/>
    </row>
    <row r="3357" spans="16:25" x14ac:dyDescent="0.45">
      <c r="P3357" s="33"/>
      <c r="W3357" s="33"/>
      <c r="Y3357" s="33"/>
    </row>
    <row r="3358" spans="16:25" x14ac:dyDescent="0.45">
      <c r="P3358" s="33"/>
      <c r="W3358" s="33"/>
      <c r="Y3358" s="33"/>
    </row>
    <row r="3359" spans="16:25" x14ac:dyDescent="0.45">
      <c r="P3359" s="33"/>
      <c r="W3359" s="33"/>
      <c r="Y3359" s="33"/>
    </row>
    <row r="3360" spans="16:25" x14ac:dyDescent="0.45">
      <c r="P3360" s="33"/>
      <c r="W3360" s="33"/>
      <c r="Y3360" s="33"/>
    </row>
    <row r="3361" spans="16:25" x14ac:dyDescent="0.45">
      <c r="P3361" s="33"/>
      <c r="W3361" s="33"/>
      <c r="Y3361" s="33"/>
    </row>
    <row r="3362" spans="16:25" x14ac:dyDescent="0.45">
      <c r="P3362" s="33"/>
      <c r="W3362" s="33"/>
      <c r="Y3362" s="33"/>
    </row>
    <row r="3363" spans="16:25" x14ac:dyDescent="0.45">
      <c r="P3363" s="33"/>
      <c r="W3363" s="33"/>
      <c r="Y3363" s="33"/>
    </row>
    <row r="3364" spans="16:25" x14ac:dyDescent="0.45">
      <c r="P3364" s="33"/>
      <c r="W3364" s="33"/>
      <c r="Y3364" s="33"/>
    </row>
    <row r="3365" spans="16:25" x14ac:dyDescent="0.45">
      <c r="P3365" s="33"/>
      <c r="W3365" s="33"/>
      <c r="Y3365" s="33"/>
    </row>
    <row r="3366" spans="16:25" x14ac:dyDescent="0.45">
      <c r="P3366" s="33"/>
      <c r="W3366" s="33"/>
      <c r="Y3366" s="33"/>
    </row>
    <row r="3367" spans="16:25" x14ac:dyDescent="0.45">
      <c r="P3367" s="33"/>
      <c r="W3367" s="33"/>
      <c r="Y3367" s="33"/>
    </row>
    <row r="3368" spans="16:25" x14ac:dyDescent="0.45">
      <c r="P3368" s="33"/>
      <c r="W3368" s="33"/>
      <c r="Y3368" s="33"/>
    </row>
    <row r="3369" spans="16:25" x14ac:dyDescent="0.45">
      <c r="P3369" s="33"/>
      <c r="W3369" s="33"/>
      <c r="Y3369" s="33"/>
    </row>
    <row r="3370" spans="16:25" x14ac:dyDescent="0.45">
      <c r="P3370" s="33"/>
      <c r="W3370" s="33"/>
      <c r="Y3370" s="33"/>
    </row>
    <row r="3371" spans="16:25" x14ac:dyDescent="0.45">
      <c r="P3371" s="33"/>
      <c r="W3371" s="33"/>
      <c r="Y3371" s="33"/>
    </row>
    <row r="3372" spans="16:25" x14ac:dyDescent="0.45">
      <c r="P3372" s="33"/>
      <c r="W3372" s="33"/>
      <c r="Y3372" s="33"/>
    </row>
    <row r="3373" spans="16:25" x14ac:dyDescent="0.45">
      <c r="P3373" s="33"/>
      <c r="W3373" s="33"/>
      <c r="Y3373" s="33"/>
    </row>
    <row r="3374" spans="16:25" x14ac:dyDescent="0.45">
      <c r="P3374" s="33"/>
      <c r="W3374" s="33"/>
      <c r="Y3374" s="33"/>
    </row>
    <row r="3375" spans="16:25" x14ac:dyDescent="0.45">
      <c r="P3375" s="33"/>
      <c r="W3375" s="33"/>
      <c r="Y3375" s="33"/>
    </row>
    <row r="3376" spans="16:25" x14ac:dyDescent="0.45">
      <c r="P3376" s="33"/>
      <c r="W3376" s="33"/>
      <c r="Y3376" s="33"/>
    </row>
    <row r="3377" spans="16:25" x14ac:dyDescent="0.45">
      <c r="P3377" s="33"/>
      <c r="W3377" s="33"/>
      <c r="Y3377" s="33"/>
    </row>
    <row r="3378" spans="16:25" x14ac:dyDescent="0.45">
      <c r="P3378" s="33"/>
      <c r="W3378" s="33"/>
      <c r="Y3378" s="33"/>
    </row>
    <row r="3379" spans="16:25" x14ac:dyDescent="0.45">
      <c r="P3379" s="33"/>
      <c r="W3379" s="33"/>
      <c r="Y3379" s="33"/>
    </row>
    <row r="3380" spans="16:25" x14ac:dyDescent="0.45">
      <c r="P3380" s="33"/>
      <c r="W3380" s="33"/>
      <c r="Y3380" s="33"/>
    </row>
    <row r="3381" spans="16:25" x14ac:dyDescent="0.45">
      <c r="P3381" s="33"/>
      <c r="W3381" s="33"/>
      <c r="Y3381" s="33"/>
    </row>
    <row r="3382" spans="16:25" x14ac:dyDescent="0.45">
      <c r="P3382" s="33"/>
      <c r="W3382" s="33"/>
      <c r="Y3382" s="33"/>
    </row>
    <row r="3383" spans="16:25" x14ac:dyDescent="0.45">
      <c r="P3383" s="33"/>
      <c r="W3383" s="33"/>
      <c r="Y3383" s="33"/>
    </row>
    <row r="3384" spans="16:25" x14ac:dyDescent="0.45">
      <c r="P3384" s="33"/>
      <c r="W3384" s="33"/>
      <c r="Y3384" s="33"/>
    </row>
    <row r="3385" spans="16:25" x14ac:dyDescent="0.45">
      <c r="P3385" s="33"/>
      <c r="W3385" s="33"/>
      <c r="Y3385" s="33"/>
    </row>
    <row r="3386" spans="16:25" x14ac:dyDescent="0.45">
      <c r="P3386" s="33"/>
      <c r="W3386" s="33"/>
      <c r="Y3386" s="33"/>
    </row>
    <row r="3387" spans="16:25" x14ac:dyDescent="0.45">
      <c r="P3387" s="33"/>
      <c r="W3387" s="33"/>
      <c r="Y3387" s="33"/>
    </row>
    <row r="3388" spans="16:25" x14ac:dyDescent="0.45">
      <c r="P3388" s="33"/>
      <c r="W3388" s="33"/>
      <c r="Y3388" s="33"/>
    </row>
    <row r="3389" spans="16:25" x14ac:dyDescent="0.45">
      <c r="P3389" s="33"/>
      <c r="W3389" s="33"/>
      <c r="Y3389" s="33"/>
    </row>
    <row r="3390" spans="16:25" x14ac:dyDescent="0.45">
      <c r="P3390" s="33"/>
      <c r="W3390" s="33"/>
      <c r="Y3390" s="33"/>
    </row>
    <row r="3391" spans="16:25" x14ac:dyDescent="0.45">
      <c r="P3391" s="33"/>
      <c r="W3391" s="33"/>
      <c r="Y3391" s="33"/>
    </row>
    <row r="3392" spans="16:25" x14ac:dyDescent="0.45">
      <c r="P3392" s="33"/>
      <c r="W3392" s="33"/>
      <c r="Y3392" s="33"/>
    </row>
    <row r="3393" spans="16:25" x14ac:dyDescent="0.45">
      <c r="P3393" s="33"/>
      <c r="W3393" s="33"/>
      <c r="Y3393" s="33"/>
    </row>
    <row r="3394" spans="16:25" x14ac:dyDescent="0.45">
      <c r="P3394" s="33"/>
      <c r="W3394" s="33"/>
      <c r="Y3394" s="33"/>
    </row>
    <row r="3395" spans="16:25" x14ac:dyDescent="0.45">
      <c r="P3395" s="33"/>
      <c r="W3395" s="33"/>
      <c r="Y3395" s="33"/>
    </row>
    <row r="3396" spans="16:25" x14ac:dyDescent="0.45">
      <c r="P3396" s="33"/>
      <c r="W3396" s="33"/>
      <c r="Y3396" s="33"/>
    </row>
    <row r="3397" spans="16:25" x14ac:dyDescent="0.45">
      <c r="P3397" s="33"/>
      <c r="W3397" s="33"/>
      <c r="Y3397" s="33"/>
    </row>
    <row r="3398" spans="16:25" x14ac:dyDescent="0.45">
      <c r="P3398" s="33"/>
      <c r="W3398" s="33"/>
      <c r="Y3398" s="33"/>
    </row>
    <row r="3399" spans="16:25" x14ac:dyDescent="0.45">
      <c r="P3399" s="33"/>
      <c r="W3399" s="33"/>
      <c r="Y3399" s="33"/>
    </row>
    <row r="3400" spans="16:25" x14ac:dyDescent="0.45">
      <c r="P3400" s="33"/>
      <c r="W3400" s="33"/>
      <c r="Y3400" s="33"/>
    </row>
    <row r="3401" spans="16:25" x14ac:dyDescent="0.45">
      <c r="P3401" s="33"/>
      <c r="W3401" s="33"/>
      <c r="Y3401" s="33"/>
    </row>
    <row r="3402" spans="16:25" x14ac:dyDescent="0.45">
      <c r="P3402" s="33"/>
      <c r="W3402" s="33"/>
      <c r="Y3402" s="33"/>
    </row>
    <row r="3403" spans="16:25" x14ac:dyDescent="0.45">
      <c r="P3403" s="33"/>
      <c r="W3403" s="33"/>
      <c r="Y3403" s="33"/>
    </row>
    <row r="3404" spans="16:25" x14ac:dyDescent="0.45">
      <c r="P3404" s="33"/>
      <c r="W3404" s="33"/>
      <c r="Y3404" s="33"/>
    </row>
    <row r="3405" spans="16:25" x14ac:dyDescent="0.45">
      <c r="P3405" s="33"/>
      <c r="W3405" s="33"/>
      <c r="Y3405" s="33"/>
    </row>
    <row r="3406" spans="16:25" x14ac:dyDescent="0.45">
      <c r="P3406" s="33"/>
      <c r="W3406" s="33"/>
      <c r="Y3406" s="33"/>
    </row>
    <row r="3407" spans="16:25" x14ac:dyDescent="0.45">
      <c r="P3407" s="33"/>
      <c r="W3407" s="33"/>
      <c r="Y3407" s="33"/>
    </row>
    <row r="3408" spans="16:25" x14ac:dyDescent="0.45">
      <c r="P3408" s="33"/>
      <c r="W3408" s="33"/>
      <c r="Y3408" s="33"/>
    </row>
    <row r="3409" spans="16:25" x14ac:dyDescent="0.45">
      <c r="P3409" s="33"/>
      <c r="W3409" s="33"/>
      <c r="Y3409" s="33"/>
    </row>
    <row r="3410" spans="16:25" x14ac:dyDescent="0.45">
      <c r="P3410" s="33"/>
      <c r="W3410" s="33"/>
      <c r="Y3410" s="33"/>
    </row>
    <row r="3411" spans="16:25" x14ac:dyDescent="0.45">
      <c r="P3411" s="33"/>
      <c r="W3411" s="33"/>
      <c r="Y3411" s="33"/>
    </row>
    <row r="3412" spans="16:25" x14ac:dyDescent="0.45">
      <c r="P3412" s="33"/>
      <c r="W3412" s="33"/>
      <c r="Y3412" s="33"/>
    </row>
    <row r="3413" spans="16:25" x14ac:dyDescent="0.45">
      <c r="P3413" s="33"/>
      <c r="W3413" s="33"/>
      <c r="Y3413" s="33"/>
    </row>
    <row r="3414" spans="16:25" x14ac:dyDescent="0.45">
      <c r="P3414" s="33"/>
      <c r="W3414" s="33"/>
      <c r="Y3414" s="33"/>
    </row>
    <row r="3415" spans="16:25" x14ac:dyDescent="0.45">
      <c r="P3415" s="33"/>
      <c r="W3415" s="33"/>
      <c r="Y3415" s="33"/>
    </row>
    <row r="3416" spans="16:25" x14ac:dyDescent="0.45">
      <c r="P3416" s="33"/>
      <c r="W3416" s="33"/>
      <c r="Y3416" s="33"/>
    </row>
    <row r="3417" spans="16:25" x14ac:dyDescent="0.45">
      <c r="P3417" s="33"/>
      <c r="W3417" s="33"/>
      <c r="Y3417" s="33"/>
    </row>
    <row r="3418" spans="16:25" x14ac:dyDescent="0.45">
      <c r="P3418" s="33"/>
      <c r="W3418" s="33"/>
      <c r="Y3418" s="33"/>
    </row>
    <row r="3419" spans="16:25" x14ac:dyDescent="0.45">
      <c r="P3419" s="33"/>
      <c r="W3419" s="33"/>
      <c r="Y3419" s="33"/>
    </row>
    <row r="3420" spans="16:25" x14ac:dyDescent="0.45">
      <c r="P3420" s="33"/>
      <c r="W3420" s="33"/>
      <c r="Y3420" s="33"/>
    </row>
    <row r="3421" spans="16:25" x14ac:dyDescent="0.45">
      <c r="P3421" s="33"/>
      <c r="W3421" s="33"/>
      <c r="Y3421" s="33"/>
    </row>
    <row r="3422" spans="16:25" x14ac:dyDescent="0.45">
      <c r="P3422" s="33"/>
      <c r="W3422" s="33"/>
      <c r="Y3422" s="33"/>
    </row>
    <row r="3423" spans="16:25" x14ac:dyDescent="0.45">
      <c r="P3423" s="33"/>
      <c r="W3423" s="33"/>
      <c r="Y3423" s="33"/>
    </row>
    <row r="3424" spans="16:25" x14ac:dyDescent="0.45">
      <c r="P3424" s="33"/>
      <c r="W3424" s="33"/>
      <c r="Y3424" s="33"/>
    </row>
    <row r="3425" spans="16:25" x14ac:dyDescent="0.45">
      <c r="P3425" s="33"/>
      <c r="W3425" s="33"/>
      <c r="Y3425" s="33"/>
    </row>
    <row r="3426" spans="16:25" x14ac:dyDescent="0.45">
      <c r="P3426" s="33"/>
      <c r="W3426" s="33"/>
      <c r="Y3426" s="33"/>
    </row>
    <row r="3427" spans="16:25" x14ac:dyDescent="0.45">
      <c r="P3427" s="33"/>
      <c r="W3427" s="33"/>
      <c r="Y3427" s="33"/>
    </row>
    <row r="3428" spans="16:25" x14ac:dyDescent="0.45">
      <c r="P3428" s="33"/>
      <c r="W3428" s="33"/>
      <c r="Y3428" s="33"/>
    </row>
    <row r="3429" spans="16:25" x14ac:dyDescent="0.45">
      <c r="P3429" s="33"/>
      <c r="W3429" s="33"/>
      <c r="Y3429" s="33"/>
    </row>
    <row r="3430" spans="16:25" x14ac:dyDescent="0.45">
      <c r="P3430" s="33"/>
      <c r="W3430" s="33"/>
      <c r="Y3430" s="33"/>
    </row>
    <row r="3431" spans="16:25" x14ac:dyDescent="0.45">
      <c r="P3431" s="33"/>
      <c r="W3431" s="33"/>
      <c r="Y3431" s="33"/>
    </row>
    <row r="3432" spans="16:25" x14ac:dyDescent="0.45">
      <c r="P3432" s="33"/>
      <c r="W3432" s="33"/>
      <c r="Y3432" s="33"/>
    </row>
    <row r="3433" spans="16:25" x14ac:dyDescent="0.45">
      <c r="P3433" s="33"/>
      <c r="W3433" s="33"/>
      <c r="Y3433" s="33"/>
    </row>
    <row r="3434" spans="16:25" x14ac:dyDescent="0.45">
      <c r="P3434" s="33"/>
      <c r="W3434" s="33"/>
      <c r="Y3434" s="33"/>
    </row>
    <row r="3435" spans="16:25" x14ac:dyDescent="0.45">
      <c r="P3435" s="33"/>
      <c r="W3435" s="33"/>
      <c r="Y3435" s="33"/>
    </row>
    <row r="3436" spans="16:25" x14ac:dyDescent="0.45">
      <c r="P3436" s="33"/>
      <c r="W3436" s="33"/>
      <c r="Y3436" s="33"/>
    </row>
    <row r="3437" spans="16:25" x14ac:dyDescent="0.45">
      <c r="P3437" s="33"/>
      <c r="W3437" s="33"/>
      <c r="Y3437" s="33"/>
    </row>
    <row r="3438" spans="16:25" x14ac:dyDescent="0.45">
      <c r="P3438" s="33"/>
      <c r="W3438" s="33"/>
      <c r="Y3438" s="33"/>
    </row>
    <row r="3439" spans="16:25" x14ac:dyDescent="0.45">
      <c r="P3439" s="33"/>
      <c r="W3439" s="33"/>
      <c r="Y3439" s="33"/>
    </row>
    <row r="3440" spans="16:25" x14ac:dyDescent="0.45">
      <c r="P3440" s="33"/>
      <c r="W3440" s="33"/>
      <c r="Y3440" s="33"/>
    </row>
    <row r="3441" spans="16:25" x14ac:dyDescent="0.45">
      <c r="P3441" s="33"/>
      <c r="W3441" s="33"/>
      <c r="Y3441" s="33"/>
    </row>
    <row r="3442" spans="16:25" x14ac:dyDescent="0.45">
      <c r="P3442" s="33"/>
      <c r="W3442" s="33"/>
      <c r="Y3442" s="33"/>
    </row>
    <row r="3443" spans="16:25" x14ac:dyDescent="0.45">
      <c r="P3443" s="33"/>
      <c r="W3443" s="33"/>
      <c r="Y3443" s="33"/>
    </row>
    <row r="3444" spans="16:25" x14ac:dyDescent="0.45">
      <c r="P3444" s="33"/>
      <c r="W3444" s="33"/>
      <c r="Y3444" s="33"/>
    </row>
    <row r="3445" spans="16:25" x14ac:dyDescent="0.45">
      <c r="P3445" s="33"/>
      <c r="W3445" s="33"/>
      <c r="Y3445" s="33"/>
    </row>
    <row r="3446" spans="16:25" x14ac:dyDescent="0.45">
      <c r="P3446" s="33"/>
      <c r="W3446" s="33"/>
      <c r="Y3446" s="33"/>
    </row>
    <row r="3447" spans="16:25" x14ac:dyDescent="0.45">
      <c r="P3447" s="33"/>
      <c r="W3447" s="33"/>
      <c r="Y3447" s="33"/>
    </row>
    <row r="3448" spans="16:25" x14ac:dyDescent="0.45">
      <c r="P3448" s="33"/>
      <c r="W3448" s="33"/>
      <c r="Y3448" s="33"/>
    </row>
    <row r="3449" spans="16:25" x14ac:dyDescent="0.45">
      <c r="P3449" s="33"/>
      <c r="W3449" s="33"/>
      <c r="Y3449" s="33"/>
    </row>
    <row r="3450" spans="16:25" x14ac:dyDescent="0.45">
      <c r="P3450" s="33"/>
      <c r="W3450" s="33"/>
      <c r="Y3450" s="33"/>
    </row>
    <row r="3451" spans="16:25" x14ac:dyDescent="0.45">
      <c r="P3451" s="33"/>
      <c r="W3451" s="33"/>
      <c r="Y3451" s="33"/>
    </row>
    <row r="3452" spans="16:25" x14ac:dyDescent="0.45">
      <c r="P3452" s="33"/>
      <c r="W3452" s="33"/>
      <c r="Y3452" s="33"/>
    </row>
    <row r="3453" spans="16:25" x14ac:dyDescent="0.45">
      <c r="P3453" s="33"/>
      <c r="W3453" s="33"/>
      <c r="Y3453" s="33"/>
    </row>
    <row r="3454" spans="16:25" x14ac:dyDescent="0.45">
      <c r="P3454" s="33"/>
      <c r="W3454" s="33"/>
      <c r="Y3454" s="33"/>
    </row>
    <row r="3455" spans="16:25" x14ac:dyDescent="0.45">
      <c r="P3455" s="33"/>
      <c r="W3455" s="33"/>
      <c r="Y3455" s="33"/>
    </row>
    <row r="3456" spans="16:25" x14ac:dyDescent="0.45">
      <c r="P3456" s="33"/>
      <c r="W3456" s="33"/>
      <c r="Y3456" s="33"/>
    </row>
    <row r="3457" spans="16:25" x14ac:dyDescent="0.45">
      <c r="P3457" s="33"/>
      <c r="W3457" s="33"/>
      <c r="Y3457" s="33"/>
    </row>
    <row r="3458" spans="16:25" x14ac:dyDescent="0.45">
      <c r="P3458" s="33"/>
      <c r="W3458" s="33"/>
      <c r="Y3458" s="33"/>
    </row>
    <row r="3459" spans="16:25" x14ac:dyDescent="0.45">
      <c r="P3459" s="33"/>
      <c r="W3459" s="33"/>
      <c r="Y3459" s="33"/>
    </row>
    <row r="3460" spans="16:25" x14ac:dyDescent="0.45">
      <c r="P3460" s="33"/>
      <c r="W3460" s="33"/>
      <c r="Y3460" s="33"/>
    </row>
    <row r="3461" spans="16:25" x14ac:dyDescent="0.45">
      <c r="P3461" s="33"/>
      <c r="W3461" s="33"/>
      <c r="Y3461" s="33"/>
    </row>
    <row r="3462" spans="16:25" x14ac:dyDescent="0.45">
      <c r="P3462" s="33"/>
      <c r="W3462" s="33"/>
      <c r="Y3462" s="33"/>
    </row>
    <row r="3463" spans="16:25" x14ac:dyDescent="0.45">
      <c r="P3463" s="33"/>
      <c r="W3463" s="33"/>
      <c r="Y3463" s="33"/>
    </row>
    <row r="3464" spans="16:25" x14ac:dyDescent="0.45">
      <c r="P3464" s="33"/>
      <c r="W3464" s="33"/>
      <c r="Y3464" s="33"/>
    </row>
    <row r="3465" spans="16:25" x14ac:dyDescent="0.45">
      <c r="P3465" s="33"/>
      <c r="W3465" s="33"/>
      <c r="Y3465" s="33"/>
    </row>
    <row r="3466" spans="16:25" x14ac:dyDescent="0.45">
      <c r="P3466" s="33"/>
      <c r="W3466" s="33"/>
      <c r="Y3466" s="33"/>
    </row>
    <row r="3467" spans="16:25" x14ac:dyDescent="0.45">
      <c r="P3467" s="33"/>
      <c r="W3467" s="33"/>
      <c r="Y3467" s="33"/>
    </row>
    <row r="3468" spans="16:25" x14ac:dyDescent="0.45">
      <c r="P3468" s="33"/>
      <c r="W3468" s="33"/>
      <c r="Y3468" s="33"/>
    </row>
    <row r="3469" spans="16:25" x14ac:dyDescent="0.45">
      <c r="P3469" s="33"/>
      <c r="W3469" s="33"/>
      <c r="Y3469" s="33"/>
    </row>
    <row r="3470" spans="16:25" x14ac:dyDescent="0.45">
      <c r="P3470" s="33"/>
      <c r="W3470" s="33"/>
      <c r="Y3470" s="33"/>
    </row>
    <row r="3471" spans="16:25" x14ac:dyDescent="0.45">
      <c r="P3471" s="33"/>
      <c r="W3471" s="33"/>
      <c r="Y3471" s="33"/>
    </row>
    <row r="3472" spans="16:25" x14ac:dyDescent="0.45">
      <c r="P3472" s="33"/>
      <c r="W3472" s="33"/>
      <c r="Y3472" s="33"/>
    </row>
    <row r="3473" spans="16:25" x14ac:dyDescent="0.45">
      <c r="P3473" s="33"/>
      <c r="W3473" s="33"/>
      <c r="Y3473" s="33"/>
    </row>
    <row r="3474" spans="16:25" x14ac:dyDescent="0.45">
      <c r="P3474" s="33"/>
      <c r="W3474" s="33"/>
      <c r="Y3474" s="33"/>
    </row>
    <row r="3475" spans="16:25" x14ac:dyDescent="0.45">
      <c r="P3475" s="33"/>
      <c r="W3475" s="33"/>
      <c r="Y3475" s="33"/>
    </row>
    <row r="3476" spans="16:25" x14ac:dyDescent="0.45">
      <c r="P3476" s="33"/>
      <c r="W3476" s="33"/>
      <c r="Y3476" s="33"/>
    </row>
    <row r="3477" spans="16:25" x14ac:dyDescent="0.45">
      <c r="P3477" s="33"/>
      <c r="W3477" s="33"/>
      <c r="Y3477" s="33"/>
    </row>
    <row r="3478" spans="16:25" x14ac:dyDescent="0.45">
      <c r="P3478" s="33"/>
      <c r="W3478" s="33"/>
      <c r="Y3478" s="33"/>
    </row>
    <row r="3479" spans="16:25" x14ac:dyDescent="0.45">
      <c r="P3479" s="33"/>
      <c r="W3479" s="33"/>
      <c r="Y3479" s="33"/>
    </row>
    <row r="3480" spans="16:25" x14ac:dyDescent="0.45">
      <c r="P3480" s="33"/>
      <c r="W3480" s="33"/>
      <c r="Y3480" s="33"/>
    </row>
    <row r="3481" spans="16:25" x14ac:dyDescent="0.45">
      <c r="P3481" s="33"/>
      <c r="W3481" s="33"/>
      <c r="Y3481" s="33"/>
    </row>
    <row r="3482" spans="16:25" x14ac:dyDescent="0.45">
      <c r="P3482" s="33"/>
      <c r="W3482" s="33"/>
      <c r="Y3482" s="33"/>
    </row>
    <row r="3483" spans="16:25" x14ac:dyDescent="0.45">
      <c r="P3483" s="33"/>
      <c r="W3483" s="33"/>
      <c r="Y3483" s="33"/>
    </row>
    <row r="3484" spans="16:25" x14ac:dyDescent="0.45">
      <c r="P3484" s="33"/>
      <c r="W3484" s="33"/>
      <c r="Y3484" s="33"/>
    </row>
    <row r="3485" spans="16:25" x14ac:dyDescent="0.45">
      <c r="P3485" s="33"/>
      <c r="W3485" s="33"/>
      <c r="Y3485" s="33"/>
    </row>
    <row r="3486" spans="16:25" x14ac:dyDescent="0.45">
      <c r="P3486" s="33"/>
      <c r="W3486" s="33"/>
      <c r="Y3486" s="33"/>
    </row>
    <row r="3487" spans="16:25" x14ac:dyDescent="0.45">
      <c r="P3487" s="33"/>
      <c r="W3487" s="33"/>
      <c r="Y3487" s="33"/>
    </row>
    <row r="3488" spans="16:25" x14ac:dyDescent="0.45">
      <c r="P3488" s="33"/>
      <c r="W3488" s="33"/>
      <c r="Y3488" s="33"/>
    </row>
    <row r="3489" spans="16:25" x14ac:dyDescent="0.45">
      <c r="P3489" s="33"/>
      <c r="W3489" s="33"/>
      <c r="Y3489" s="33"/>
    </row>
    <row r="3490" spans="16:25" x14ac:dyDescent="0.45">
      <c r="P3490" s="33"/>
      <c r="W3490" s="33"/>
      <c r="Y3490" s="33"/>
    </row>
    <row r="3491" spans="16:25" x14ac:dyDescent="0.45">
      <c r="P3491" s="33"/>
      <c r="W3491" s="33"/>
      <c r="Y3491" s="33"/>
    </row>
    <row r="3492" spans="16:25" x14ac:dyDescent="0.45">
      <c r="P3492" s="33"/>
      <c r="W3492" s="33"/>
      <c r="Y3492" s="33"/>
    </row>
    <row r="3493" spans="16:25" x14ac:dyDescent="0.45">
      <c r="P3493" s="33"/>
      <c r="W3493" s="33"/>
      <c r="Y3493" s="33"/>
    </row>
    <row r="3494" spans="16:25" x14ac:dyDescent="0.45">
      <c r="P3494" s="33"/>
      <c r="W3494" s="33"/>
      <c r="Y3494" s="33"/>
    </row>
    <row r="3495" spans="16:25" x14ac:dyDescent="0.45">
      <c r="P3495" s="33"/>
      <c r="W3495" s="33"/>
      <c r="Y3495" s="33"/>
    </row>
    <row r="3496" spans="16:25" x14ac:dyDescent="0.45">
      <c r="P3496" s="33"/>
      <c r="W3496" s="33"/>
      <c r="Y3496" s="33"/>
    </row>
    <row r="3497" spans="16:25" x14ac:dyDescent="0.45">
      <c r="P3497" s="33"/>
      <c r="W3497" s="33"/>
      <c r="Y3497" s="33"/>
    </row>
    <row r="3498" spans="16:25" x14ac:dyDescent="0.45">
      <c r="P3498" s="33"/>
      <c r="W3498" s="33"/>
      <c r="Y3498" s="33"/>
    </row>
    <row r="3499" spans="16:25" x14ac:dyDescent="0.45">
      <c r="P3499" s="33"/>
      <c r="W3499" s="33"/>
      <c r="Y3499" s="33"/>
    </row>
    <row r="3500" spans="16:25" x14ac:dyDescent="0.45">
      <c r="P3500" s="33"/>
      <c r="W3500" s="33"/>
      <c r="Y3500" s="33"/>
    </row>
    <row r="3501" spans="16:25" x14ac:dyDescent="0.45">
      <c r="P3501" s="33"/>
      <c r="W3501" s="33"/>
      <c r="Y3501" s="33"/>
    </row>
    <row r="3502" spans="16:25" x14ac:dyDescent="0.45">
      <c r="P3502" s="33"/>
      <c r="W3502" s="33"/>
      <c r="Y3502" s="33"/>
    </row>
    <row r="3503" spans="16:25" x14ac:dyDescent="0.45">
      <c r="P3503" s="33"/>
      <c r="W3503" s="33"/>
      <c r="Y3503" s="33"/>
    </row>
    <row r="3504" spans="16:25" x14ac:dyDescent="0.45">
      <c r="P3504" s="33"/>
      <c r="W3504" s="33"/>
      <c r="Y3504" s="33"/>
    </row>
    <row r="3505" spans="16:25" x14ac:dyDescent="0.45">
      <c r="P3505" s="33"/>
      <c r="W3505" s="33"/>
      <c r="Y3505" s="33"/>
    </row>
    <row r="3506" spans="16:25" x14ac:dyDescent="0.45">
      <c r="P3506" s="33"/>
      <c r="W3506" s="33"/>
      <c r="Y3506" s="33"/>
    </row>
    <row r="3507" spans="16:25" x14ac:dyDescent="0.45">
      <c r="P3507" s="33"/>
      <c r="W3507" s="33"/>
      <c r="Y3507" s="33"/>
    </row>
    <row r="3508" spans="16:25" x14ac:dyDescent="0.45">
      <c r="P3508" s="33"/>
      <c r="W3508" s="33"/>
      <c r="Y3508" s="33"/>
    </row>
    <row r="3509" spans="16:25" x14ac:dyDescent="0.45">
      <c r="P3509" s="33"/>
      <c r="W3509" s="33"/>
      <c r="Y3509" s="33"/>
    </row>
    <row r="3510" spans="16:25" x14ac:dyDescent="0.45">
      <c r="P3510" s="33"/>
      <c r="W3510" s="33"/>
      <c r="Y3510" s="33"/>
    </row>
    <row r="3511" spans="16:25" x14ac:dyDescent="0.45">
      <c r="P3511" s="33"/>
      <c r="W3511" s="33"/>
      <c r="Y3511" s="33"/>
    </row>
    <row r="3512" spans="16:25" x14ac:dyDescent="0.45">
      <c r="P3512" s="33"/>
      <c r="W3512" s="33"/>
      <c r="Y3512" s="33"/>
    </row>
    <row r="3513" spans="16:25" x14ac:dyDescent="0.45">
      <c r="P3513" s="33"/>
      <c r="W3513" s="33"/>
      <c r="Y3513" s="33"/>
    </row>
    <row r="3514" spans="16:25" x14ac:dyDescent="0.45">
      <c r="P3514" s="33"/>
      <c r="W3514" s="33"/>
      <c r="Y3514" s="33"/>
    </row>
    <row r="3515" spans="16:25" x14ac:dyDescent="0.45">
      <c r="P3515" s="33"/>
      <c r="W3515" s="33"/>
      <c r="Y3515" s="33"/>
    </row>
    <row r="3516" spans="16:25" x14ac:dyDescent="0.45">
      <c r="P3516" s="33"/>
      <c r="W3516" s="33"/>
      <c r="Y3516" s="33"/>
    </row>
    <row r="3517" spans="16:25" x14ac:dyDescent="0.45">
      <c r="P3517" s="33"/>
      <c r="W3517" s="33"/>
      <c r="Y3517" s="33"/>
    </row>
    <row r="3518" spans="16:25" x14ac:dyDescent="0.45">
      <c r="P3518" s="33"/>
      <c r="W3518" s="33"/>
      <c r="Y3518" s="33"/>
    </row>
    <row r="3519" spans="16:25" x14ac:dyDescent="0.45">
      <c r="P3519" s="33"/>
      <c r="W3519" s="33"/>
      <c r="Y3519" s="33"/>
    </row>
    <row r="3520" spans="16:25" x14ac:dyDescent="0.45">
      <c r="P3520" s="33"/>
      <c r="W3520" s="33"/>
      <c r="Y3520" s="33"/>
    </row>
    <row r="3521" spans="16:25" x14ac:dyDescent="0.45">
      <c r="P3521" s="33"/>
      <c r="W3521" s="33"/>
      <c r="Y3521" s="33"/>
    </row>
    <row r="3522" spans="16:25" x14ac:dyDescent="0.45">
      <c r="P3522" s="33"/>
      <c r="W3522" s="33"/>
      <c r="Y3522" s="33"/>
    </row>
    <row r="3523" spans="16:25" x14ac:dyDescent="0.45">
      <c r="P3523" s="33"/>
      <c r="W3523" s="33"/>
      <c r="Y3523" s="33"/>
    </row>
    <row r="3524" spans="16:25" x14ac:dyDescent="0.45">
      <c r="P3524" s="33"/>
      <c r="W3524" s="33"/>
      <c r="Y3524" s="33"/>
    </row>
    <row r="3525" spans="16:25" x14ac:dyDescent="0.45">
      <c r="P3525" s="33"/>
      <c r="W3525" s="33"/>
      <c r="Y3525" s="33"/>
    </row>
    <row r="3526" spans="16:25" x14ac:dyDescent="0.45">
      <c r="P3526" s="33"/>
      <c r="W3526" s="33"/>
      <c r="Y3526" s="33"/>
    </row>
    <row r="3527" spans="16:25" x14ac:dyDescent="0.45">
      <c r="P3527" s="33"/>
      <c r="W3527" s="33"/>
      <c r="Y3527" s="33"/>
    </row>
    <row r="3528" spans="16:25" x14ac:dyDescent="0.45">
      <c r="P3528" s="33"/>
      <c r="W3528" s="33"/>
      <c r="Y3528" s="33"/>
    </row>
    <row r="3529" spans="16:25" x14ac:dyDescent="0.45">
      <c r="P3529" s="33"/>
      <c r="W3529" s="33"/>
      <c r="Y3529" s="33"/>
    </row>
    <row r="3530" spans="16:25" x14ac:dyDescent="0.45">
      <c r="P3530" s="33"/>
      <c r="W3530" s="33"/>
      <c r="Y3530" s="33"/>
    </row>
    <row r="3531" spans="16:25" x14ac:dyDescent="0.45">
      <c r="P3531" s="33"/>
      <c r="W3531" s="33"/>
      <c r="Y3531" s="33"/>
    </row>
    <row r="3532" spans="16:25" x14ac:dyDescent="0.45">
      <c r="P3532" s="33"/>
      <c r="W3532" s="33"/>
      <c r="Y3532" s="33"/>
    </row>
    <row r="3533" spans="16:25" x14ac:dyDescent="0.45">
      <c r="P3533" s="33"/>
      <c r="W3533" s="33"/>
      <c r="Y3533" s="33"/>
    </row>
    <row r="3534" spans="16:25" x14ac:dyDescent="0.45">
      <c r="P3534" s="33"/>
      <c r="W3534" s="33"/>
      <c r="Y3534" s="33"/>
    </row>
    <row r="3535" spans="16:25" x14ac:dyDescent="0.45">
      <c r="P3535" s="33"/>
      <c r="W3535" s="33"/>
      <c r="Y3535" s="33"/>
    </row>
    <row r="3536" spans="16:25" x14ac:dyDescent="0.45">
      <c r="P3536" s="33"/>
      <c r="W3536" s="33"/>
      <c r="Y3536" s="33"/>
    </row>
    <row r="3537" spans="16:25" x14ac:dyDescent="0.45">
      <c r="P3537" s="33"/>
      <c r="W3537" s="33"/>
      <c r="Y3537" s="33"/>
    </row>
    <row r="3538" spans="16:25" x14ac:dyDescent="0.45">
      <c r="P3538" s="33"/>
      <c r="W3538" s="33"/>
      <c r="Y3538" s="33"/>
    </row>
    <row r="3539" spans="16:25" x14ac:dyDescent="0.45">
      <c r="P3539" s="33"/>
      <c r="W3539" s="33"/>
      <c r="Y3539" s="33"/>
    </row>
    <row r="3540" spans="16:25" x14ac:dyDescent="0.45">
      <c r="P3540" s="33"/>
      <c r="W3540" s="33"/>
      <c r="Y3540" s="33"/>
    </row>
    <row r="3541" spans="16:25" x14ac:dyDescent="0.45">
      <c r="P3541" s="33"/>
      <c r="W3541" s="33"/>
      <c r="Y3541" s="33"/>
    </row>
    <row r="3542" spans="16:25" x14ac:dyDescent="0.45">
      <c r="P3542" s="33"/>
      <c r="W3542" s="33"/>
      <c r="Y3542" s="33"/>
    </row>
    <row r="3543" spans="16:25" x14ac:dyDescent="0.45">
      <c r="P3543" s="33"/>
      <c r="W3543" s="33"/>
      <c r="Y3543" s="33"/>
    </row>
    <row r="3544" spans="16:25" x14ac:dyDescent="0.45">
      <c r="P3544" s="33"/>
      <c r="W3544" s="33"/>
      <c r="Y3544" s="33"/>
    </row>
    <row r="3545" spans="16:25" x14ac:dyDescent="0.45">
      <c r="P3545" s="33"/>
      <c r="W3545" s="33"/>
      <c r="Y3545" s="33"/>
    </row>
    <row r="3546" spans="16:25" x14ac:dyDescent="0.45">
      <c r="P3546" s="33"/>
      <c r="W3546" s="33"/>
      <c r="Y3546" s="33"/>
    </row>
    <row r="3547" spans="16:25" x14ac:dyDescent="0.45">
      <c r="P3547" s="33"/>
      <c r="W3547" s="33"/>
      <c r="Y3547" s="33"/>
    </row>
    <row r="3548" spans="16:25" x14ac:dyDescent="0.45">
      <c r="P3548" s="33"/>
      <c r="W3548" s="33"/>
      <c r="Y3548" s="33"/>
    </row>
    <row r="3549" spans="16:25" x14ac:dyDescent="0.45">
      <c r="P3549" s="33"/>
      <c r="W3549" s="33"/>
      <c r="Y3549" s="33"/>
    </row>
    <row r="3550" spans="16:25" x14ac:dyDescent="0.45">
      <c r="P3550" s="33"/>
      <c r="W3550" s="33"/>
      <c r="Y3550" s="33"/>
    </row>
    <row r="3551" spans="16:25" x14ac:dyDescent="0.45">
      <c r="P3551" s="33"/>
      <c r="W3551" s="33"/>
      <c r="Y3551" s="33"/>
    </row>
    <row r="3552" spans="16:25" x14ac:dyDescent="0.45">
      <c r="P3552" s="33"/>
      <c r="W3552" s="33"/>
      <c r="Y3552" s="33"/>
    </row>
    <row r="3553" spans="16:25" x14ac:dyDescent="0.45">
      <c r="P3553" s="33"/>
      <c r="W3553" s="33"/>
      <c r="Y3553" s="33"/>
    </row>
    <row r="3554" spans="16:25" x14ac:dyDescent="0.45">
      <c r="P3554" s="33"/>
      <c r="W3554" s="33"/>
      <c r="Y3554" s="33"/>
    </row>
    <row r="3555" spans="16:25" x14ac:dyDescent="0.45">
      <c r="P3555" s="33"/>
      <c r="W3555" s="33"/>
      <c r="Y3555" s="33"/>
    </row>
    <row r="3556" spans="16:25" x14ac:dyDescent="0.45">
      <c r="P3556" s="33"/>
      <c r="W3556" s="33"/>
      <c r="Y3556" s="33"/>
    </row>
    <row r="3557" spans="16:25" x14ac:dyDescent="0.45">
      <c r="P3557" s="33"/>
      <c r="W3557" s="33"/>
      <c r="Y3557" s="33"/>
    </row>
    <row r="3558" spans="16:25" x14ac:dyDescent="0.45">
      <c r="P3558" s="33"/>
      <c r="W3558" s="33"/>
      <c r="Y3558" s="33"/>
    </row>
    <row r="3559" spans="16:25" x14ac:dyDescent="0.45">
      <c r="P3559" s="33"/>
      <c r="W3559" s="33"/>
      <c r="Y3559" s="33"/>
    </row>
    <row r="3560" spans="16:25" x14ac:dyDescent="0.45">
      <c r="P3560" s="33"/>
      <c r="W3560" s="33"/>
      <c r="Y3560" s="33"/>
    </row>
    <row r="3561" spans="16:25" x14ac:dyDescent="0.45">
      <c r="P3561" s="33"/>
      <c r="W3561" s="33"/>
      <c r="Y3561" s="33"/>
    </row>
    <row r="3562" spans="16:25" x14ac:dyDescent="0.45">
      <c r="P3562" s="33"/>
      <c r="W3562" s="33"/>
      <c r="Y3562" s="33"/>
    </row>
    <row r="3563" spans="16:25" x14ac:dyDescent="0.45">
      <c r="P3563" s="33"/>
      <c r="W3563" s="33"/>
      <c r="Y3563" s="33"/>
    </row>
    <row r="3564" spans="16:25" x14ac:dyDescent="0.45">
      <c r="P3564" s="33"/>
      <c r="W3564" s="33"/>
      <c r="Y3564" s="33"/>
    </row>
    <row r="3565" spans="16:25" x14ac:dyDescent="0.45">
      <c r="P3565" s="33"/>
      <c r="W3565" s="33"/>
      <c r="Y3565" s="33"/>
    </row>
    <row r="3566" spans="16:25" x14ac:dyDescent="0.45">
      <c r="P3566" s="33"/>
      <c r="W3566" s="33"/>
      <c r="Y3566" s="33"/>
    </row>
    <row r="3567" spans="16:25" x14ac:dyDescent="0.45">
      <c r="P3567" s="33"/>
      <c r="W3567" s="33"/>
      <c r="Y3567" s="33"/>
    </row>
    <row r="3568" spans="16:25" x14ac:dyDescent="0.45">
      <c r="P3568" s="33"/>
      <c r="W3568" s="33"/>
      <c r="Y3568" s="33"/>
    </row>
    <row r="3569" spans="16:25" x14ac:dyDescent="0.45">
      <c r="P3569" s="33"/>
      <c r="W3569" s="33"/>
      <c r="Y3569" s="33"/>
    </row>
    <row r="3570" spans="16:25" x14ac:dyDescent="0.45">
      <c r="P3570" s="33"/>
      <c r="W3570" s="33"/>
      <c r="Y3570" s="33"/>
    </row>
    <row r="3571" spans="16:25" x14ac:dyDescent="0.45">
      <c r="P3571" s="33"/>
      <c r="W3571" s="33"/>
      <c r="Y3571" s="33"/>
    </row>
    <row r="3572" spans="16:25" x14ac:dyDescent="0.45">
      <c r="P3572" s="33"/>
      <c r="W3572" s="33"/>
      <c r="Y3572" s="33"/>
    </row>
    <row r="3573" spans="16:25" x14ac:dyDescent="0.45">
      <c r="P3573" s="33"/>
      <c r="W3573" s="33"/>
      <c r="Y3573" s="33"/>
    </row>
    <row r="3574" spans="16:25" x14ac:dyDescent="0.45">
      <c r="P3574" s="33"/>
      <c r="W3574" s="33"/>
      <c r="Y3574" s="33"/>
    </row>
    <row r="3575" spans="16:25" x14ac:dyDescent="0.45">
      <c r="P3575" s="33"/>
      <c r="W3575" s="33"/>
      <c r="Y3575" s="33"/>
    </row>
    <row r="3576" spans="16:25" x14ac:dyDescent="0.45">
      <c r="P3576" s="33"/>
      <c r="W3576" s="33"/>
      <c r="Y3576" s="33"/>
    </row>
    <row r="3577" spans="16:25" x14ac:dyDescent="0.45">
      <c r="P3577" s="33"/>
      <c r="W3577" s="33"/>
      <c r="Y3577" s="33"/>
    </row>
    <row r="3578" spans="16:25" x14ac:dyDescent="0.45">
      <c r="P3578" s="33"/>
      <c r="W3578" s="33"/>
      <c r="Y3578" s="33"/>
    </row>
    <row r="3579" spans="16:25" x14ac:dyDescent="0.45">
      <c r="P3579" s="33"/>
      <c r="W3579" s="33"/>
      <c r="Y3579" s="33"/>
    </row>
    <row r="3580" spans="16:25" x14ac:dyDescent="0.45">
      <c r="P3580" s="33"/>
      <c r="W3580" s="33"/>
      <c r="Y3580" s="33"/>
    </row>
    <row r="3581" spans="16:25" x14ac:dyDescent="0.45">
      <c r="P3581" s="33"/>
      <c r="W3581" s="33"/>
      <c r="Y3581" s="33"/>
    </row>
    <row r="3582" spans="16:25" x14ac:dyDescent="0.45">
      <c r="P3582" s="33"/>
      <c r="W3582" s="33"/>
      <c r="Y3582" s="33"/>
    </row>
    <row r="3583" spans="16:25" x14ac:dyDescent="0.45">
      <c r="P3583" s="33"/>
      <c r="W3583" s="33"/>
      <c r="Y3583" s="33"/>
    </row>
    <row r="3584" spans="16:25" x14ac:dyDescent="0.45">
      <c r="P3584" s="33"/>
      <c r="W3584" s="33"/>
      <c r="Y3584" s="33"/>
    </row>
    <row r="3585" spans="16:25" x14ac:dyDescent="0.45">
      <c r="P3585" s="33"/>
      <c r="W3585" s="33"/>
      <c r="Y3585" s="33"/>
    </row>
    <row r="3586" spans="16:25" x14ac:dyDescent="0.45">
      <c r="P3586" s="33"/>
      <c r="W3586" s="33"/>
      <c r="Y3586" s="33"/>
    </row>
    <row r="3587" spans="16:25" x14ac:dyDescent="0.45">
      <c r="P3587" s="33"/>
      <c r="W3587" s="33"/>
      <c r="Y3587" s="33"/>
    </row>
    <row r="3588" spans="16:25" x14ac:dyDescent="0.45">
      <c r="P3588" s="33"/>
      <c r="W3588" s="33"/>
      <c r="Y3588" s="33"/>
    </row>
    <row r="3589" spans="16:25" x14ac:dyDescent="0.45">
      <c r="P3589" s="33"/>
      <c r="W3589" s="33"/>
      <c r="Y3589" s="33"/>
    </row>
    <row r="3590" spans="16:25" x14ac:dyDescent="0.45">
      <c r="P3590" s="33"/>
      <c r="W3590" s="33"/>
      <c r="Y3590" s="33"/>
    </row>
    <row r="3591" spans="16:25" x14ac:dyDescent="0.45">
      <c r="P3591" s="33"/>
      <c r="W3591" s="33"/>
      <c r="Y3591" s="33"/>
    </row>
    <row r="3592" spans="16:25" x14ac:dyDescent="0.45">
      <c r="P3592" s="33"/>
      <c r="W3592" s="33"/>
      <c r="Y3592" s="33"/>
    </row>
    <row r="3593" spans="16:25" x14ac:dyDescent="0.45">
      <c r="P3593" s="33"/>
      <c r="W3593" s="33"/>
      <c r="Y3593" s="33"/>
    </row>
    <row r="3594" spans="16:25" x14ac:dyDescent="0.45">
      <c r="P3594" s="33"/>
      <c r="W3594" s="33"/>
      <c r="Y3594" s="33"/>
    </row>
    <row r="3595" spans="16:25" x14ac:dyDescent="0.45">
      <c r="P3595" s="33"/>
      <c r="W3595" s="33"/>
      <c r="Y3595" s="33"/>
    </row>
    <row r="3596" spans="16:25" x14ac:dyDescent="0.45">
      <c r="P3596" s="33"/>
      <c r="W3596" s="33"/>
      <c r="Y3596" s="33"/>
    </row>
    <row r="3597" spans="16:25" x14ac:dyDescent="0.45">
      <c r="P3597" s="33"/>
      <c r="W3597" s="33"/>
      <c r="Y3597" s="33"/>
    </row>
    <row r="3598" spans="16:25" x14ac:dyDescent="0.45">
      <c r="P3598" s="33"/>
      <c r="W3598" s="33"/>
      <c r="Y3598" s="33"/>
    </row>
    <row r="3599" spans="16:25" x14ac:dyDescent="0.45">
      <c r="P3599" s="33"/>
      <c r="W3599" s="33"/>
      <c r="Y3599" s="33"/>
    </row>
    <row r="3600" spans="16:25" x14ac:dyDescent="0.45">
      <c r="P3600" s="33"/>
      <c r="W3600" s="33"/>
      <c r="Y3600" s="33"/>
    </row>
    <row r="3601" spans="16:25" x14ac:dyDescent="0.45">
      <c r="P3601" s="33"/>
      <c r="W3601" s="33"/>
      <c r="Y3601" s="33"/>
    </row>
    <row r="3602" spans="16:25" x14ac:dyDescent="0.45">
      <c r="P3602" s="33"/>
      <c r="W3602" s="33"/>
      <c r="Y3602" s="33"/>
    </row>
    <row r="3603" spans="16:25" x14ac:dyDescent="0.45">
      <c r="P3603" s="33"/>
      <c r="W3603" s="33"/>
      <c r="Y3603" s="33"/>
    </row>
    <row r="3604" spans="16:25" x14ac:dyDescent="0.45">
      <c r="P3604" s="33"/>
      <c r="W3604" s="33"/>
      <c r="Y3604" s="33"/>
    </row>
    <row r="3605" spans="16:25" x14ac:dyDescent="0.45">
      <c r="P3605" s="33"/>
      <c r="W3605" s="33"/>
      <c r="Y3605" s="33"/>
    </row>
    <row r="3606" spans="16:25" x14ac:dyDescent="0.45">
      <c r="P3606" s="33"/>
      <c r="W3606" s="33"/>
      <c r="Y3606" s="33"/>
    </row>
    <row r="3607" spans="16:25" x14ac:dyDescent="0.45">
      <c r="P3607" s="33"/>
      <c r="W3607" s="33"/>
      <c r="Y3607" s="33"/>
    </row>
    <row r="3608" spans="16:25" x14ac:dyDescent="0.45">
      <c r="P3608" s="33"/>
      <c r="W3608" s="33"/>
      <c r="Y3608" s="33"/>
    </row>
    <row r="3609" spans="16:25" x14ac:dyDescent="0.45">
      <c r="P3609" s="33"/>
      <c r="W3609" s="33"/>
      <c r="Y3609" s="33"/>
    </row>
    <row r="3610" spans="16:25" x14ac:dyDescent="0.45">
      <c r="P3610" s="33"/>
      <c r="W3610" s="33"/>
      <c r="Y3610" s="33"/>
    </row>
    <row r="3611" spans="16:25" x14ac:dyDescent="0.45">
      <c r="P3611" s="33"/>
      <c r="W3611" s="33"/>
      <c r="Y3611" s="33"/>
    </row>
    <row r="3612" spans="16:25" x14ac:dyDescent="0.45">
      <c r="P3612" s="33"/>
      <c r="W3612" s="33"/>
      <c r="Y3612" s="33"/>
    </row>
    <row r="3613" spans="16:25" x14ac:dyDescent="0.45">
      <c r="P3613" s="33"/>
      <c r="W3613" s="33"/>
      <c r="Y3613" s="33"/>
    </row>
    <row r="3614" spans="16:25" x14ac:dyDescent="0.45">
      <c r="P3614" s="33"/>
      <c r="W3614" s="33"/>
      <c r="Y3614" s="33"/>
    </row>
    <row r="3615" spans="16:25" x14ac:dyDescent="0.45">
      <c r="P3615" s="33"/>
      <c r="W3615" s="33"/>
      <c r="Y3615" s="33"/>
    </row>
    <row r="3616" spans="16:25" x14ac:dyDescent="0.45">
      <c r="P3616" s="33"/>
      <c r="W3616" s="33"/>
      <c r="Y3616" s="33"/>
    </row>
    <row r="3617" spans="16:25" x14ac:dyDescent="0.45">
      <c r="P3617" s="33"/>
      <c r="W3617" s="33"/>
      <c r="Y3617" s="33"/>
    </row>
    <row r="3618" spans="16:25" x14ac:dyDescent="0.45">
      <c r="P3618" s="33"/>
      <c r="W3618" s="33"/>
      <c r="Y3618" s="33"/>
    </row>
    <row r="3619" spans="16:25" x14ac:dyDescent="0.45">
      <c r="P3619" s="33"/>
      <c r="W3619" s="33"/>
      <c r="Y3619" s="33"/>
    </row>
    <row r="3620" spans="16:25" x14ac:dyDescent="0.45">
      <c r="P3620" s="33"/>
      <c r="W3620" s="33"/>
      <c r="Y3620" s="33"/>
    </row>
    <row r="3621" spans="16:25" x14ac:dyDescent="0.45">
      <c r="P3621" s="33"/>
      <c r="W3621" s="33"/>
      <c r="Y3621" s="33"/>
    </row>
    <row r="3622" spans="16:25" x14ac:dyDescent="0.45">
      <c r="P3622" s="33"/>
      <c r="W3622" s="33"/>
      <c r="Y3622" s="33"/>
    </row>
    <row r="3623" spans="16:25" x14ac:dyDescent="0.45">
      <c r="P3623" s="33"/>
      <c r="W3623" s="33"/>
      <c r="Y3623" s="33"/>
    </row>
    <row r="3624" spans="16:25" x14ac:dyDescent="0.45">
      <c r="P3624" s="33"/>
      <c r="W3624" s="33"/>
      <c r="Y3624" s="33"/>
    </row>
    <row r="3625" spans="16:25" x14ac:dyDescent="0.45">
      <c r="P3625" s="33"/>
      <c r="W3625" s="33"/>
      <c r="Y3625" s="33"/>
    </row>
    <row r="3626" spans="16:25" x14ac:dyDescent="0.45">
      <c r="P3626" s="33"/>
      <c r="W3626" s="33"/>
      <c r="Y3626" s="33"/>
    </row>
    <row r="3627" spans="16:25" x14ac:dyDescent="0.45">
      <c r="P3627" s="33"/>
      <c r="W3627" s="33"/>
      <c r="Y3627" s="33"/>
    </row>
    <row r="3628" spans="16:25" x14ac:dyDescent="0.45">
      <c r="P3628" s="33"/>
      <c r="W3628" s="33"/>
      <c r="Y3628" s="33"/>
    </row>
    <row r="3629" spans="16:25" x14ac:dyDescent="0.45">
      <c r="P3629" s="33"/>
      <c r="W3629" s="33"/>
      <c r="Y3629" s="33"/>
    </row>
    <row r="3630" spans="16:25" x14ac:dyDescent="0.45">
      <c r="P3630" s="33"/>
      <c r="W3630" s="33"/>
      <c r="Y3630" s="33"/>
    </row>
    <row r="3631" spans="16:25" x14ac:dyDescent="0.45">
      <c r="P3631" s="33"/>
      <c r="W3631" s="33"/>
      <c r="Y3631" s="33"/>
    </row>
    <row r="3632" spans="16:25" x14ac:dyDescent="0.45">
      <c r="P3632" s="33"/>
      <c r="W3632" s="33"/>
      <c r="Y3632" s="33"/>
    </row>
    <row r="3633" spans="16:25" x14ac:dyDescent="0.45">
      <c r="P3633" s="33"/>
      <c r="W3633" s="33"/>
      <c r="Y3633" s="33"/>
    </row>
    <row r="3634" spans="16:25" x14ac:dyDescent="0.45">
      <c r="P3634" s="33"/>
      <c r="W3634" s="33"/>
      <c r="Y3634" s="33"/>
    </row>
    <row r="3635" spans="16:25" x14ac:dyDescent="0.45">
      <c r="P3635" s="33"/>
      <c r="W3635" s="33"/>
      <c r="Y3635" s="33"/>
    </row>
    <row r="3636" spans="16:25" x14ac:dyDescent="0.45">
      <c r="P3636" s="33"/>
      <c r="W3636" s="33"/>
      <c r="Y3636" s="33"/>
    </row>
    <row r="3637" spans="16:25" x14ac:dyDescent="0.45">
      <c r="P3637" s="33"/>
      <c r="W3637" s="33"/>
      <c r="Y3637" s="33"/>
    </row>
    <row r="3638" spans="16:25" x14ac:dyDescent="0.45">
      <c r="P3638" s="33"/>
      <c r="W3638" s="33"/>
      <c r="Y3638" s="33"/>
    </row>
    <row r="3639" spans="16:25" x14ac:dyDescent="0.45">
      <c r="P3639" s="33"/>
      <c r="W3639" s="33"/>
      <c r="Y3639" s="33"/>
    </row>
    <row r="3640" spans="16:25" x14ac:dyDescent="0.45">
      <c r="P3640" s="33"/>
      <c r="W3640" s="33"/>
      <c r="Y3640" s="33"/>
    </row>
    <row r="3641" spans="16:25" x14ac:dyDescent="0.45">
      <c r="P3641" s="33"/>
      <c r="W3641" s="33"/>
      <c r="Y3641" s="33"/>
    </row>
    <row r="3642" spans="16:25" x14ac:dyDescent="0.45">
      <c r="P3642" s="33"/>
      <c r="W3642" s="33"/>
      <c r="Y3642" s="33"/>
    </row>
    <row r="3643" spans="16:25" x14ac:dyDescent="0.45">
      <c r="P3643" s="33"/>
      <c r="W3643" s="33"/>
      <c r="Y3643" s="33"/>
    </row>
    <row r="3644" spans="16:25" x14ac:dyDescent="0.45">
      <c r="P3644" s="33"/>
      <c r="W3644" s="33"/>
      <c r="Y3644" s="33"/>
    </row>
    <row r="3645" spans="16:25" x14ac:dyDescent="0.45">
      <c r="P3645" s="33"/>
      <c r="W3645" s="33"/>
      <c r="Y3645" s="33"/>
    </row>
    <row r="3646" spans="16:25" x14ac:dyDescent="0.45">
      <c r="P3646" s="33"/>
      <c r="W3646" s="33"/>
      <c r="Y3646" s="33"/>
    </row>
    <row r="3647" spans="16:25" x14ac:dyDescent="0.45">
      <c r="P3647" s="33"/>
      <c r="W3647" s="33"/>
      <c r="Y3647" s="33"/>
    </row>
    <row r="3648" spans="16:25" x14ac:dyDescent="0.45">
      <c r="P3648" s="33"/>
      <c r="W3648" s="33"/>
      <c r="Y3648" s="33"/>
    </row>
    <row r="3649" spans="16:25" x14ac:dyDescent="0.45">
      <c r="P3649" s="33"/>
      <c r="W3649" s="33"/>
      <c r="Y3649" s="33"/>
    </row>
    <row r="3650" spans="16:25" x14ac:dyDescent="0.45">
      <c r="P3650" s="33"/>
      <c r="W3650" s="33"/>
      <c r="Y3650" s="33"/>
    </row>
    <row r="3651" spans="16:25" x14ac:dyDescent="0.45">
      <c r="P3651" s="33"/>
      <c r="W3651" s="33"/>
      <c r="Y3651" s="33"/>
    </row>
    <row r="3652" spans="16:25" x14ac:dyDescent="0.45">
      <c r="P3652" s="33"/>
      <c r="W3652" s="33"/>
      <c r="Y3652" s="33"/>
    </row>
    <row r="3653" spans="16:25" x14ac:dyDescent="0.45">
      <c r="P3653" s="33"/>
      <c r="W3653" s="33"/>
      <c r="Y3653" s="33"/>
    </row>
    <row r="3654" spans="16:25" x14ac:dyDescent="0.45">
      <c r="P3654" s="33"/>
      <c r="W3654" s="33"/>
      <c r="Y3654" s="33"/>
    </row>
    <row r="3655" spans="16:25" x14ac:dyDescent="0.45">
      <c r="P3655" s="33"/>
      <c r="W3655" s="33"/>
      <c r="Y3655" s="33"/>
    </row>
    <row r="3656" spans="16:25" x14ac:dyDescent="0.45">
      <c r="P3656" s="33"/>
      <c r="W3656" s="33"/>
      <c r="Y3656" s="33"/>
    </row>
    <row r="3657" spans="16:25" x14ac:dyDescent="0.45">
      <c r="P3657" s="33"/>
      <c r="W3657" s="33"/>
      <c r="Y3657" s="33"/>
    </row>
    <row r="3658" spans="16:25" x14ac:dyDescent="0.45">
      <c r="P3658" s="33"/>
      <c r="W3658" s="33"/>
      <c r="Y3658" s="33"/>
    </row>
    <row r="3659" spans="16:25" x14ac:dyDescent="0.45">
      <c r="P3659" s="33"/>
      <c r="W3659" s="33"/>
      <c r="Y3659" s="33"/>
    </row>
    <row r="3660" spans="16:25" x14ac:dyDescent="0.45">
      <c r="P3660" s="33"/>
      <c r="W3660" s="33"/>
      <c r="Y3660" s="33"/>
    </row>
    <row r="3661" spans="16:25" x14ac:dyDescent="0.45">
      <c r="P3661" s="33"/>
      <c r="W3661" s="33"/>
      <c r="Y3661" s="33"/>
    </row>
    <row r="3662" spans="16:25" x14ac:dyDescent="0.45">
      <c r="P3662" s="33"/>
      <c r="W3662" s="33"/>
      <c r="Y3662" s="33"/>
    </row>
    <row r="3663" spans="16:25" x14ac:dyDescent="0.45">
      <c r="P3663" s="33"/>
      <c r="W3663" s="33"/>
      <c r="Y3663" s="33"/>
    </row>
    <row r="3664" spans="16:25" x14ac:dyDescent="0.45">
      <c r="P3664" s="33"/>
      <c r="W3664" s="33"/>
      <c r="Y3664" s="33"/>
    </row>
    <row r="3665" spans="16:25" x14ac:dyDescent="0.45">
      <c r="P3665" s="33"/>
      <c r="W3665" s="33"/>
      <c r="Y3665" s="33"/>
    </row>
    <row r="3666" spans="16:25" x14ac:dyDescent="0.45">
      <c r="P3666" s="33"/>
      <c r="W3666" s="33"/>
      <c r="Y3666" s="33"/>
    </row>
    <row r="3667" spans="16:25" x14ac:dyDescent="0.45">
      <c r="P3667" s="33"/>
      <c r="W3667" s="33"/>
      <c r="Y3667" s="33"/>
    </row>
    <row r="3668" spans="16:25" x14ac:dyDescent="0.45">
      <c r="P3668" s="33"/>
      <c r="W3668" s="33"/>
      <c r="Y3668" s="33"/>
    </row>
    <row r="3669" spans="16:25" x14ac:dyDescent="0.45">
      <c r="P3669" s="33"/>
      <c r="W3669" s="33"/>
      <c r="Y3669" s="33"/>
    </row>
    <row r="3670" spans="16:25" x14ac:dyDescent="0.45">
      <c r="P3670" s="33"/>
      <c r="W3670" s="33"/>
      <c r="Y3670" s="33"/>
    </row>
    <row r="3671" spans="16:25" x14ac:dyDescent="0.45">
      <c r="P3671" s="33"/>
      <c r="W3671" s="33"/>
      <c r="Y3671" s="33"/>
    </row>
    <row r="3672" spans="16:25" x14ac:dyDescent="0.45">
      <c r="P3672" s="33"/>
      <c r="W3672" s="33"/>
      <c r="Y3672" s="33"/>
    </row>
    <row r="3673" spans="16:25" x14ac:dyDescent="0.45">
      <c r="P3673" s="33"/>
      <c r="W3673" s="33"/>
      <c r="Y3673" s="33"/>
    </row>
    <row r="3674" spans="16:25" x14ac:dyDescent="0.45">
      <c r="P3674" s="33"/>
      <c r="W3674" s="33"/>
      <c r="Y3674" s="33"/>
    </row>
    <row r="3675" spans="16:25" x14ac:dyDescent="0.45">
      <c r="P3675" s="33"/>
      <c r="W3675" s="33"/>
      <c r="Y3675" s="33"/>
    </row>
    <row r="3676" spans="16:25" x14ac:dyDescent="0.45">
      <c r="P3676" s="33"/>
      <c r="W3676" s="33"/>
      <c r="Y3676" s="33"/>
    </row>
    <row r="3677" spans="16:25" x14ac:dyDescent="0.45">
      <c r="P3677" s="33"/>
      <c r="W3677" s="33"/>
      <c r="Y3677" s="33"/>
    </row>
    <row r="3678" spans="16:25" x14ac:dyDescent="0.45">
      <c r="P3678" s="33"/>
      <c r="W3678" s="33"/>
      <c r="Y3678" s="33"/>
    </row>
    <row r="3679" spans="16:25" x14ac:dyDescent="0.45">
      <c r="P3679" s="33"/>
      <c r="W3679" s="33"/>
      <c r="Y3679" s="33"/>
    </row>
    <row r="3680" spans="16:25" x14ac:dyDescent="0.45">
      <c r="P3680" s="33"/>
      <c r="W3680" s="33"/>
      <c r="Y3680" s="33"/>
    </row>
    <row r="3681" spans="16:25" x14ac:dyDescent="0.45">
      <c r="P3681" s="33"/>
      <c r="W3681" s="33"/>
      <c r="Y3681" s="33"/>
    </row>
    <row r="3682" spans="16:25" x14ac:dyDescent="0.45">
      <c r="P3682" s="33"/>
      <c r="W3682" s="33"/>
      <c r="Y3682" s="33"/>
    </row>
    <row r="3683" spans="16:25" x14ac:dyDescent="0.45">
      <c r="P3683" s="33"/>
      <c r="W3683" s="33"/>
      <c r="Y3683" s="33"/>
    </row>
    <row r="3684" spans="16:25" x14ac:dyDescent="0.45">
      <c r="P3684" s="33"/>
      <c r="W3684" s="33"/>
      <c r="Y3684" s="33"/>
    </row>
    <row r="3685" spans="16:25" x14ac:dyDescent="0.45">
      <c r="P3685" s="33"/>
      <c r="W3685" s="33"/>
      <c r="Y3685" s="33"/>
    </row>
    <row r="3686" spans="16:25" x14ac:dyDescent="0.45">
      <c r="P3686" s="33"/>
      <c r="W3686" s="33"/>
      <c r="Y3686" s="33"/>
    </row>
    <row r="3687" spans="16:25" x14ac:dyDescent="0.45">
      <c r="P3687" s="33"/>
      <c r="W3687" s="33"/>
      <c r="Y3687" s="33"/>
    </row>
    <row r="3688" spans="16:25" x14ac:dyDescent="0.45">
      <c r="P3688" s="33"/>
      <c r="W3688" s="33"/>
      <c r="Y3688" s="33"/>
    </row>
    <row r="3689" spans="16:25" x14ac:dyDescent="0.45">
      <c r="P3689" s="33"/>
      <c r="W3689" s="33"/>
      <c r="Y3689" s="33"/>
    </row>
    <row r="3690" spans="16:25" x14ac:dyDescent="0.45">
      <c r="P3690" s="33"/>
      <c r="W3690" s="33"/>
      <c r="Y3690" s="33"/>
    </row>
    <row r="3691" spans="16:25" x14ac:dyDescent="0.45">
      <c r="P3691" s="33"/>
      <c r="W3691" s="33"/>
      <c r="Y3691" s="33"/>
    </row>
    <row r="3692" spans="16:25" x14ac:dyDescent="0.45">
      <c r="P3692" s="33"/>
      <c r="W3692" s="33"/>
      <c r="Y3692" s="33"/>
    </row>
    <row r="3693" spans="16:25" x14ac:dyDescent="0.45">
      <c r="P3693" s="33"/>
      <c r="W3693" s="33"/>
      <c r="Y3693" s="33"/>
    </row>
    <row r="3694" spans="16:25" x14ac:dyDescent="0.45">
      <c r="P3694" s="33"/>
      <c r="W3694" s="33"/>
      <c r="Y3694" s="33"/>
    </row>
    <row r="3695" spans="16:25" x14ac:dyDescent="0.45">
      <c r="P3695" s="33"/>
      <c r="W3695" s="33"/>
      <c r="Y3695" s="33"/>
    </row>
    <row r="3696" spans="16:25" x14ac:dyDescent="0.45">
      <c r="P3696" s="33"/>
      <c r="W3696" s="33"/>
      <c r="Y3696" s="33"/>
    </row>
    <row r="3697" spans="16:25" x14ac:dyDescent="0.45">
      <c r="P3697" s="33"/>
      <c r="W3697" s="33"/>
      <c r="Y3697" s="33"/>
    </row>
    <row r="3698" spans="16:25" x14ac:dyDescent="0.45">
      <c r="P3698" s="33"/>
      <c r="W3698" s="33"/>
      <c r="Y3698" s="33"/>
    </row>
    <row r="3699" spans="16:25" x14ac:dyDescent="0.45">
      <c r="P3699" s="33"/>
      <c r="W3699" s="33"/>
      <c r="Y3699" s="33"/>
    </row>
    <row r="3700" spans="16:25" x14ac:dyDescent="0.45">
      <c r="P3700" s="33"/>
      <c r="W3700" s="33"/>
      <c r="Y3700" s="33"/>
    </row>
    <row r="3701" spans="16:25" x14ac:dyDescent="0.45">
      <c r="P3701" s="33"/>
      <c r="W3701" s="33"/>
      <c r="Y3701" s="33"/>
    </row>
    <row r="3702" spans="16:25" x14ac:dyDescent="0.45">
      <c r="P3702" s="33"/>
      <c r="W3702" s="33"/>
      <c r="Y3702" s="33"/>
    </row>
    <row r="3703" spans="16:25" x14ac:dyDescent="0.45">
      <c r="P3703" s="33"/>
      <c r="W3703" s="33"/>
      <c r="Y3703" s="33"/>
    </row>
    <row r="3704" spans="16:25" x14ac:dyDescent="0.45">
      <c r="P3704" s="33"/>
      <c r="W3704" s="33"/>
      <c r="Y3704" s="33"/>
    </row>
    <row r="3705" spans="16:25" x14ac:dyDescent="0.45">
      <c r="P3705" s="33"/>
      <c r="W3705" s="33"/>
      <c r="Y3705" s="33"/>
    </row>
    <row r="3706" spans="16:25" x14ac:dyDescent="0.45">
      <c r="P3706" s="33"/>
      <c r="W3706" s="33"/>
      <c r="Y3706" s="33"/>
    </row>
    <row r="3707" spans="16:25" x14ac:dyDescent="0.45">
      <c r="P3707" s="33"/>
      <c r="W3707" s="33"/>
      <c r="Y3707" s="33"/>
    </row>
    <row r="3708" spans="16:25" x14ac:dyDescent="0.45">
      <c r="P3708" s="33"/>
      <c r="W3708" s="33"/>
      <c r="Y3708" s="33"/>
    </row>
    <row r="3709" spans="16:25" x14ac:dyDescent="0.45">
      <c r="P3709" s="33"/>
      <c r="W3709" s="33"/>
      <c r="Y3709" s="33"/>
    </row>
    <row r="3710" spans="16:25" x14ac:dyDescent="0.45">
      <c r="P3710" s="33"/>
      <c r="W3710" s="33"/>
      <c r="Y3710" s="33"/>
    </row>
    <row r="3711" spans="16:25" x14ac:dyDescent="0.45">
      <c r="P3711" s="33"/>
      <c r="W3711" s="33"/>
      <c r="Y3711" s="33"/>
    </row>
    <row r="3712" spans="16:25" x14ac:dyDescent="0.45">
      <c r="P3712" s="33"/>
      <c r="W3712" s="33"/>
      <c r="Y3712" s="33"/>
    </row>
    <row r="3713" spans="16:25" x14ac:dyDescent="0.45">
      <c r="P3713" s="33"/>
      <c r="W3713" s="33"/>
      <c r="Y3713" s="33"/>
    </row>
    <row r="3714" spans="16:25" x14ac:dyDescent="0.45">
      <c r="P3714" s="33"/>
      <c r="W3714" s="33"/>
      <c r="Y3714" s="33"/>
    </row>
    <row r="3715" spans="16:25" x14ac:dyDescent="0.45">
      <c r="P3715" s="33"/>
      <c r="W3715" s="33"/>
      <c r="Y3715" s="33"/>
    </row>
    <row r="3716" spans="16:25" x14ac:dyDescent="0.45">
      <c r="P3716" s="33"/>
      <c r="W3716" s="33"/>
      <c r="Y3716" s="33"/>
    </row>
    <row r="3717" spans="16:25" x14ac:dyDescent="0.45">
      <c r="P3717" s="33"/>
      <c r="W3717" s="33"/>
      <c r="Y3717" s="33"/>
    </row>
    <row r="3718" spans="16:25" x14ac:dyDescent="0.45">
      <c r="P3718" s="33"/>
      <c r="W3718" s="33"/>
      <c r="Y3718" s="33"/>
    </row>
    <row r="3719" spans="16:25" x14ac:dyDescent="0.45">
      <c r="P3719" s="33"/>
      <c r="W3719" s="33"/>
      <c r="Y3719" s="33"/>
    </row>
    <row r="3720" spans="16:25" x14ac:dyDescent="0.45">
      <c r="P3720" s="33"/>
      <c r="W3720" s="33"/>
      <c r="Y3720" s="33"/>
    </row>
    <row r="3721" spans="16:25" x14ac:dyDescent="0.45">
      <c r="P3721" s="33"/>
      <c r="W3721" s="33"/>
      <c r="Y3721" s="33"/>
    </row>
    <row r="3722" spans="16:25" x14ac:dyDescent="0.45">
      <c r="P3722" s="33"/>
      <c r="W3722" s="33"/>
      <c r="Y3722" s="33"/>
    </row>
    <row r="3723" spans="16:25" x14ac:dyDescent="0.45">
      <c r="P3723" s="33"/>
      <c r="W3723" s="33"/>
      <c r="Y3723" s="33"/>
    </row>
    <row r="3724" spans="16:25" x14ac:dyDescent="0.45">
      <c r="P3724" s="33"/>
      <c r="W3724" s="33"/>
      <c r="Y3724" s="33"/>
    </row>
    <row r="3725" spans="16:25" x14ac:dyDescent="0.45">
      <c r="P3725" s="33"/>
      <c r="W3725" s="33"/>
      <c r="Y3725" s="33"/>
    </row>
    <row r="3726" spans="16:25" x14ac:dyDescent="0.45">
      <c r="P3726" s="33"/>
      <c r="W3726" s="33"/>
      <c r="Y3726" s="33"/>
    </row>
    <row r="3727" spans="16:25" x14ac:dyDescent="0.45">
      <c r="P3727" s="33"/>
      <c r="W3727" s="33"/>
      <c r="Y3727" s="33"/>
    </row>
    <row r="3728" spans="16:25" x14ac:dyDescent="0.45">
      <c r="P3728" s="33"/>
      <c r="W3728" s="33"/>
      <c r="Y3728" s="33"/>
    </row>
    <row r="3729" spans="16:25" x14ac:dyDescent="0.45">
      <c r="P3729" s="33"/>
      <c r="W3729" s="33"/>
      <c r="Y3729" s="33"/>
    </row>
    <row r="3730" spans="16:25" x14ac:dyDescent="0.45">
      <c r="P3730" s="33"/>
      <c r="W3730" s="33"/>
      <c r="Y3730" s="33"/>
    </row>
    <row r="3731" spans="16:25" x14ac:dyDescent="0.45">
      <c r="P3731" s="33"/>
      <c r="W3731" s="33"/>
      <c r="Y3731" s="33"/>
    </row>
    <row r="3732" spans="16:25" x14ac:dyDescent="0.45">
      <c r="P3732" s="33"/>
      <c r="W3732" s="33"/>
      <c r="Y3732" s="33"/>
    </row>
    <row r="3733" spans="16:25" x14ac:dyDescent="0.45">
      <c r="P3733" s="33"/>
      <c r="W3733" s="33"/>
      <c r="Y3733" s="33"/>
    </row>
    <row r="3734" spans="16:25" x14ac:dyDescent="0.45">
      <c r="P3734" s="33"/>
      <c r="W3734" s="33"/>
      <c r="Y3734" s="33"/>
    </row>
    <row r="3735" spans="16:25" x14ac:dyDescent="0.45">
      <c r="P3735" s="33"/>
      <c r="W3735" s="33"/>
      <c r="Y3735" s="33"/>
    </row>
    <row r="3736" spans="16:25" x14ac:dyDescent="0.45">
      <c r="P3736" s="33"/>
      <c r="W3736" s="33"/>
      <c r="Y3736" s="33"/>
    </row>
    <row r="3737" spans="16:25" x14ac:dyDescent="0.45">
      <c r="P3737" s="33"/>
      <c r="W3737" s="33"/>
      <c r="Y3737" s="33"/>
    </row>
    <row r="3738" spans="16:25" x14ac:dyDescent="0.45">
      <c r="P3738" s="33"/>
      <c r="W3738" s="33"/>
      <c r="Y3738" s="33"/>
    </row>
    <row r="3739" spans="16:25" x14ac:dyDescent="0.45">
      <c r="P3739" s="33"/>
      <c r="W3739" s="33"/>
      <c r="Y3739" s="33"/>
    </row>
    <row r="3740" spans="16:25" x14ac:dyDescent="0.45">
      <c r="P3740" s="33"/>
      <c r="W3740" s="33"/>
      <c r="Y3740" s="33"/>
    </row>
    <row r="3741" spans="16:25" x14ac:dyDescent="0.45">
      <c r="P3741" s="33"/>
      <c r="W3741" s="33"/>
      <c r="Y3741" s="33"/>
    </row>
    <row r="3742" spans="16:25" x14ac:dyDescent="0.45">
      <c r="P3742" s="33"/>
      <c r="W3742" s="33"/>
      <c r="Y3742" s="33"/>
    </row>
    <row r="3743" spans="16:25" x14ac:dyDescent="0.45">
      <c r="P3743" s="33"/>
      <c r="W3743" s="33"/>
      <c r="Y3743" s="33"/>
    </row>
    <row r="3744" spans="16:25" x14ac:dyDescent="0.45">
      <c r="P3744" s="33"/>
      <c r="W3744" s="33"/>
      <c r="Y3744" s="33"/>
    </row>
    <row r="3745" spans="16:25" x14ac:dyDescent="0.45">
      <c r="P3745" s="33"/>
      <c r="W3745" s="33"/>
      <c r="Y3745" s="33"/>
    </row>
    <row r="3746" spans="16:25" x14ac:dyDescent="0.45">
      <c r="P3746" s="33"/>
      <c r="W3746" s="33"/>
      <c r="Y3746" s="33"/>
    </row>
    <row r="3747" spans="16:25" x14ac:dyDescent="0.45">
      <c r="P3747" s="33"/>
      <c r="W3747" s="33"/>
      <c r="Y3747" s="33"/>
    </row>
    <row r="3748" spans="16:25" x14ac:dyDescent="0.45">
      <c r="P3748" s="33"/>
      <c r="W3748" s="33"/>
      <c r="Y3748" s="33"/>
    </row>
    <row r="3749" spans="16:25" x14ac:dyDescent="0.45">
      <c r="P3749" s="33"/>
      <c r="W3749" s="33"/>
      <c r="Y3749" s="33"/>
    </row>
    <row r="3750" spans="16:25" x14ac:dyDescent="0.45">
      <c r="P3750" s="33"/>
      <c r="W3750" s="33"/>
      <c r="Y3750" s="33"/>
    </row>
    <row r="3751" spans="16:25" x14ac:dyDescent="0.45">
      <c r="P3751" s="33"/>
      <c r="W3751" s="33"/>
      <c r="Y3751" s="33"/>
    </row>
    <row r="3752" spans="16:25" x14ac:dyDescent="0.45">
      <c r="P3752" s="33"/>
      <c r="W3752" s="33"/>
      <c r="Y3752" s="33"/>
    </row>
    <row r="3753" spans="16:25" x14ac:dyDescent="0.45">
      <c r="P3753" s="33"/>
      <c r="W3753" s="33"/>
      <c r="Y3753" s="33"/>
    </row>
    <row r="3754" spans="16:25" x14ac:dyDescent="0.45">
      <c r="P3754" s="33"/>
      <c r="W3754" s="33"/>
      <c r="Y3754" s="33"/>
    </row>
    <row r="3755" spans="16:25" x14ac:dyDescent="0.45">
      <c r="P3755" s="33"/>
      <c r="W3755" s="33"/>
      <c r="Y3755" s="33"/>
    </row>
    <row r="3756" spans="16:25" x14ac:dyDescent="0.45">
      <c r="P3756" s="33"/>
      <c r="W3756" s="33"/>
      <c r="Y3756" s="33"/>
    </row>
    <row r="3757" spans="16:25" x14ac:dyDescent="0.45">
      <c r="P3757" s="33"/>
      <c r="W3757" s="33"/>
      <c r="Y3757" s="33"/>
    </row>
    <row r="3758" spans="16:25" x14ac:dyDescent="0.45">
      <c r="P3758" s="33"/>
      <c r="W3758" s="33"/>
      <c r="Y3758" s="33"/>
    </row>
    <row r="3759" spans="16:25" x14ac:dyDescent="0.45">
      <c r="P3759" s="33"/>
      <c r="W3759" s="33"/>
      <c r="Y3759" s="33"/>
    </row>
    <row r="3760" spans="16:25" x14ac:dyDescent="0.45">
      <c r="P3760" s="33"/>
      <c r="W3760" s="33"/>
      <c r="Y3760" s="33"/>
    </row>
    <row r="3761" spans="16:25" x14ac:dyDescent="0.45">
      <c r="P3761" s="33"/>
      <c r="W3761" s="33"/>
      <c r="Y3761" s="33"/>
    </row>
    <row r="3762" spans="16:25" x14ac:dyDescent="0.45">
      <c r="P3762" s="33"/>
      <c r="W3762" s="33"/>
      <c r="Y3762" s="33"/>
    </row>
    <row r="3763" spans="16:25" x14ac:dyDescent="0.45">
      <c r="P3763" s="33"/>
      <c r="W3763" s="33"/>
      <c r="Y3763" s="33"/>
    </row>
    <row r="3764" spans="16:25" x14ac:dyDescent="0.45">
      <c r="P3764" s="33"/>
      <c r="W3764" s="33"/>
      <c r="Y3764" s="33"/>
    </row>
    <row r="3765" spans="16:25" x14ac:dyDescent="0.45">
      <c r="P3765" s="33"/>
      <c r="W3765" s="33"/>
      <c r="Y3765" s="33"/>
    </row>
    <row r="3766" spans="16:25" x14ac:dyDescent="0.45">
      <c r="P3766" s="33"/>
      <c r="W3766" s="33"/>
      <c r="Y3766" s="33"/>
    </row>
    <row r="3767" spans="16:25" x14ac:dyDescent="0.45">
      <c r="P3767" s="33"/>
      <c r="W3767" s="33"/>
      <c r="Y3767" s="33"/>
    </row>
    <row r="3768" spans="16:25" x14ac:dyDescent="0.45">
      <c r="P3768" s="33"/>
      <c r="W3768" s="33"/>
      <c r="Y3768" s="33"/>
    </row>
    <row r="3769" spans="16:25" x14ac:dyDescent="0.45">
      <c r="P3769" s="33"/>
      <c r="W3769" s="33"/>
      <c r="Y3769" s="33"/>
    </row>
    <row r="3770" spans="16:25" x14ac:dyDescent="0.45">
      <c r="P3770" s="33"/>
      <c r="W3770" s="33"/>
      <c r="Y3770" s="33"/>
    </row>
    <row r="3771" spans="16:25" x14ac:dyDescent="0.45">
      <c r="P3771" s="33"/>
      <c r="W3771" s="33"/>
      <c r="Y3771" s="33"/>
    </row>
    <row r="3772" spans="16:25" x14ac:dyDescent="0.45">
      <c r="P3772" s="33"/>
      <c r="W3772" s="33"/>
      <c r="Y3772" s="33"/>
    </row>
    <row r="3773" spans="16:25" x14ac:dyDescent="0.45">
      <c r="P3773" s="33"/>
      <c r="W3773" s="33"/>
      <c r="Y3773" s="33"/>
    </row>
    <row r="3774" spans="16:25" x14ac:dyDescent="0.45">
      <c r="P3774" s="33"/>
      <c r="W3774" s="33"/>
      <c r="Y3774" s="33"/>
    </row>
    <row r="3775" spans="16:25" x14ac:dyDescent="0.45">
      <c r="P3775" s="33"/>
      <c r="W3775" s="33"/>
      <c r="Y3775" s="33"/>
    </row>
    <row r="3776" spans="16:25" x14ac:dyDescent="0.45">
      <c r="P3776" s="33"/>
      <c r="W3776" s="33"/>
      <c r="Y3776" s="33"/>
    </row>
    <row r="3777" spans="16:25" x14ac:dyDescent="0.45">
      <c r="P3777" s="33"/>
      <c r="W3777" s="33"/>
      <c r="Y3777" s="33"/>
    </row>
    <row r="3778" spans="16:25" x14ac:dyDescent="0.45">
      <c r="P3778" s="33"/>
      <c r="W3778" s="33"/>
      <c r="Y3778" s="33"/>
    </row>
    <row r="3779" spans="16:25" x14ac:dyDescent="0.45">
      <c r="P3779" s="33"/>
      <c r="W3779" s="33"/>
      <c r="Y3779" s="33"/>
    </row>
    <row r="3780" spans="16:25" x14ac:dyDescent="0.45">
      <c r="P3780" s="33"/>
      <c r="W3780" s="33"/>
      <c r="Y3780" s="33"/>
    </row>
    <row r="3781" spans="16:25" x14ac:dyDescent="0.45">
      <c r="P3781" s="33"/>
      <c r="W3781" s="33"/>
      <c r="Y3781" s="33"/>
    </row>
    <row r="3782" spans="16:25" x14ac:dyDescent="0.45">
      <c r="P3782" s="33"/>
      <c r="W3782" s="33"/>
      <c r="Y3782" s="33"/>
    </row>
    <row r="3783" spans="16:25" x14ac:dyDescent="0.45">
      <c r="P3783" s="33"/>
      <c r="W3783" s="33"/>
      <c r="Y3783" s="33"/>
    </row>
    <row r="3784" spans="16:25" x14ac:dyDescent="0.45">
      <c r="P3784" s="33"/>
      <c r="W3784" s="33"/>
      <c r="Y3784" s="33"/>
    </row>
    <row r="3785" spans="16:25" x14ac:dyDescent="0.45">
      <c r="P3785" s="33"/>
      <c r="W3785" s="33"/>
      <c r="Y3785" s="33"/>
    </row>
    <row r="3786" spans="16:25" x14ac:dyDescent="0.45">
      <c r="P3786" s="33"/>
      <c r="W3786" s="33"/>
      <c r="Y3786" s="33"/>
    </row>
    <row r="3787" spans="16:25" x14ac:dyDescent="0.45">
      <c r="P3787" s="33"/>
      <c r="W3787" s="33"/>
      <c r="Y3787" s="33"/>
    </row>
    <row r="3788" spans="16:25" x14ac:dyDescent="0.45">
      <c r="P3788" s="33"/>
      <c r="W3788" s="33"/>
      <c r="Y3788" s="33"/>
    </row>
    <row r="3789" spans="16:25" x14ac:dyDescent="0.45">
      <c r="P3789" s="33"/>
      <c r="W3789" s="33"/>
      <c r="Y3789" s="33"/>
    </row>
    <row r="3790" spans="16:25" x14ac:dyDescent="0.45">
      <c r="P3790" s="33"/>
      <c r="W3790" s="33"/>
      <c r="Y3790" s="33"/>
    </row>
    <row r="3791" spans="16:25" x14ac:dyDescent="0.45">
      <c r="P3791" s="33"/>
      <c r="W3791" s="33"/>
      <c r="Y3791" s="33"/>
    </row>
    <row r="3792" spans="16:25" x14ac:dyDescent="0.45">
      <c r="P3792" s="33"/>
      <c r="W3792" s="33"/>
      <c r="Y3792" s="33"/>
    </row>
    <row r="3793" spans="16:25" x14ac:dyDescent="0.45">
      <c r="P3793" s="33"/>
      <c r="W3793" s="33"/>
      <c r="Y3793" s="33"/>
    </row>
    <row r="3794" spans="16:25" x14ac:dyDescent="0.45">
      <c r="P3794" s="33"/>
      <c r="W3794" s="33"/>
      <c r="Y3794" s="33"/>
    </row>
    <row r="3795" spans="16:25" x14ac:dyDescent="0.45">
      <c r="P3795" s="33"/>
      <c r="W3795" s="33"/>
      <c r="Y3795" s="33"/>
    </row>
    <row r="3796" spans="16:25" x14ac:dyDescent="0.45">
      <c r="P3796" s="33"/>
      <c r="W3796" s="33"/>
      <c r="Y3796" s="33"/>
    </row>
    <row r="3797" spans="16:25" x14ac:dyDescent="0.45">
      <c r="P3797" s="33"/>
      <c r="W3797" s="33"/>
      <c r="Y3797" s="33"/>
    </row>
    <row r="3798" spans="16:25" x14ac:dyDescent="0.45">
      <c r="P3798" s="33"/>
      <c r="W3798" s="33"/>
      <c r="Y3798" s="33"/>
    </row>
    <row r="3799" spans="16:25" x14ac:dyDescent="0.45">
      <c r="P3799" s="33"/>
      <c r="W3799" s="33"/>
      <c r="Y3799" s="33"/>
    </row>
    <row r="3800" spans="16:25" x14ac:dyDescent="0.45">
      <c r="P3800" s="33"/>
      <c r="W3800" s="33"/>
      <c r="Y3800" s="33"/>
    </row>
    <row r="3801" spans="16:25" x14ac:dyDescent="0.45">
      <c r="P3801" s="33"/>
      <c r="W3801" s="33"/>
      <c r="Y3801" s="33"/>
    </row>
    <row r="3802" spans="16:25" x14ac:dyDescent="0.45">
      <c r="P3802" s="33"/>
      <c r="W3802" s="33"/>
      <c r="Y3802" s="33"/>
    </row>
    <row r="3803" spans="16:25" x14ac:dyDescent="0.45">
      <c r="P3803" s="33"/>
      <c r="W3803" s="33"/>
      <c r="Y3803" s="33"/>
    </row>
    <row r="3804" spans="16:25" x14ac:dyDescent="0.45">
      <c r="P3804" s="33"/>
      <c r="W3804" s="33"/>
      <c r="Y3804" s="33"/>
    </row>
    <row r="3805" spans="16:25" x14ac:dyDescent="0.45">
      <c r="P3805" s="33"/>
      <c r="W3805" s="33"/>
      <c r="Y3805" s="33"/>
    </row>
    <row r="3806" spans="16:25" x14ac:dyDescent="0.45">
      <c r="P3806" s="33"/>
      <c r="W3806" s="33"/>
      <c r="Y3806" s="33"/>
    </row>
    <row r="3807" spans="16:25" x14ac:dyDescent="0.45">
      <c r="P3807" s="33"/>
      <c r="W3807" s="33"/>
      <c r="Y3807" s="33"/>
    </row>
    <row r="3808" spans="16:25" x14ac:dyDescent="0.45">
      <c r="P3808" s="33"/>
      <c r="W3808" s="33"/>
      <c r="Y3808" s="33"/>
    </row>
    <row r="3809" spans="16:25" x14ac:dyDescent="0.45">
      <c r="P3809" s="33"/>
      <c r="W3809" s="33"/>
      <c r="Y3809" s="33"/>
    </row>
    <row r="3810" spans="16:25" x14ac:dyDescent="0.45">
      <c r="P3810" s="33"/>
      <c r="W3810" s="33"/>
      <c r="Y3810" s="33"/>
    </row>
    <row r="3811" spans="16:25" x14ac:dyDescent="0.45">
      <c r="P3811" s="33"/>
      <c r="W3811" s="33"/>
      <c r="Y3811" s="33"/>
    </row>
    <row r="3812" spans="16:25" x14ac:dyDescent="0.45">
      <c r="P3812" s="33"/>
      <c r="W3812" s="33"/>
      <c r="Y3812" s="33"/>
    </row>
    <row r="3813" spans="16:25" x14ac:dyDescent="0.45">
      <c r="P3813" s="33"/>
      <c r="W3813" s="33"/>
      <c r="Y3813" s="33"/>
    </row>
    <row r="3814" spans="16:25" x14ac:dyDescent="0.45">
      <c r="P3814" s="33"/>
      <c r="W3814" s="33"/>
      <c r="Y3814" s="33"/>
    </row>
    <row r="3815" spans="16:25" x14ac:dyDescent="0.45">
      <c r="P3815" s="33"/>
      <c r="W3815" s="33"/>
      <c r="Y3815" s="33"/>
    </row>
    <row r="3816" spans="16:25" x14ac:dyDescent="0.45">
      <c r="P3816" s="33"/>
      <c r="W3816" s="33"/>
      <c r="Y3816" s="33"/>
    </row>
    <row r="3817" spans="16:25" x14ac:dyDescent="0.45">
      <c r="P3817" s="33"/>
      <c r="W3817" s="33"/>
      <c r="Y3817" s="33"/>
    </row>
    <row r="3818" spans="16:25" x14ac:dyDescent="0.45">
      <c r="P3818" s="33"/>
      <c r="W3818" s="33"/>
      <c r="Y3818" s="33"/>
    </row>
    <row r="3819" spans="16:25" x14ac:dyDescent="0.45">
      <c r="P3819" s="33"/>
      <c r="W3819" s="33"/>
      <c r="Y3819" s="33"/>
    </row>
    <row r="3820" spans="16:25" x14ac:dyDescent="0.45">
      <c r="P3820" s="33"/>
      <c r="W3820" s="33"/>
      <c r="Y3820" s="33"/>
    </row>
    <row r="3821" spans="16:25" x14ac:dyDescent="0.45">
      <c r="P3821" s="33"/>
      <c r="W3821" s="33"/>
      <c r="Y3821" s="33"/>
    </row>
    <row r="3822" spans="16:25" x14ac:dyDescent="0.45">
      <c r="P3822" s="33"/>
      <c r="W3822" s="33"/>
      <c r="Y3822" s="33"/>
    </row>
    <row r="3823" spans="16:25" x14ac:dyDescent="0.45">
      <c r="P3823" s="33"/>
      <c r="W3823" s="33"/>
      <c r="Y3823" s="33"/>
    </row>
    <row r="3824" spans="16:25" x14ac:dyDescent="0.45">
      <c r="P3824" s="33"/>
      <c r="W3824" s="33"/>
      <c r="Y3824" s="33"/>
    </row>
    <row r="3825" spans="16:25" x14ac:dyDescent="0.45">
      <c r="P3825" s="33"/>
      <c r="W3825" s="33"/>
      <c r="Y3825" s="33"/>
    </row>
    <row r="3826" spans="16:25" x14ac:dyDescent="0.45">
      <c r="P3826" s="33"/>
      <c r="W3826" s="33"/>
      <c r="Y3826" s="33"/>
    </row>
    <row r="3827" spans="16:25" x14ac:dyDescent="0.45">
      <c r="P3827" s="33"/>
      <c r="W3827" s="33"/>
      <c r="Y3827" s="33"/>
    </row>
    <row r="3828" spans="16:25" x14ac:dyDescent="0.45">
      <c r="P3828" s="33"/>
      <c r="W3828" s="33"/>
      <c r="Y3828" s="33"/>
    </row>
    <row r="3829" spans="16:25" x14ac:dyDescent="0.45">
      <c r="P3829" s="33"/>
      <c r="W3829" s="33"/>
      <c r="Y3829" s="33"/>
    </row>
    <row r="3830" spans="16:25" x14ac:dyDescent="0.45">
      <c r="P3830" s="33"/>
      <c r="W3830" s="33"/>
      <c r="Y3830" s="33"/>
    </row>
    <row r="3831" spans="16:25" x14ac:dyDescent="0.45">
      <c r="P3831" s="33"/>
      <c r="W3831" s="33"/>
      <c r="Y3831" s="33"/>
    </row>
    <row r="3832" spans="16:25" x14ac:dyDescent="0.45">
      <c r="P3832" s="33"/>
      <c r="W3832" s="33"/>
      <c r="Y3832" s="33"/>
    </row>
    <row r="3833" spans="16:25" x14ac:dyDescent="0.45">
      <c r="P3833" s="33"/>
      <c r="W3833" s="33"/>
      <c r="Y3833" s="33"/>
    </row>
    <row r="3834" spans="16:25" x14ac:dyDescent="0.45">
      <c r="P3834" s="33"/>
      <c r="W3834" s="33"/>
      <c r="Y3834" s="33"/>
    </row>
    <row r="3835" spans="16:25" x14ac:dyDescent="0.45">
      <c r="P3835" s="33"/>
      <c r="W3835" s="33"/>
      <c r="Y3835" s="33"/>
    </row>
    <row r="3836" spans="16:25" x14ac:dyDescent="0.45">
      <c r="P3836" s="33"/>
      <c r="W3836" s="33"/>
      <c r="Y3836" s="33"/>
    </row>
    <row r="3837" spans="16:25" x14ac:dyDescent="0.45">
      <c r="P3837" s="33"/>
      <c r="W3837" s="33"/>
      <c r="Y3837" s="33"/>
    </row>
    <row r="3838" spans="16:25" x14ac:dyDescent="0.45">
      <c r="P3838" s="33"/>
      <c r="W3838" s="33"/>
      <c r="Y3838" s="33"/>
    </row>
    <row r="3839" spans="16:25" x14ac:dyDescent="0.45">
      <c r="P3839" s="33"/>
      <c r="W3839" s="33"/>
      <c r="Y3839" s="33"/>
    </row>
    <row r="3840" spans="16:25" x14ac:dyDescent="0.45">
      <c r="P3840" s="33"/>
      <c r="W3840" s="33"/>
      <c r="Y3840" s="33"/>
    </row>
    <row r="3841" spans="16:25" x14ac:dyDescent="0.45">
      <c r="P3841" s="33"/>
      <c r="W3841" s="33"/>
      <c r="Y3841" s="33"/>
    </row>
    <row r="3842" spans="16:25" x14ac:dyDescent="0.45">
      <c r="P3842" s="33"/>
      <c r="W3842" s="33"/>
      <c r="Y3842" s="33"/>
    </row>
    <row r="3843" spans="16:25" x14ac:dyDescent="0.45">
      <c r="P3843" s="33"/>
      <c r="W3843" s="33"/>
      <c r="Y3843" s="33"/>
    </row>
    <row r="3844" spans="16:25" x14ac:dyDescent="0.45">
      <c r="P3844" s="33"/>
      <c r="W3844" s="33"/>
      <c r="Y3844" s="33"/>
    </row>
    <row r="3845" spans="16:25" x14ac:dyDescent="0.45">
      <c r="P3845" s="33"/>
      <c r="W3845" s="33"/>
      <c r="Y3845" s="33"/>
    </row>
    <row r="3846" spans="16:25" x14ac:dyDescent="0.45">
      <c r="P3846" s="33"/>
      <c r="W3846" s="33"/>
      <c r="Y3846" s="33"/>
    </row>
    <row r="3847" spans="16:25" x14ac:dyDescent="0.45">
      <c r="P3847" s="33"/>
      <c r="W3847" s="33"/>
      <c r="Y3847" s="33"/>
    </row>
    <row r="3848" spans="16:25" x14ac:dyDescent="0.45">
      <c r="P3848" s="33"/>
      <c r="W3848" s="33"/>
      <c r="Y3848" s="33"/>
    </row>
    <row r="3849" spans="16:25" x14ac:dyDescent="0.45">
      <c r="P3849" s="33"/>
      <c r="W3849" s="33"/>
      <c r="Y3849" s="33"/>
    </row>
    <row r="3850" spans="16:25" x14ac:dyDescent="0.45">
      <c r="P3850" s="33"/>
      <c r="W3850" s="33"/>
      <c r="Y3850" s="33"/>
    </row>
    <row r="3851" spans="16:25" x14ac:dyDescent="0.45">
      <c r="P3851" s="33"/>
      <c r="W3851" s="33"/>
      <c r="Y3851" s="33"/>
    </row>
    <row r="3852" spans="16:25" x14ac:dyDescent="0.45">
      <c r="P3852" s="33"/>
      <c r="W3852" s="33"/>
      <c r="Y3852" s="33"/>
    </row>
    <row r="3853" spans="16:25" x14ac:dyDescent="0.45">
      <c r="P3853" s="33"/>
      <c r="W3853" s="33"/>
      <c r="Y3853" s="33"/>
    </row>
    <row r="3854" spans="16:25" x14ac:dyDescent="0.45">
      <c r="P3854" s="33"/>
      <c r="W3854" s="33"/>
      <c r="Y3854" s="33"/>
    </row>
    <row r="3855" spans="16:25" x14ac:dyDescent="0.45">
      <c r="P3855" s="33"/>
      <c r="W3855" s="33"/>
      <c r="Y3855" s="33"/>
    </row>
    <row r="3856" spans="16:25" x14ac:dyDescent="0.45">
      <c r="P3856" s="33"/>
      <c r="W3856" s="33"/>
      <c r="Y3856" s="33"/>
    </row>
    <row r="3857" spans="16:25" x14ac:dyDescent="0.45">
      <c r="P3857" s="33"/>
      <c r="W3857" s="33"/>
      <c r="Y3857" s="33"/>
    </row>
    <row r="3858" spans="16:25" x14ac:dyDescent="0.45">
      <c r="P3858" s="33"/>
      <c r="W3858" s="33"/>
      <c r="Y3858" s="33"/>
    </row>
    <row r="3859" spans="16:25" x14ac:dyDescent="0.45">
      <c r="P3859" s="33"/>
      <c r="W3859" s="33"/>
      <c r="Y3859" s="33"/>
    </row>
    <row r="3860" spans="16:25" x14ac:dyDescent="0.45">
      <c r="P3860" s="33"/>
      <c r="W3860" s="33"/>
      <c r="Y3860" s="33"/>
    </row>
    <row r="3861" spans="16:25" x14ac:dyDescent="0.45">
      <c r="P3861" s="33"/>
      <c r="W3861" s="33"/>
      <c r="Y3861" s="33"/>
    </row>
    <row r="3862" spans="16:25" x14ac:dyDescent="0.45">
      <c r="P3862" s="33"/>
      <c r="W3862" s="33"/>
      <c r="Y3862" s="33"/>
    </row>
    <row r="3863" spans="16:25" x14ac:dyDescent="0.45">
      <c r="P3863" s="33"/>
      <c r="W3863" s="33"/>
      <c r="Y3863" s="33"/>
    </row>
    <row r="3864" spans="16:25" x14ac:dyDescent="0.45">
      <c r="P3864" s="33"/>
      <c r="W3864" s="33"/>
      <c r="Y3864" s="33"/>
    </row>
    <row r="3865" spans="16:25" x14ac:dyDescent="0.45">
      <c r="P3865" s="33"/>
      <c r="W3865" s="33"/>
      <c r="Y3865" s="33"/>
    </row>
    <row r="3866" spans="16:25" x14ac:dyDescent="0.45">
      <c r="P3866" s="33"/>
      <c r="W3866" s="33"/>
      <c r="Y3866" s="33"/>
    </row>
    <row r="3867" spans="16:25" x14ac:dyDescent="0.45">
      <c r="P3867" s="33"/>
      <c r="W3867" s="33"/>
      <c r="Y3867" s="33"/>
    </row>
    <row r="3868" spans="16:25" x14ac:dyDescent="0.45">
      <c r="P3868" s="33"/>
      <c r="W3868" s="33"/>
      <c r="Y3868" s="33"/>
    </row>
    <row r="3869" spans="16:25" x14ac:dyDescent="0.45">
      <c r="P3869" s="33"/>
      <c r="W3869" s="33"/>
      <c r="Y3869" s="33"/>
    </row>
    <row r="3870" spans="16:25" x14ac:dyDescent="0.45">
      <c r="P3870" s="33"/>
      <c r="W3870" s="33"/>
      <c r="Y3870" s="33"/>
    </row>
    <row r="3871" spans="16:25" x14ac:dyDescent="0.45">
      <c r="P3871" s="33"/>
      <c r="W3871" s="33"/>
      <c r="Y3871" s="33"/>
    </row>
    <row r="3872" spans="16:25" x14ac:dyDescent="0.45">
      <c r="P3872" s="33"/>
      <c r="W3872" s="33"/>
      <c r="Y3872" s="33"/>
    </row>
    <row r="3873" spans="16:25" x14ac:dyDescent="0.45">
      <c r="P3873" s="33"/>
      <c r="W3873" s="33"/>
      <c r="Y3873" s="33"/>
    </row>
    <row r="3874" spans="16:25" x14ac:dyDescent="0.45">
      <c r="P3874" s="33"/>
      <c r="W3874" s="33"/>
      <c r="Y3874" s="33"/>
    </row>
    <row r="3875" spans="16:25" x14ac:dyDescent="0.45">
      <c r="P3875" s="33"/>
      <c r="W3875" s="33"/>
      <c r="Y3875" s="33"/>
    </row>
    <row r="3876" spans="16:25" x14ac:dyDescent="0.45">
      <c r="P3876" s="33"/>
      <c r="W3876" s="33"/>
      <c r="Y3876" s="33"/>
    </row>
    <row r="3877" spans="16:25" x14ac:dyDescent="0.45">
      <c r="P3877" s="33"/>
      <c r="W3877" s="33"/>
      <c r="Y3877" s="33"/>
    </row>
    <row r="3878" spans="16:25" x14ac:dyDescent="0.45">
      <c r="P3878" s="33"/>
      <c r="W3878" s="33"/>
      <c r="Y3878" s="33"/>
    </row>
    <row r="3879" spans="16:25" x14ac:dyDescent="0.45">
      <c r="P3879" s="33"/>
      <c r="W3879" s="33"/>
      <c r="Y3879" s="33"/>
    </row>
    <row r="3880" spans="16:25" x14ac:dyDescent="0.45">
      <c r="P3880" s="33"/>
      <c r="W3880" s="33"/>
      <c r="Y3880" s="33"/>
    </row>
    <row r="3881" spans="16:25" x14ac:dyDescent="0.45">
      <c r="P3881" s="33"/>
      <c r="W3881" s="33"/>
      <c r="Y3881" s="33"/>
    </row>
    <row r="3882" spans="16:25" x14ac:dyDescent="0.45">
      <c r="P3882" s="33"/>
      <c r="W3882" s="33"/>
      <c r="Y3882" s="33"/>
    </row>
    <row r="3883" spans="16:25" x14ac:dyDescent="0.45">
      <c r="P3883" s="33"/>
      <c r="W3883" s="33"/>
      <c r="Y3883" s="33"/>
    </row>
    <row r="3884" spans="16:25" x14ac:dyDescent="0.45">
      <c r="P3884" s="33"/>
      <c r="W3884" s="33"/>
      <c r="Y3884" s="33"/>
    </row>
    <row r="3885" spans="16:25" x14ac:dyDescent="0.45">
      <c r="P3885" s="33"/>
      <c r="W3885" s="33"/>
      <c r="Y3885" s="33"/>
    </row>
    <row r="3886" spans="16:25" x14ac:dyDescent="0.45">
      <c r="P3886" s="33"/>
      <c r="W3886" s="33"/>
      <c r="Y3886" s="33"/>
    </row>
    <row r="3887" spans="16:25" x14ac:dyDescent="0.45">
      <c r="P3887" s="33"/>
      <c r="W3887" s="33"/>
      <c r="Y3887" s="33"/>
    </row>
    <row r="3888" spans="16:25" x14ac:dyDescent="0.45">
      <c r="P3888" s="33"/>
      <c r="W3888" s="33"/>
      <c r="Y3888" s="33"/>
    </row>
    <row r="3889" spans="16:25" x14ac:dyDescent="0.45">
      <c r="P3889" s="33"/>
      <c r="W3889" s="33"/>
      <c r="Y3889" s="33"/>
    </row>
    <row r="3890" spans="16:25" x14ac:dyDescent="0.45">
      <c r="P3890" s="33"/>
      <c r="W3890" s="33"/>
      <c r="Y3890" s="33"/>
    </row>
    <row r="3891" spans="16:25" x14ac:dyDescent="0.45">
      <c r="P3891" s="33"/>
      <c r="W3891" s="33"/>
      <c r="Y3891" s="33"/>
    </row>
    <row r="3892" spans="16:25" x14ac:dyDescent="0.45">
      <c r="P3892" s="33"/>
      <c r="W3892" s="33"/>
      <c r="Y3892" s="33"/>
    </row>
    <row r="3893" spans="16:25" x14ac:dyDescent="0.45">
      <c r="P3893" s="33"/>
      <c r="W3893" s="33"/>
      <c r="Y3893" s="33"/>
    </row>
    <row r="3894" spans="16:25" x14ac:dyDescent="0.45">
      <c r="P3894" s="33"/>
      <c r="W3894" s="33"/>
      <c r="Y3894" s="33"/>
    </row>
    <row r="3895" spans="16:25" x14ac:dyDescent="0.45">
      <c r="P3895" s="33"/>
      <c r="W3895" s="33"/>
      <c r="Y3895" s="33"/>
    </row>
    <row r="3896" spans="16:25" x14ac:dyDescent="0.45">
      <c r="P3896" s="33"/>
      <c r="W3896" s="33"/>
      <c r="Y3896" s="33"/>
    </row>
    <row r="3897" spans="16:25" x14ac:dyDescent="0.45">
      <c r="P3897" s="33"/>
      <c r="W3897" s="33"/>
      <c r="Y3897" s="33"/>
    </row>
    <row r="3898" spans="16:25" x14ac:dyDescent="0.45">
      <c r="P3898" s="33"/>
      <c r="W3898" s="33"/>
      <c r="Y3898" s="33"/>
    </row>
    <row r="3899" spans="16:25" x14ac:dyDescent="0.45">
      <c r="P3899" s="33"/>
      <c r="W3899" s="33"/>
      <c r="Y3899" s="33"/>
    </row>
    <row r="3900" spans="16:25" x14ac:dyDescent="0.45">
      <c r="P3900" s="33"/>
      <c r="W3900" s="33"/>
      <c r="Y3900" s="33"/>
    </row>
    <row r="3901" spans="16:25" x14ac:dyDescent="0.45">
      <c r="P3901" s="33"/>
      <c r="W3901" s="33"/>
      <c r="Y3901" s="33"/>
    </row>
    <row r="3902" spans="16:25" x14ac:dyDescent="0.45">
      <c r="P3902" s="33"/>
      <c r="W3902" s="33"/>
      <c r="Y3902" s="33"/>
    </row>
    <row r="3903" spans="16:25" x14ac:dyDescent="0.45">
      <c r="P3903" s="33"/>
      <c r="W3903" s="33"/>
      <c r="Y3903" s="33"/>
    </row>
    <row r="3904" spans="16:25" x14ac:dyDescent="0.45">
      <c r="P3904" s="33"/>
      <c r="W3904" s="33"/>
      <c r="Y3904" s="33"/>
    </row>
    <row r="3905" spans="16:25" x14ac:dyDescent="0.45">
      <c r="P3905" s="33"/>
      <c r="W3905" s="33"/>
      <c r="Y3905" s="33"/>
    </row>
    <row r="3906" spans="16:25" x14ac:dyDescent="0.45">
      <c r="P3906" s="33"/>
      <c r="W3906" s="33"/>
      <c r="Y3906" s="33"/>
    </row>
    <row r="3907" spans="16:25" x14ac:dyDescent="0.45">
      <c r="P3907" s="33"/>
      <c r="W3907" s="33"/>
      <c r="Y3907" s="33"/>
    </row>
    <row r="3908" spans="16:25" x14ac:dyDescent="0.45">
      <c r="P3908" s="33"/>
      <c r="W3908" s="33"/>
      <c r="Y3908" s="33"/>
    </row>
    <row r="3909" spans="16:25" x14ac:dyDescent="0.45">
      <c r="P3909" s="33"/>
      <c r="W3909" s="33"/>
      <c r="Y3909" s="33"/>
    </row>
    <row r="3910" spans="16:25" x14ac:dyDescent="0.45">
      <c r="P3910" s="33"/>
      <c r="W3910" s="33"/>
      <c r="Y3910" s="33"/>
    </row>
    <row r="3911" spans="16:25" x14ac:dyDescent="0.45">
      <c r="P3911" s="33"/>
      <c r="W3911" s="33"/>
      <c r="Y3911" s="33"/>
    </row>
    <row r="3912" spans="16:25" x14ac:dyDescent="0.45">
      <c r="P3912" s="33"/>
      <c r="W3912" s="33"/>
      <c r="Y3912" s="33"/>
    </row>
    <row r="3913" spans="16:25" x14ac:dyDescent="0.45">
      <c r="P3913" s="33"/>
      <c r="W3913" s="33"/>
      <c r="Y3913" s="33"/>
    </row>
    <row r="3914" spans="16:25" x14ac:dyDescent="0.45">
      <c r="P3914" s="33"/>
      <c r="W3914" s="33"/>
      <c r="Y3914" s="33"/>
    </row>
    <row r="3915" spans="16:25" x14ac:dyDescent="0.45">
      <c r="P3915" s="33"/>
      <c r="W3915" s="33"/>
      <c r="Y3915" s="33"/>
    </row>
    <row r="3916" spans="16:25" x14ac:dyDescent="0.45">
      <c r="P3916" s="33"/>
      <c r="W3916" s="33"/>
      <c r="Y3916" s="33"/>
    </row>
    <row r="3917" spans="16:25" x14ac:dyDescent="0.45">
      <c r="P3917" s="33"/>
      <c r="W3917" s="33"/>
      <c r="Y3917" s="33"/>
    </row>
    <row r="3918" spans="16:25" x14ac:dyDescent="0.45">
      <c r="P3918" s="33"/>
      <c r="W3918" s="33"/>
      <c r="Y3918" s="33"/>
    </row>
    <row r="3919" spans="16:25" x14ac:dyDescent="0.45">
      <c r="P3919" s="33"/>
      <c r="W3919" s="33"/>
      <c r="Y3919" s="33"/>
    </row>
    <row r="3920" spans="16:25" x14ac:dyDescent="0.45">
      <c r="P3920" s="33"/>
      <c r="W3920" s="33"/>
      <c r="Y3920" s="33"/>
    </row>
    <row r="3921" spans="16:25" x14ac:dyDescent="0.45">
      <c r="P3921" s="33"/>
      <c r="W3921" s="33"/>
      <c r="Y3921" s="33"/>
    </row>
    <row r="3922" spans="16:25" x14ac:dyDescent="0.45">
      <c r="P3922" s="33"/>
      <c r="W3922" s="33"/>
      <c r="Y3922" s="33"/>
    </row>
    <row r="3923" spans="16:25" x14ac:dyDescent="0.45">
      <c r="P3923" s="33"/>
      <c r="W3923" s="33"/>
      <c r="Y3923" s="33"/>
    </row>
    <row r="3924" spans="16:25" x14ac:dyDescent="0.45">
      <c r="P3924" s="33"/>
      <c r="W3924" s="33"/>
      <c r="Y3924" s="33"/>
    </row>
    <row r="3925" spans="16:25" x14ac:dyDescent="0.45">
      <c r="P3925" s="33"/>
      <c r="W3925" s="33"/>
      <c r="Y3925" s="33"/>
    </row>
    <row r="3926" spans="16:25" x14ac:dyDescent="0.45">
      <c r="P3926" s="33"/>
      <c r="W3926" s="33"/>
      <c r="Y3926" s="33"/>
    </row>
    <row r="3927" spans="16:25" x14ac:dyDescent="0.45">
      <c r="P3927" s="33"/>
      <c r="W3927" s="33"/>
      <c r="Y3927" s="33"/>
    </row>
    <row r="3928" spans="16:25" x14ac:dyDescent="0.45">
      <c r="P3928" s="33"/>
      <c r="W3928" s="33"/>
      <c r="Y3928" s="33"/>
    </row>
    <row r="3929" spans="16:25" x14ac:dyDescent="0.45">
      <c r="P3929" s="33"/>
      <c r="W3929" s="33"/>
      <c r="Y3929" s="33"/>
    </row>
    <row r="3930" spans="16:25" x14ac:dyDescent="0.45">
      <c r="P3930" s="33"/>
      <c r="W3930" s="33"/>
      <c r="Y3930" s="33"/>
    </row>
    <row r="3931" spans="16:25" x14ac:dyDescent="0.45">
      <c r="P3931" s="33"/>
      <c r="W3931" s="33"/>
      <c r="Y3931" s="33"/>
    </row>
    <row r="3932" spans="16:25" x14ac:dyDescent="0.45">
      <c r="P3932" s="33"/>
      <c r="W3932" s="33"/>
      <c r="Y3932" s="33"/>
    </row>
    <row r="3933" spans="16:25" x14ac:dyDescent="0.45">
      <c r="P3933" s="33"/>
      <c r="W3933" s="33"/>
      <c r="Y3933" s="33"/>
    </row>
    <row r="3934" spans="16:25" x14ac:dyDescent="0.45">
      <c r="P3934" s="33"/>
      <c r="W3934" s="33"/>
      <c r="Y3934" s="33"/>
    </row>
    <row r="3935" spans="16:25" x14ac:dyDescent="0.45">
      <c r="P3935" s="33"/>
      <c r="W3935" s="33"/>
      <c r="Y3935" s="33"/>
    </row>
    <row r="3936" spans="16:25" x14ac:dyDescent="0.45">
      <c r="P3936" s="33"/>
      <c r="W3936" s="33"/>
      <c r="Y3936" s="33"/>
    </row>
    <row r="3937" spans="16:25" x14ac:dyDescent="0.45">
      <c r="P3937" s="33"/>
      <c r="W3937" s="33"/>
      <c r="Y3937" s="33"/>
    </row>
    <row r="3938" spans="16:25" x14ac:dyDescent="0.45">
      <c r="P3938" s="33"/>
      <c r="W3938" s="33"/>
      <c r="Y3938" s="33"/>
    </row>
    <row r="3939" spans="16:25" x14ac:dyDescent="0.45">
      <c r="P3939" s="33"/>
      <c r="W3939" s="33"/>
      <c r="Y3939" s="33"/>
    </row>
    <row r="3940" spans="16:25" x14ac:dyDescent="0.45">
      <c r="P3940" s="33"/>
      <c r="W3940" s="33"/>
      <c r="Y3940" s="33"/>
    </row>
    <row r="3941" spans="16:25" x14ac:dyDescent="0.45">
      <c r="P3941" s="33"/>
      <c r="W3941" s="33"/>
      <c r="Y3941" s="33"/>
    </row>
    <row r="3942" spans="16:25" x14ac:dyDescent="0.45">
      <c r="P3942" s="33"/>
      <c r="W3942" s="33"/>
      <c r="Y3942" s="33"/>
    </row>
    <row r="3943" spans="16:25" x14ac:dyDescent="0.45">
      <c r="P3943" s="33"/>
      <c r="W3943" s="33"/>
      <c r="Y3943" s="33"/>
    </row>
    <row r="3944" spans="16:25" x14ac:dyDescent="0.45">
      <c r="P3944" s="33"/>
      <c r="W3944" s="33"/>
      <c r="Y3944" s="33"/>
    </row>
    <row r="3945" spans="16:25" x14ac:dyDescent="0.45">
      <c r="P3945" s="33"/>
      <c r="W3945" s="33"/>
      <c r="Y3945" s="33"/>
    </row>
    <row r="3946" spans="16:25" x14ac:dyDescent="0.45">
      <c r="P3946" s="33"/>
      <c r="W3946" s="33"/>
      <c r="Y3946" s="33"/>
    </row>
    <row r="3947" spans="16:25" x14ac:dyDescent="0.45">
      <c r="P3947" s="33"/>
      <c r="W3947" s="33"/>
      <c r="Y3947" s="33"/>
    </row>
    <row r="3948" spans="16:25" x14ac:dyDescent="0.45">
      <c r="P3948" s="33"/>
      <c r="W3948" s="33"/>
      <c r="Y3948" s="33"/>
    </row>
    <row r="3949" spans="16:25" x14ac:dyDescent="0.45">
      <c r="P3949" s="33"/>
      <c r="W3949" s="33"/>
      <c r="Y3949" s="33"/>
    </row>
    <row r="3950" spans="16:25" x14ac:dyDescent="0.45">
      <c r="P3950" s="33"/>
      <c r="W3950" s="33"/>
      <c r="Y3950" s="33"/>
    </row>
    <row r="3951" spans="16:25" x14ac:dyDescent="0.45">
      <c r="P3951" s="33"/>
      <c r="W3951" s="33"/>
      <c r="Y3951" s="33"/>
    </row>
    <row r="3952" spans="16:25" x14ac:dyDescent="0.45">
      <c r="P3952" s="33"/>
      <c r="W3952" s="33"/>
      <c r="Y3952" s="33"/>
    </row>
    <row r="3953" spans="16:25" x14ac:dyDescent="0.45">
      <c r="P3953" s="33"/>
      <c r="W3953" s="33"/>
      <c r="Y3953" s="33"/>
    </row>
    <row r="3954" spans="16:25" x14ac:dyDescent="0.45">
      <c r="P3954" s="33"/>
      <c r="W3954" s="33"/>
      <c r="Y3954" s="33"/>
    </row>
    <row r="3955" spans="16:25" x14ac:dyDescent="0.45">
      <c r="P3955" s="33"/>
      <c r="W3955" s="33"/>
      <c r="Y3955" s="33"/>
    </row>
    <row r="3956" spans="16:25" x14ac:dyDescent="0.45">
      <c r="P3956" s="33"/>
      <c r="W3956" s="33"/>
      <c r="Y3956" s="33"/>
    </row>
    <row r="3957" spans="16:25" x14ac:dyDescent="0.45">
      <c r="P3957" s="33"/>
      <c r="W3957" s="33"/>
      <c r="Y3957" s="33"/>
    </row>
    <row r="3958" spans="16:25" x14ac:dyDescent="0.45">
      <c r="P3958" s="33"/>
      <c r="W3958" s="33"/>
      <c r="Y3958" s="33"/>
    </row>
    <row r="3959" spans="16:25" x14ac:dyDescent="0.45">
      <c r="P3959" s="33"/>
      <c r="W3959" s="33"/>
      <c r="Y3959" s="33"/>
    </row>
    <row r="3960" spans="16:25" x14ac:dyDescent="0.45">
      <c r="P3960" s="33"/>
      <c r="W3960" s="33"/>
      <c r="Y3960" s="33"/>
    </row>
    <row r="3961" spans="16:25" x14ac:dyDescent="0.45">
      <c r="P3961" s="33"/>
      <c r="W3961" s="33"/>
      <c r="Y3961" s="33"/>
    </row>
    <row r="3962" spans="16:25" x14ac:dyDescent="0.45">
      <c r="P3962" s="33"/>
      <c r="W3962" s="33"/>
      <c r="Y3962" s="33"/>
    </row>
    <row r="3963" spans="16:25" x14ac:dyDescent="0.45">
      <c r="P3963" s="33"/>
      <c r="W3963" s="33"/>
      <c r="Y3963" s="33"/>
    </row>
    <row r="3964" spans="16:25" x14ac:dyDescent="0.45">
      <c r="P3964" s="33"/>
      <c r="W3964" s="33"/>
      <c r="Y3964" s="33"/>
    </row>
    <row r="3965" spans="16:25" x14ac:dyDescent="0.45">
      <c r="P3965" s="33"/>
      <c r="W3965" s="33"/>
      <c r="Y3965" s="33"/>
    </row>
    <row r="3966" spans="16:25" x14ac:dyDescent="0.45">
      <c r="P3966" s="33"/>
      <c r="W3966" s="33"/>
      <c r="Y3966" s="33"/>
    </row>
    <row r="3967" spans="16:25" x14ac:dyDescent="0.45">
      <c r="P3967" s="33"/>
      <c r="W3967" s="33"/>
      <c r="Y3967" s="33"/>
    </row>
    <row r="3968" spans="16:25" x14ac:dyDescent="0.45">
      <c r="P3968" s="33"/>
      <c r="W3968" s="33"/>
      <c r="Y3968" s="33"/>
    </row>
    <row r="3969" spans="16:25" x14ac:dyDescent="0.45">
      <c r="P3969" s="33"/>
      <c r="W3969" s="33"/>
      <c r="Y3969" s="33"/>
    </row>
    <row r="3970" spans="16:25" x14ac:dyDescent="0.45">
      <c r="P3970" s="33"/>
      <c r="W3970" s="33"/>
      <c r="Y3970" s="33"/>
    </row>
    <row r="3971" spans="16:25" x14ac:dyDescent="0.45">
      <c r="P3971" s="33"/>
      <c r="W3971" s="33"/>
      <c r="Y3971" s="33"/>
    </row>
    <row r="3972" spans="16:25" x14ac:dyDescent="0.45">
      <c r="P3972" s="33"/>
      <c r="W3972" s="33"/>
      <c r="Y3972" s="33"/>
    </row>
    <row r="3973" spans="16:25" x14ac:dyDescent="0.45">
      <c r="P3973" s="33"/>
      <c r="W3973" s="33"/>
      <c r="Y3973" s="33"/>
    </row>
    <row r="3974" spans="16:25" x14ac:dyDescent="0.45">
      <c r="P3974" s="33"/>
      <c r="W3974" s="33"/>
      <c r="Y3974" s="33"/>
    </row>
    <row r="3975" spans="16:25" x14ac:dyDescent="0.45">
      <c r="P3975" s="33"/>
      <c r="W3975" s="33"/>
      <c r="Y3975" s="33"/>
    </row>
    <row r="3976" spans="16:25" x14ac:dyDescent="0.45">
      <c r="P3976" s="33"/>
      <c r="W3976" s="33"/>
      <c r="Y3976" s="33"/>
    </row>
    <row r="3977" spans="16:25" x14ac:dyDescent="0.45">
      <c r="P3977" s="33"/>
      <c r="W3977" s="33"/>
      <c r="Y3977" s="33"/>
    </row>
    <row r="3978" spans="16:25" x14ac:dyDescent="0.45">
      <c r="P3978" s="33"/>
      <c r="W3978" s="33"/>
      <c r="Y3978" s="33"/>
    </row>
    <row r="3979" spans="16:25" x14ac:dyDescent="0.45">
      <c r="P3979" s="33"/>
      <c r="W3979" s="33"/>
      <c r="Y3979" s="33"/>
    </row>
    <row r="3980" spans="16:25" x14ac:dyDescent="0.45">
      <c r="P3980" s="33"/>
      <c r="W3980" s="33"/>
      <c r="Y3980" s="33"/>
    </row>
    <row r="3981" spans="16:25" x14ac:dyDescent="0.45">
      <c r="P3981" s="33"/>
      <c r="W3981" s="33"/>
      <c r="Y3981" s="33"/>
    </row>
    <row r="3982" spans="16:25" x14ac:dyDescent="0.45">
      <c r="P3982" s="33"/>
      <c r="W3982" s="33"/>
      <c r="Y3982" s="33"/>
    </row>
    <row r="3983" spans="16:25" x14ac:dyDescent="0.45">
      <c r="P3983" s="33"/>
      <c r="W3983" s="33"/>
      <c r="Y3983" s="33"/>
    </row>
    <row r="3984" spans="16:25" x14ac:dyDescent="0.45">
      <c r="P3984" s="33"/>
      <c r="W3984" s="33"/>
      <c r="Y3984" s="33"/>
    </row>
    <row r="3985" spans="16:25" x14ac:dyDescent="0.45">
      <c r="P3985" s="33"/>
      <c r="W3985" s="33"/>
      <c r="Y3985" s="33"/>
    </row>
    <row r="3986" spans="16:25" x14ac:dyDescent="0.45">
      <c r="P3986" s="33"/>
      <c r="W3986" s="33"/>
      <c r="Y3986" s="33"/>
    </row>
    <row r="3987" spans="16:25" x14ac:dyDescent="0.45">
      <c r="P3987" s="33"/>
      <c r="W3987" s="33"/>
      <c r="Y3987" s="33"/>
    </row>
    <row r="3988" spans="16:25" x14ac:dyDescent="0.45">
      <c r="P3988" s="33"/>
      <c r="W3988" s="33"/>
      <c r="Y3988" s="33"/>
    </row>
    <row r="3989" spans="16:25" x14ac:dyDescent="0.45">
      <c r="P3989" s="33"/>
      <c r="W3989" s="33"/>
      <c r="Y3989" s="33"/>
    </row>
    <row r="3990" spans="16:25" x14ac:dyDescent="0.45">
      <c r="P3990" s="33"/>
      <c r="W3990" s="33"/>
      <c r="Y3990" s="33"/>
    </row>
    <row r="3991" spans="16:25" x14ac:dyDescent="0.45">
      <c r="P3991" s="33"/>
      <c r="W3991" s="33"/>
      <c r="Y3991" s="33"/>
    </row>
    <row r="3992" spans="16:25" x14ac:dyDescent="0.45">
      <c r="P3992" s="33"/>
      <c r="W3992" s="33"/>
      <c r="Y3992" s="33"/>
    </row>
    <row r="3993" spans="16:25" x14ac:dyDescent="0.45">
      <c r="P3993" s="33"/>
      <c r="W3993" s="33"/>
      <c r="Y3993" s="33"/>
    </row>
    <row r="3994" spans="16:25" x14ac:dyDescent="0.45">
      <c r="P3994" s="33"/>
      <c r="W3994" s="33"/>
      <c r="Y3994" s="33"/>
    </row>
    <row r="3995" spans="16:25" x14ac:dyDescent="0.45">
      <c r="P3995" s="33"/>
      <c r="W3995" s="33"/>
      <c r="Y3995" s="33"/>
    </row>
    <row r="3996" spans="16:25" x14ac:dyDescent="0.45">
      <c r="P3996" s="33"/>
      <c r="W3996" s="33"/>
      <c r="Y3996" s="33"/>
    </row>
    <row r="3997" spans="16:25" x14ac:dyDescent="0.45">
      <c r="P3997" s="33"/>
      <c r="W3997" s="33"/>
      <c r="Y3997" s="33"/>
    </row>
    <row r="3998" spans="16:25" x14ac:dyDescent="0.45">
      <c r="P3998" s="33"/>
      <c r="W3998" s="33"/>
      <c r="Y3998" s="33"/>
    </row>
    <row r="3999" spans="16:25" x14ac:dyDescent="0.45">
      <c r="P3999" s="33"/>
      <c r="W3999" s="33"/>
      <c r="Y3999" s="33"/>
    </row>
    <row r="4000" spans="16:25" x14ac:dyDescent="0.45">
      <c r="P4000" s="33"/>
      <c r="W4000" s="33"/>
      <c r="Y4000" s="33"/>
    </row>
    <row r="4001" spans="16:25" x14ac:dyDescent="0.45">
      <c r="P4001" s="33"/>
      <c r="W4001" s="33"/>
      <c r="Y4001" s="33"/>
    </row>
    <row r="4002" spans="16:25" x14ac:dyDescent="0.45">
      <c r="P4002" s="33"/>
      <c r="W4002" s="33"/>
      <c r="Y4002" s="33"/>
    </row>
    <row r="4003" spans="16:25" x14ac:dyDescent="0.45">
      <c r="P4003" s="33"/>
      <c r="W4003" s="33"/>
      <c r="Y4003" s="33"/>
    </row>
    <row r="4004" spans="16:25" x14ac:dyDescent="0.45">
      <c r="P4004" s="33"/>
      <c r="W4004" s="33"/>
      <c r="Y4004" s="33"/>
    </row>
    <row r="4005" spans="16:25" x14ac:dyDescent="0.45">
      <c r="P4005" s="33"/>
      <c r="W4005" s="33"/>
      <c r="Y4005" s="33"/>
    </row>
    <row r="4006" spans="16:25" x14ac:dyDescent="0.45">
      <c r="P4006" s="33"/>
      <c r="W4006" s="33"/>
      <c r="Y4006" s="33"/>
    </row>
    <row r="4007" spans="16:25" x14ac:dyDescent="0.45">
      <c r="P4007" s="33"/>
      <c r="W4007" s="33"/>
      <c r="Y4007" s="33"/>
    </row>
    <row r="4008" spans="16:25" x14ac:dyDescent="0.45">
      <c r="P4008" s="33"/>
      <c r="W4008" s="33"/>
      <c r="Y4008" s="33"/>
    </row>
    <row r="4009" spans="16:25" x14ac:dyDescent="0.45">
      <c r="P4009" s="33"/>
      <c r="W4009" s="33"/>
      <c r="Y4009" s="33"/>
    </row>
    <row r="4010" spans="16:25" x14ac:dyDescent="0.45">
      <c r="P4010" s="33"/>
      <c r="W4010" s="33"/>
      <c r="Y4010" s="33"/>
    </row>
    <row r="4011" spans="16:25" x14ac:dyDescent="0.45">
      <c r="P4011" s="33"/>
      <c r="W4011" s="33"/>
      <c r="Y4011" s="33"/>
    </row>
    <row r="4012" spans="16:25" x14ac:dyDescent="0.45">
      <c r="P4012" s="33"/>
      <c r="W4012" s="33"/>
      <c r="Y4012" s="33"/>
    </row>
    <row r="4013" spans="16:25" x14ac:dyDescent="0.45">
      <c r="P4013" s="33"/>
      <c r="W4013" s="33"/>
      <c r="Y4013" s="33"/>
    </row>
    <row r="4014" spans="16:25" x14ac:dyDescent="0.45">
      <c r="P4014" s="33"/>
      <c r="W4014" s="33"/>
      <c r="Y4014" s="33"/>
    </row>
    <row r="4015" spans="16:25" x14ac:dyDescent="0.45">
      <c r="P4015" s="33"/>
      <c r="W4015" s="33"/>
      <c r="Y4015" s="33"/>
    </row>
    <row r="4016" spans="16:25" x14ac:dyDescent="0.45">
      <c r="P4016" s="33"/>
      <c r="W4016" s="33"/>
      <c r="Y4016" s="33"/>
    </row>
    <row r="4017" spans="16:25" x14ac:dyDescent="0.45">
      <c r="P4017" s="33"/>
      <c r="W4017" s="33"/>
      <c r="Y4017" s="33"/>
    </row>
    <row r="4018" spans="16:25" x14ac:dyDescent="0.45">
      <c r="P4018" s="33"/>
      <c r="W4018" s="33"/>
      <c r="Y4018" s="33"/>
    </row>
    <row r="4019" spans="16:25" x14ac:dyDescent="0.45">
      <c r="P4019" s="33"/>
      <c r="W4019" s="33"/>
      <c r="Y4019" s="33"/>
    </row>
    <row r="4020" spans="16:25" x14ac:dyDescent="0.45">
      <c r="P4020" s="33"/>
      <c r="W4020" s="33"/>
      <c r="Y4020" s="33"/>
    </row>
    <row r="4021" spans="16:25" x14ac:dyDescent="0.45">
      <c r="P4021" s="33"/>
      <c r="W4021" s="33"/>
      <c r="Y4021" s="33"/>
    </row>
    <row r="4022" spans="16:25" x14ac:dyDescent="0.45">
      <c r="P4022" s="33"/>
      <c r="W4022" s="33"/>
      <c r="Y4022" s="33"/>
    </row>
    <row r="4023" spans="16:25" x14ac:dyDescent="0.45">
      <c r="P4023" s="33"/>
      <c r="W4023" s="33"/>
      <c r="Y4023" s="33"/>
    </row>
    <row r="4024" spans="16:25" x14ac:dyDescent="0.45">
      <c r="P4024" s="33"/>
      <c r="W4024" s="33"/>
      <c r="Y4024" s="33"/>
    </row>
    <row r="4025" spans="16:25" x14ac:dyDescent="0.45">
      <c r="P4025" s="33"/>
      <c r="W4025" s="33"/>
      <c r="Y4025" s="33"/>
    </row>
    <row r="4026" spans="16:25" x14ac:dyDescent="0.45">
      <c r="P4026" s="33"/>
      <c r="W4026" s="33"/>
      <c r="Y4026" s="33"/>
    </row>
    <row r="4027" spans="16:25" x14ac:dyDescent="0.45">
      <c r="P4027" s="33"/>
      <c r="W4027" s="33"/>
      <c r="Y4027" s="33"/>
    </row>
    <row r="4028" spans="16:25" x14ac:dyDescent="0.45">
      <c r="P4028" s="33"/>
      <c r="W4028" s="33"/>
      <c r="Y4028" s="33"/>
    </row>
    <row r="4029" spans="16:25" x14ac:dyDescent="0.45">
      <c r="P4029" s="33"/>
      <c r="W4029" s="33"/>
      <c r="Y4029" s="33"/>
    </row>
    <row r="4030" spans="16:25" x14ac:dyDescent="0.45">
      <c r="P4030" s="33"/>
      <c r="W4030" s="33"/>
      <c r="Y4030" s="33"/>
    </row>
    <row r="4031" spans="16:25" x14ac:dyDescent="0.45">
      <c r="P4031" s="33"/>
      <c r="W4031" s="33"/>
      <c r="Y4031" s="33"/>
    </row>
    <row r="4032" spans="16:25" x14ac:dyDescent="0.45">
      <c r="P4032" s="33"/>
      <c r="W4032" s="33"/>
      <c r="Y4032" s="33"/>
    </row>
    <row r="4033" spans="16:25" x14ac:dyDescent="0.45">
      <c r="P4033" s="33"/>
      <c r="W4033" s="33"/>
      <c r="Y4033" s="33"/>
    </row>
    <row r="4034" spans="16:25" x14ac:dyDescent="0.45">
      <c r="P4034" s="33"/>
      <c r="W4034" s="33"/>
      <c r="Y4034" s="33"/>
    </row>
    <row r="4035" spans="16:25" x14ac:dyDescent="0.45">
      <c r="P4035" s="33"/>
      <c r="W4035" s="33"/>
      <c r="Y4035" s="33"/>
    </row>
    <row r="4036" spans="16:25" x14ac:dyDescent="0.45">
      <c r="P4036" s="33"/>
      <c r="W4036" s="33"/>
      <c r="Y4036" s="33"/>
    </row>
    <row r="4037" spans="16:25" x14ac:dyDescent="0.45">
      <c r="P4037" s="33"/>
      <c r="W4037" s="33"/>
      <c r="Y4037" s="33"/>
    </row>
    <row r="4038" spans="16:25" x14ac:dyDescent="0.45">
      <c r="P4038" s="33"/>
      <c r="W4038" s="33"/>
      <c r="Y4038" s="33"/>
    </row>
    <row r="4039" spans="16:25" x14ac:dyDescent="0.45">
      <c r="P4039" s="33"/>
      <c r="W4039" s="33"/>
      <c r="Y4039" s="33"/>
    </row>
    <row r="4040" spans="16:25" x14ac:dyDescent="0.45">
      <c r="P4040" s="33"/>
      <c r="W4040" s="33"/>
      <c r="Y4040" s="33"/>
    </row>
    <row r="4041" spans="16:25" x14ac:dyDescent="0.45">
      <c r="P4041" s="33"/>
      <c r="W4041" s="33"/>
      <c r="Y4041" s="33"/>
    </row>
    <row r="4042" spans="16:25" x14ac:dyDescent="0.45">
      <c r="P4042" s="33"/>
      <c r="W4042" s="33"/>
      <c r="Y4042" s="33"/>
    </row>
    <row r="4043" spans="16:25" x14ac:dyDescent="0.45">
      <c r="P4043" s="33"/>
      <c r="W4043" s="33"/>
      <c r="Y4043" s="33"/>
    </row>
    <row r="4044" spans="16:25" x14ac:dyDescent="0.45">
      <c r="P4044" s="33"/>
      <c r="W4044" s="33"/>
      <c r="Y4044" s="33"/>
    </row>
    <row r="4045" spans="16:25" x14ac:dyDescent="0.45">
      <c r="P4045" s="33"/>
      <c r="W4045" s="33"/>
      <c r="Y4045" s="33"/>
    </row>
    <row r="4046" spans="16:25" x14ac:dyDescent="0.45">
      <c r="P4046" s="33"/>
      <c r="W4046" s="33"/>
      <c r="Y4046" s="33"/>
    </row>
    <row r="4047" spans="16:25" x14ac:dyDescent="0.45">
      <c r="P4047" s="33"/>
      <c r="W4047" s="33"/>
      <c r="Y4047" s="33"/>
    </row>
    <row r="4048" spans="16:25" x14ac:dyDescent="0.45">
      <c r="P4048" s="33"/>
      <c r="W4048" s="33"/>
      <c r="Y4048" s="33"/>
    </row>
    <row r="4049" spans="16:25" x14ac:dyDescent="0.45">
      <c r="P4049" s="33"/>
      <c r="W4049" s="33"/>
      <c r="Y4049" s="33"/>
    </row>
    <row r="4050" spans="16:25" x14ac:dyDescent="0.45">
      <c r="P4050" s="33"/>
      <c r="W4050" s="33"/>
      <c r="Y4050" s="33"/>
    </row>
    <row r="4051" spans="16:25" x14ac:dyDescent="0.45">
      <c r="P4051" s="33"/>
      <c r="W4051" s="33"/>
      <c r="Y4051" s="33"/>
    </row>
    <row r="4052" spans="16:25" x14ac:dyDescent="0.45">
      <c r="P4052" s="33"/>
      <c r="W4052" s="33"/>
      <c r="Y4052" s="33"/>
    </row>
    <row r="4053" spans="16:25" x14ac:dyDescent="0.45">
      <c r="P4053" s="33"/>
      <c r="W4053" s="33"/>
      <c r="Y4053" s="33"/>
    </row>
    <row r="4054" spans="16:25" x14ac:dyDescent="0.45">
      <c r="P4054" s="33"/>
      <c r="W4054" s="33"/>
      <c r="Y4054" s="33"/>
    </row>
    <row r="4055" spans="16:25" x14ac:dyDescent="0.45">
      <c r="P4055" s="33"/>
      <c r="W4055" s="33"/>
      <c r="Y4055" s="33"/>
    </row>
    <row r="4056" spans="16:25" x14ac:dyDescent="0.45">
      <c r="P4056" s="33"/>
      <c r="W4056" s="33"/>
      <c r="Y4056" s="33"/>
    </row>
    <row r="4057" spans="16:25" x14ac:dyDescent="0.45">
      <c r="P4057" s="33"/>
      <c r="W4057" s="33"/>
      <c r="Y4057" s="33"/>
    </row>
    <row r="4058" spans="16:25" x14ac:dyDescent="0.45">
      <c r="P4058" s="33"/>
      <c r="W4058" s="33"/>
      <c r="Y4058" s="33"/>
    </row>
    <row r="4059" spans="16:25" x14ac:dyDescent="0.45">
      <c r="P4059" s="33"/>
      <c r="W4059" s="33"/>
      <c r="Y4059" s="33"/>
    </row>
    <row r="4060" spans="16:25" x14ac:dyDescent="0.45">
      <c r="P4060" s="33"/>
      <c r="W4060" s="33"/>
      <c r="Y4060" s="33"/>
    </row>
    <row r="4061" spans="16:25" x14ac:dyDescent="0.45">
      <c r="P4061" s="33"/>
      <c r="W4061" s="33"/>
      <c r="Y4061" s="33"/>
    </row>
    <row r="4062" spans="16:25" x14ac:dyDescent="0.45">
      <c r="P4062" s="33"/>
      <c r="W4062" s="33"/>
      <c r="Y4062" s="33"/>
    </row>
    <row r="4063" spans="16:25" x14ac:dyDescent="0.45">
      <c r="P4063" s="33"/>
      <c r="W4063" s="33"/>
      <c r="Y4063" s="33"/>
    </row>
    <row r="4064" spans="16:25" x14ac:dyDescent="0.45">
      <c r="P4064" s="33"/>
      <c r="W4064" s="33"/>
      <c r="Y4064" s="33"/>
    </row>
    <row r="4065" spans="16:25" x14ac:dyDescent="0.45">
      <c r="P4065" s="33"/>
      <c r="W4065" s="33"/>
      <c r="Y4065" s="33"/>
    </row>
    <row r="4066" spans="16:25" x14ac:dyDescent="0.45">
      <c r="P4066" s="33"/>
      <c r="W4066" s="33"/>
      <c r="Y4066" s="33"/>
    </row>
    <row r="4067" spans="16:25" x14ac:dyDescent="0.45">
      <c r="P4067" s="33"/>
      <c r="W4067" s="33"/>
      <c r="Y4067" s="33"/>
    </row>
    <row r="4068" spans="16:25" x14ac:dyDescent="0.45">
      <c r="P4068" s="33"/>
      <c r="W4068" s="33"/>
      <c r="Y4068" s="33"/>
    </row>
    <row r="4069" spans="16:25" x14ac:dyDescent="0.45">
      <c r="P4069" s="33"/>
      <c r="W4069" s="33"/>
      <c r="Y4069" s="33"/>
    </row>
    <row r="4070" spans="16:25" x14ac:dyDescent="0.45">
      <c r="P4070" s="33"/>
      <c r="W4070" s="33"/>
      <c r="Y4070" s="33"/>
    </row>
    <row r="4071" spans="16:25" x14ac:dyDescent="0.45">
      <c r="P4071" s="33"/>
      <c r="W4071" s="33"/>
      <c r="Y4071" s="33"/>
    </row>
    <row r="4072" spans="16:25" x14ac:dyDescent="0.45">
      <c r="P4072" s="33"/>
      <c r="W4072" s="33"/>
      <c r="Y4072" s="33"/>
    </row>
    <row r="4073" spans="16:25" x14ac:dyDescent="0.45">
      <c r="P4073" s="33"/>
      <c r="W4073" s="33"/>
      <c r="Y4073" s="33"/>
    </row>
    <row r="4074" spans="16:25" x14ac:dyDescent="0.45">
      <c r="P4074" s="33"/>
      <c r="W4074" s="33"/>
      <c r="Y4074" s="33"/>
    </row>
    <row r="4075" spans="16:25" x14ac:dyDescent="0.45">
      <c r="P4075" s="33"/>
      <c r="W4075" s="33"/>
      <c r="Y4075" s="33"/>
    </row>
    <row r="4076" spans="16:25" x14ac:dyDescent="0.45">
      <c r="P4076" s="33"/>
      <c r="W4076" s="33"/>
      <c r="Y4076" s="33"/>
    </row>
    <row r="4077" spans="16:25" x14ac:dyDescent="0.45">
      <c r="P4077" s="33"/>
      <c r="W4077" s="33"/>
      <c r="Y4077" s="33"/>
    </row>
    <row r="4078" spans="16:25" x14ac:dyDescent="0.45">
      <c r="P4078" s="33"/>
      <c r="W4078" s="33"/>
      <c r="Y4078" s="33"/>
    </row>
    <row r="4079" spans="16:25" x14ac:dyDescent="0.45">
      <c r="P4079" s="33"/>
      <c r="W4079" s="33"/>
      <c r="Y4079" s="33"/>
    </row>
    <row r="4080" spans="16:25" x14ac:dyDescent="0.45">
      <c r="P4080" s="33"/>
      <c r="W4080" s="33"/>
      <c r="Y4080" s="33"/>
    </row>
    <row r="4081" spans="16:25" x14ac:dyDescent="0.45">
      <c r="P4081" s="33"/>
      <c r="W4081" s="33"/>
      <c r="Y4081" s="33"/>
    </row>
    <row r="4082" spans="16:25" x14ac:dyDescent="0.45">
      <c r="P4082" s="33"/>
      <c r="W4082" s="33"/>
      <c r="Y4082" s="33"/>
    </row>
    <row r="4083" spans="16:25" x14ac:dyDescent="0.45">
      <c r="P4083" s="33"/>
      <c r="W4083" s="33"/>
      <c r="Y4083" s="33"/>
    </row>
    <row r="4084" spans="16:25" x14ac:dyDescent="0.45">
      <c r="P4084" s="33"/>
      <c r="W4084" s="33"/>
      <c r="Y4084" s="33"/>
    </row>
    <row r="4085" spans="16:25" x14ac:dyDescent="0.45">
      <c r="P4085" s="33"/>
      <c r="W4085" s="33"/>
      <c r="Y4085" s="33"/>
    </row>
    <row r="4086" spans="16:25" x14ac:dyDescent="0.45">
      <c r="P4086" s="33"/>
      <c r="W4086" s="33"/>
      <c r="Y4086" s="33"/>
    </row>
    <row r="4087" spans="16:25" x14ac:dyDescent="0.45">
      <c r="P4087" s="33"/>
      <c r="W4087" s="33"/>
      <c r="Y4087" s="33"/>
    </row>
    <row r="4088" spans="16:25" x14ac:dyDescent="0.45">
      <c r="P4088" s="33"/>
      <c r="W4088" s="33"/>
      <c r="Y4088" s="33"/>
    </row>
    <row r="4089" spans="16:25" x14ac:dyDescent="0.45">
      <c r="P4089" s="33"/>
      <c r="W4089" s="33"/>
      <c r="Y4089" s="33"/>
    </row>
    <row r="4090" spans="16:25" x14ac:dyDescent="0.45">
      <c r="P4090" s="33"/>
      <c r="W4090" s="33"/>
      <c r="Y4090" s="33"/>
    </row>
    <row r="4091" spans="16:25" x14ac:dyDescent="0.45">
      <c r="P4091" s="33"/>
      <c r="W4091" s="33"/>
      <c r="Y4091" s="33"/>
    </row>
    <row r="4092" spans="16:25" x14ac:dyDescent="0.45">
      <c r="P4092" s="33"/>
      <c r="W4092" s="33"/>
      <c r="Y4092" s="33"/>
    </row>
    <row r="4093" spans="16:25" x14ac:dyDescent="0.45">
      <c r="P4093" s="33"/>
      <c r="W4093" s="33"/>
      <c r="Y4093" s="33"/>
    </row>
    <row r="4094" spans="16:25" x14ac:dyDescent="0.45">
      <c r="P4094" s="33"/>
      <c r="W4094" s="33"/>
      <c r="Y4094" s="33"/>
    </row>
    <row r="4095" spans="16:25" x14ac:dyDescent="0.45">
      <c r="P4095" s="33"/>
      <c r="W4095" s="33"/>
      <c r="Y4095" s="33"/>
    </row>
    <row r="4096" spans="16:25" x14ac:dyDescent="0.45">
      <c r="P4096" s="33"/>
      <c r="W4096" s="33"/>
      <c r="Y4096" s="33"/>
    </row>
    <row r="4097" spans="16:25" x14ac:dyDescent="0.45">
      <c r="P4097" s="33"/>
      <c r="W4097" s="33"/>
      <c r="Y4097" s="33"/>
    </row>
    <row r="4098" spans="16:25" x14ac:dyDescent="0.45">
      <c r="P4098" s="33"/>
      <c r="W4098" s="33"/>
      <c r="Y4098" s="33"/>
    </row>
    <row r="4099" spans="16:25" x14ac:dyDescent="0.45">
      <c r="P4099" s="33"/>
      <c r="W4099" s="33"/>
      <c r="Y4099" s="33"/>
    </row>
    <row r="4100" spans="16:25" x14ac:dyDescent="0.45">
      <c r="P4100" s="33"/>
      <c r="W4100" s="33"/>
      <c r="Y4100" s="33"/>
    </row>
    <row r="4101" spans="16:25" x14ac:dyDescent="0.45">
      <c r="P4101" s="33"/>
      <c r="W4101" s="33"/>
      <c r="Y4101" s="33"/>
    </row>
    <row r="4102" spans="16:25" x14ac:dyDescent="0.45">
      <c r="P4102" s="33"/>
      <c r="W4102" s="33"/>
      <c r="Y4102" s="33"/>
    </row>
    <row r="4103" spans="16:25" x14ac:dyDescent="0.45">
      <c r="P4103" s="33"/>
      <c r="W4103" s="33"/>
      <c r="Y4103" s="33"/>
    </row>
    <row r="4104" spans="16:25" x14ac:dyDescent="0.45">
      <c r="P4104" s="33"/>
      <c r="W4104" s="33"/>
      <c r="Y4104" s="33"/>
    </row>
    <row r="4105" spans="16:25" x14ac:dyDescent="0.45">
      <c r="P4105" s="33"/>
      <c r="W4105" s="33"/>
      <c r="Y4105" s="33"/>
    </row>
    <row r="4106" spans="16:25" x14ac:dyDescent="0.45">
      <c r="P4106" s="33"/>
      <c r="W4106" s="33"/>
      <c r="Y4106" s="33"/>
    </row>
    <row r="4107" spans="16:25" x14ac:dyDescent="0.45">
      <c r="P4107" s="33"/>
      <c r="W4107" s="33"/>
      <c r="Y4107" s="33"/>
    </row>
    <row r="4108" spans="16:25" x14ac:dyDescent="0.45">
      <c r="P4108" s="33"/>
      <c r="W4108" s="33"/>
      <c r="Y4108" s="33"/>
    </row>
    <row r="4109" spans="16:25" x14ac:dyDescent="0.45">
      <c r="P4109" s="33"/>
      <c r="W4109" s="33"/>
      <c r="Y4109" s="33"/>
    </row>
    <row r="4110" spans="16:25" x14ac:dyDescent="0.45">
      <c r="P4110" s="33"/>
      <c r="W4110" s="33"/>
      <c r="Y4110" s="33"/>
    </row>
    <row r="4111" spans="16:25" x14ac:dyDescent="0.45">
      <c r="P4111" s="33"/>
      <c r="W4111" s="33"/>
      <c r="Y4111" s="33"/>
    </row>
    <row r="4112" spans="16:25" x14ac:dyDescent="0.45">
      <c r="P4112" s="33"/>
      <c r="W4112" s="33"/>
      <c r="Y4112" s="33"/>
    </row>
    <row r="4113" spans="16:25" x14ac:dyDescent="0.45">
      <c r="P4113" s="33"/>
      <c r="W4113" s="33"/>
      <c r="Y4113" s="33"/>
    </row>
    <row r="4114" spans="16:25" x14ac:dyDescent="0.45">
      <c r="P4114" s="33"/>
      <c r="W4114" s="33"/>
      <c r="Y4114" s="33"/>
    </row>
    <row r="4115" spans="16:25" x14ac:dyDescent="0.45">
      <c r="P4115" s="33"/>
      <c r="W4115" s="33"/>
      <c r="Y4115" s="33"/>
    </row>
    <row r="4116" spans="16:25" x14ac:dyDescent="0.45">
      <c r="P4116" s="33"/>
      <c r="W4116" s="33"/>
      <c r="Y4116" s="33"/>
    </row>
    <row r="4117" spans="16:25" x14ac:dyDescent="0.45">
      <c r="P4117" s="33"/>
      <c r="W4117" s="33"/>
      <c r="Y4117" s="33"/>
    </row>
    <row r="4118" spans="16:25" x14ac:dyDescent="0.45">
      <c r="P4118" s="33"/>
      <c r="W4118" s="33"/>
      <c r="Y4118" s="33"/>
    </row>
    <row r="4119" spans="16:25" x14ac:dyDescent="0.45">
      <c r="P4119" s="33"/>
      <c r="W4119" s="33"/>
      <c r="Y4119" s="33"/>
    </row>
    <row r="4120" spans="16:25" x14ac:dyDescent="0.45">
      <c r="P4120" s="33"/>
      <c r="W4120" s="33"/>
      <c r="Y4120" s="33"/>
    </row>
    <row r="4121" spans="16:25" x14ac:dyDescent="0.45">
      <c r="P4121" s="33"/>
      <c r="W4121" s="33"/>
      <c r="Y4121" s="33"/>
    </row>
    <row r="4122" spans="16:25" x14ac:dyDescent="0.45">
      <c r="P4122" s="33"/>
      <c r="W4122" s="33"/>
      <c r="Y4122" s="33"/>
    </row>
    <row r="4123" spans="16:25" x14ac:dyDescent="0.45">
      <c r="P4123" s="33"/>
      <c r="W4123" s="33"/>
      <c r="Y4123" s="33"/>
    </row>
    <row r="4124" spans="16:25" x14ac:dyDescent="0.45">
      <c r="P4124" s="33"/>
      <c r="W4124" s="33"/>
      <c r="Y4124" s="33"/>
    </row>
    <row r="4125" spans="16:25" x14ac:dyDescent="0.45">
      <c r="P4125" s="33"/>
      <c r="W4125" s="33"/>
      <c r="Y4125" s="33"/>
    </row>
    <row r="4126" spans="16:25" x14ac:dyDescent="0.45">
      <c r="P4126" s="33"/>
      <c r="W4126" s="33"/>
      <c r="Y4126" s="33"/>
    </row>
    <row r="4127" spans="16:25" x14ac:dyDescent="0.45">
      <c r="P4127" s="33"/>
      <c r="W4127" s="33"/>
      <c r="Y4127" s="33"/>
    </row>
    <row r="4128" spans="16:25" x14ac:dyDescent="0.45">
      <c r="P4128" s="33"/>
      <c r="W4128" s="33"/>
      <c r="Y4128" s="33"/>
    </row>
    <row r="4129" spans="16:25" x14ac:dyDescent="0.45">
      <c r="P4129" s="33"/>
      <c r="W4129" s="33"/>
      <c r="Y4129" s="33"/>
    </row>
    <row r="4130" spans="16:25" x14ac:dyDescent="0.45">
      <c r="P4130" s="33"/>
      <c r="W4130" s="33"/>
      <c r="Y4130" s="33"/>
    </row>
    <row r="4131" spans="16:25" x14ac:dyDescent="0.45">
      <c r="P4131" s="33"/>
      <c r="W4131" s="33"/>
      <c r="Y4131" s="33"/>
    </row>
    <row r="4132" spans="16:25" x14ac:dyDescent="0.45">
      <c r="P4132" s="33"/>
      <c r="W4132" s="33"/>
      <c r="Y4132" s="33"/>
    </row>
    <row r="4133" spans="16:25" x14ac:dyDescent="0.45">
      <c r="P4133" s="33"/>
      <c r="W4133" s="33"/>
      <c r="Y4133" s="33"/>
    </row>
    <row r="4134" spans="16:25" x14ac:dyDescent="0.45">
      <c r="P4134" s="33"/>
      <c r="W4134" s="33"/>
      <c r="Y4134" s="33"/>
    </row>
    <row r="4135" spans="16:25" x14ac:dyDescent="0.45">
      <c r="P4135" s="33"/>
      <c r="W4135" s="33"/>
      <c r="Y4135" s="33"/>
    </row>
    <row r="4136" spans="16:25" x14ac:dyDescent="0.45">
      <c r="P4136" s="33"/>
      <c r="W4136" s="33"/>
      <c r="Y4136" s="33"/>
    </row>
    <row r="4137" spans="16:25" x14ac:dyDescent="0.45">
      <c r="P4137" s="33"/>
      <c r="W4137" s="33"/>
      <c r="Y4137" s="33"/>
    </row>
    <row r="4138" spans="16:25" x14ac:dyDescent="0.45">
      <c r="P4138" s="33"/>
      <c r="W4138" s="33"/>
      <c r="Y4138" s="33"/>
    </row>
    <row r="4139" spans="16:25" x14ac:dyDescent="0.45">
      <c r="P4139" s="33"/>
      <c r="W4139" s="33"/>
      <c r="Y4139" s="33"/>
    </row>
    <row r="4140" spans="16:25" x14ac:dyDescent="0.45">
      <c r="P4140" s="33"/>
      <c r="W4140" s="33"/>
      <c r="Y4140" s="33"/>
    </row>
    <row r="4141" spans="16:25" x14ac:dyDescent="0.45">
      <c r="P4141" s="33"/>
      <c r="W4141" s="33"/>
      <c r="Y4141" s="33"/>
    </row>
    <row r="4142" spans="16:25" x14ac:dyDescent="0.45">
      <c r="P4142" s="33"/>
      <c r="W4142" s="33"/>
      <c r="Y4142" s="33"/>
    </row>
    <row r="4143" spans="16:25" x14ac:dyDescent="0.45">
      <c r="P4143" s="33"/>
      <c r="W4143" s="33"/>
      <c r="Y4143" s="33"/>
    </row>
    <row r="4144" spans="16:25" x14ac:dyDescent="0.45">
      <c r="P4144" s="33"/>
      <c r="W4144" s="33"/>
      <c r="Y4144" s="33"/>
    </row>
    <row r="4145" spans="16:25" x14ac:dyDescent="0.45">
      <c r="P4145" s="33"/>
      <c r="W4145" s="33"/>
      <c r="Y4145" s="33"/>
    </row>
    <row r="4146" spans="16:25" x14ac:dyDescent="0.45">
      <c r="P4146" s="33"/>
      <c r="W4146" s="33"/>
      <c r="Y4146" s="33"/>
    </row>
    <row r="4147" spans="16:25" x14ac:dyDescent="0.45">
      <c r="P4147" s="33"/>
      <c r="W4147" s="33"/>
      <c r="Y4147" s="33"/>
    </row>
    <row r="4148" spans="16:25" x14ac:dyDescent="0.45">
      <c r="P4148" s="33"/>
      <c r="W4148" s="33"/>
      <c r="Y4148" s="33"/>
    </row>
    <row r="4149" spans="16:25" x14ac:dyDescent="0.45">
      <c r="P4149" s="33"/>
      <c r="W4149" s="33"/>
      <c r="Y4149" s="33"/>
    </row>
    <row r="4150" spans="16:25" x14ac:dyDescent="0.45">
      <c r="P4150" s="33"/>
      <c r="W4150" s="33"/>
      <c r="Y4150" s="33"/>
    </row>
    <row r="4151" spans="16:25" x14ac:dyDescent="0.45">
      <c r="P4151" s="33"/>
      <c r="W4151" s="33"/>
      <c r="Y4151" s="33"/>
    </row>
    <row r="4152" spans="16:25" x14ac:dyDescent="0.45">
      <c r="P4152" s="33"/>
      <c r="W4152" s="33"/>
      <c r="Y4152" s="33"/>
    </row>
    <row r="4153" spans="16:25" x14ac:dyDescent="0.45">
      <c r="P4153" s="33"/>
      <c r="W4153" s="33"/>
      <c r="Y4153" s="33"/>
    </row>
    <row r="4154" spans="16:25" x14ac:dyDescent="0.45">
      <c r="P4154" s="33"/>
      <c r="W4154" s="33"/>
      <c r="Y4154" s="33"/>
    </row>
    <row r="4155" spans="16:25" x14ac:dyDescent="0.45">
      <c r="P4155" s="33"/>
      <c r="W4155" s="33"/>
      <c r="Y4155" s="33"/>
    </row>
    <row r="4156" spans="16:25" x14ac:dyDescent="0.45">
      <c r="P4156" s="33"/>
      <c r="W4156" s="33"/>
      <c r="Y4156" s="33"/>
    </row>
    <row r="4157" spans="16:25" x14ac:dyDescent="0.45">
      <c r="P4157" s="33"/>
      <c r="W4157" s="33"/>
      <c r="Y4157" s="33"/>
    </row>
    <row r="4158" spans="16:25" x14ac:dyDescent="0.45">
      <c r="P4158" s="33"/>
      <c r="W4158" s="33"/>
      <c r="Y4158" s="33"/>
    </row>
    <row r="4159" spans="16:25" x14ac:dyDescent="0.45">
      <c r="P4159" s="33"/>
      <c r="W4159" s="33"/>
      <c r="Y4159" s="33"/>
    </row>
    <row r="4160" spans="16:25" x14ac:dyDescent="0.45">
      <c r="P4160" s="33"/>
      <c r="W4160" s="33"/>
      <c r="Y4160" s="33"/>
    </row>
    <row r="4161" spans="16:25" x14ac:dyDescent="0.45">
      <c r="P4161" s="33"/>
      <c r="W4161" s="33"/>
      <c r="Y4161" s="33"/>
    </row>
    <row r="4162" spans="16:25" x14ac:dyDescent="0.45">
      <c r="P4162" s="33"/>
      <c r="W4162" s="33"/>
      <c r="Y4162" s="33"/>
    </row>
    <row r="4163" spans="16:25" x14ac:dyDescent="0.45">
      <c r="P4163" s="33"/>
      <c r="W4163" s="33"/>
      <c r="Y4163" s="33"/>
    </row>
    <row r="4164" spans="16:25" x14ac:dyDescent="0.45">
      <c r="P4164" s="33"/>
      <c r="W4164" s="33"/>
      <c r="Y4164" s="33"/>
    </row>
    <row r="4165" spans="16:25" x14ac:dyDescent="0.45">
      <c r="P4165" s="33"/>
      <c r="W4165" s="33"/>
      <c r="Y4165" s="33"/>
    </row>
    <row r="4166" spans="16:25" x14ac:dyDescent="0.45">
      <c r="P4166" s="33"/>
      <c r="W4166" s="33"/>
      <c r="Y4166" s="33"/>
    </row>
    <row r="4167" spans="16:25" x14ac:dyDescent="0.45">
      <c r="P4167" s="33"/>
      <c r="W4167" s="33"/>
      <c r="Y4167" s="33"/>
    </row>
    <row r="4168" spans="16:25" x14ac:dyDescent="0.45">
      <c r="P4168" s="33"/>
      <c r="W4168" s="33"/>
      <c r="Y4168" s="33"/>
    </row>
    <row r="4169" spans="16:25" x14ac:dyDescent="0.45">
      <c r="P4169" s="33"/>
      <c r="W4169" s="33"/>
      <c r="Y4169" s="33"/>
    </row>
    <row r="4170" spans="16:25" x14ac:dyDescent="0.45">
      <c r="P4170" s="33"/>
      <c r="W4170" s="33"/>
      <c r="Y4170" s="33"/>
    </row>
    <row r="4171" spans="16:25" x14ac:dyDescent="0.45">
      <c r="P4171" s="33"/>
      <c r="W4171" s="33"/>
      <c r="Y4171" s="33"/>
    </row>
    <row r="4172" spans="16:25" x14ac:dyDescent="0.45">
      <c r="P4172" s="33"/>
      <c r="W4172" s="33"/>
      <c r="Y4172" s="33"/>
    </row>
    <row r="4173" spans="16:25" x14ac:dyDescent="0.45">
      <c r="P4173" s="33"/>
      <c r="W4173" s="33"/>
      <c r="Y4173" s="33"/>
    </row>
    <row r="4174" spans="16:25" x14ac:dyDescent="0.45">
      <c r="P4174" s="33"/>
      <c r="W4174" s="33"/>
      <c r="Y4174" s="33"/>
    </row>
    <row r="4175" spans="16:25" x14ac:dyDescent="0.45">
      <c r="P4175" s="33"/>
      <c r="W4175" s="33"/>
      <c r="Y4175" s="33"/>
    </row>
    <row r="4176" spans="16:25" x14ac:dyDescent="0.45">
      <c r="P4176" s="33"/>
      <c r="W4176" s="33"/>
      <c r="Y4176" s="33"/>
    </row>
    <row r="4177" spans="16:25" x14ac:dyDescent="0.45">
      <c r="P4177" s="33"/>
      <c r="W4177" s="33"/>
      <c r="Y4177" s="33"/>
    </row>
    <row r="4178" spans="16:25" x14ac:dyDescent="0.45">
      <c r="P4178" s="33"/>
      <c r="W4178" s="33"/>
      <c r="Y4178" s="33"/>
    </row>
    <row r="4179" spans="16:25" x14ac:dyDescent="0.45">
      <c r="P4179" s="33"/>
      <c r="W4179" s="33"/>
      <c r="Y4179" s="33"/>
    </row>
    <row r="4180" spans="16:25" x14ac:dyDescent="0.45">
      <c r="P4180" s="33"/>
      <c r="W4180" s="33"/>
      <c r="Y4180" s="33"/>
    </row>
    <row r="4181" spans="16:25" x14ac:dyDescent="0.45">
      <c r="P4181" s="33"/>
      <c r="W4181" s="33"/>
      <c r="Y4181" s="33"/>
    </row>
    <row r="4182" spans="16:25" x14ac:dyDescent="0.45">
      <c r="P4182" s="33"/>
      <c r="W4182" s="33"/>
      <c r="Y4182" s="33"/>
    </row>
    <row r="4183" spans="16:25" x14ac:dyDescent="0.45">
      <c r="P4183" s="33"/>
      <c r="W4183" s="33"/>
      <c r="Y4183" s="33"/>
    </row>
    <row r="4184" spans="16:25" x14ac:dyDescent="0.45">
      <c r="P4184" s="33"/>
      <c r="W4184" s="33"/>
      <c r="Y4184" s="33"/>
    </row>
    <row r="4185" spans="16:25" x14ac:dyDescent="0.45">
      <c r="P4185" s="33"/>
      <c r="W4185" s="33"/>
      <c r="Y4185" s="33"/>
    </row>
    <row r="4186" spans="16:25" x14ac:dyDescent="0.45">
      <c r="P4186" s="33"/>
      <c r="W4186" s="33"/>
      <c r="Y4186" s="33"/>
    </row>
    <row r="4187" spans="16:25" x14ac:dyDescent="0.45">
      <c r="P4187" s="33"/>
      <c r="W4187" s="33"/>
      <c r="Y4187" s="33"/>
    </row>
    <row r="4188" spans="16:25" x14ac:dyDescent="0.45">
      <c r="P4188" s="33"/>
      <c r="W4188" s="33"/>
      <c r="Y4188" s="33"/>
    </row>
    <row r="4189" spans="16:25" x14ac:dyDescent="0.45">
      <c r="P4189" s="33"/>
      <c r="W4189" s="33"/>
      <c r="Y4189" s="33"/>
    </row>
    <row r="4190" spans="16:25" x14ac:dyDescent="0.45">
      <c r="P4190" s="33"/>
      <c r="W4190" s="33"/>
      <c r="Y4190" s="33"/>
    </row>
    <row r="4191" spans="16:25" x14ac:dyDescent="0.45">
      <c r="P4191" s="33"/>
      <c r="W4191" s="33"/>
      <c r="Y4191" s="33"/>
    </row>
    <row r="4192" spans="16:25" x14ac:dyDescent="0.45">
      <c r="P4192" s="33"/>
      <c r="W4192" s="33"/>
      <c r="Y4192" s="33"/>
    </row>
    <row r="4193" spans="16:25" x14ac:dyDescent="0.45">
      <c r="P4193" s="33"/>
      <c r="W4193" s="33"/>
      <c r="Y4193" s="33"/>
    </row>
    <row r="4194" spans="16:25" x14ac:dyDescent="0.45">
      <c r="P4194" s="33"/>
      <c r="W4194" s="33"/>
      <c r="Y4194" s="33"/>
    </row>
    <row r="4195" spans="16:25" x14ac:dyDescent="0.45">
      <c r="P4195" s="33"/>
      <c r="W4195" s="33"/>
      <c r="Y4195" s="33"/>
    </row>
    <row r="4196" spans="16:25" x14ac:dyDescent="0.45">
      <c r="P4196" s="33"/>
      <c r="W4196" s="33"/>
      <c r="Y4196" s="33"/>
    </row>
    <row r="4197" spans="16:25" x14ac:dyDescent="0.45">
      <c r="P4197" s="33"/>
      <c r="W4197" s="33"/>
      <c r="Y4197" s="33"/>
    </row>
    <row r="4198" spans="16:25" x14ac:dyDescent="0.45">
      <c r="P4198" s="33"/>
      <c r="W4198" s="33"/>
      <c r="Y4198" s="33"/>
    </row>
    <row r="4199" spans="16:25" x14ac:dyDescent="0.45">
      <c r="P4199" s="33"/>
      <c r="W4199" s="33"/>
      <c r="Y4199" s="33"/>
    </row>
    <row r="4200" spans="16:25" x14ac:dyDescent="0.45">
      <c r="P4200" s="33"/>
      <c r="W4200" s="33"/>
      <c r="Y4200" s="33"/>
    </row>
    <row r="4201" spans="16:25" x14ac:dyDescent="0.45">
      <c r="P4201" s="33"/>
      <c r="W4201" s="33"/>
      <c r="Y4201" s="33"/>
    </row>
    <row r="4202" spans="16:25" x14ac:dyDescent="0.45">
      <c r="P4202" s="33"/>
      <c r="W4202" s="33"/>
      <c r="Y4202" s="33"/>
    </row>
    <row r="4203" spans="16:25" x14ac:dyDescent="0.45">
      <c r="P4203" s="33"/>
      <c r="W4203" s="33"/>
      <c r="Y4203" s="33"/>
    </row>
    <row r="4204" spans="16:25" x14ac:dyDescent="0.45">
      <c r="P4204" s="33"/>
      <c r="W4204" s="33"/>
      <c r="Y4204" s="33"/>
    </row>
    <row r="4205" spans="16:25" x14ac:dyDescent="0.45">
      <c r="P4205" s="33"/>
      <c r="W4205" s="33"/>
      <c r="Y4205" s="33"/>
    </row>
    <row r="4206" spans="16:25" x14ac:dyDescent="0.45">
      <c r="P4206" s="33"/>
      <c r="W4206" s="33"/>
      <c r="Y4206" s="33"/>
    </row>
    <row r="4207" spans="16:25" x14ac:dyDescent="0.45">
      <c r="P4207" s="33"/>
      <c r="W4207" s="33"/>
      <c r="Y4207" s="33"/>
    </row>
    <row r="4208" spans="16:25" x14ac:dyDescent="0.45">
      <c r="P4208" s="33"/>
      <c r="W4208" s="33"/>
      <c r="Y4208" s="33"/>
    </row>
    <row r="4209" spans="16:25" x14ac:dyDescent="0.45">
      <c r="P4209" s="33"/>
      <c r="W4209" s="33"/>
      <c r="Y4209" s="33"/>
    </row>
    <row r="4210" spans="16:25" x14ac:dyDescent="0.45">
      <c r="P4210" s="33"/>
      <c r="W4210" s="33"/>
      <c r="Y4210" s="33"/>
    </row>
    <row r="4211" spans="16:25" x14ac:dyDescent="0.45">
      <c r="P4211" s="33"/>
      <c r="W4211" s="33"/>
      <c r="Y4211" s="33"/>
    </row>
    <row r="4212" spans="16:25" x14ac:dyDescent="0.45">
      <c r="P4212" s="33"/>
      <c r="W4212" s="33"/>
      <c r="Y4212" s="33"/>
    </row>
    <row r="4213" spans="16:25" x14ac:dyDescent="0.45">
      <c r="P4213" s="33"/>
      <c r="W4213" s="33"/>
      <c r="Y4213" s="33"/>
    </row>
    <row r="4214" spans="16:25" x14ac:dyDescent="0.45">
      <c r="P4214" s="33"/>
      <c r="W4214" s="33"/>
      <c r="Y4214" s="33"/>
    </row>
    <row r="4215" spans="16:25" x14ac:dyDescent="0.45">
      <c r="P4215" s="33"/>
      <c r="W4215" s="33"/>
      <c r="Y4215" s="33"/>
    </row>
    <row r="4216" spans="16:25" x14ac:dyDescent="0.45">
      <c r="P4216" s="33"/>
      <c r="W4216" s="33"/>
      <c r="Y4216" s="33"/>
    </row>
    <row r="4217" spans="16:25" x14ac:dyDescent="0.45">
      <c r="P4217" s="33"/>
      <c r="W4217" s="33"/>
      <c r="Y4217" s="33"/>
    </row>
    <row r="4218" spans="16:25" x14ac:dyDescent="0.45">
      <c r="P4218" s="33"/>
      <c r="W4218" s="33"/>
      <c r="Y4218" s="33"/>
    </row>
    <row r="4219" spans="16:25" x14ac:dyDescent="0.45">
      <c r="P4219" s="33"/>
      <c r="W4219" s="33"/>
      <c r="Y4219" s="33"/>
    </row>
    <row r="4220" spans="16:25" x14ac:dyDescent="0.45">
      <c r="P4220" s="33"/>
      <c r="W4220" s="33"/>
      <c r="Y4220" s="33"/>
    </row>
    <row r="4221" spans="16:25" x14ac:dyDescent="0.45">
      <c r="P4221" s="33"/>
      <c r="W4221" s="33"/>
      <c r="Y4221" s="33"/>
    </row>
    <row r="4222" spans="16:25" x14ac:dyDescent="0.45">
      <c r="P4222" s="33"/>
      <c r="W4222" s="33"/>
      <c r="Y4222" s="33"/>
    </row>
    <row r="4223" spans="16:25" x14ac:dyDescent="0.45">
      <c r="P4223" s="33"/>
      <c r="W4223" s="33"/>
      <c r="Y4223" s="33"/>
    </row>
    <row r="4224" spans="16:25" x14ac:dyDescent="0.45">
      <c r="P4224" s="33"/>
      <c r="W4224" s="33"/>
      <c r="Y4224" s="33"/>
    </row>
    <row r="4225" spans="16:25" x14ac:dyDescent="0.45">
      <c r="P4225" s="33"/>
      <c r="W4225" s="33"/>
      <c r="Y4225" s="33"/>
    </row>
    <row r="4226" spans="16:25" x14ac:dyDescent="0.45">
      <c r="P4226" s="33"/>
      <c r="W4226" s="33"/>
      <c r="Y4226" s="33"/>
    </row>
    <row r="4227" spans="16:25" x14ac:dyDescent="0.45">
      <c r="P4227" s="33"/>
      <c r="W4227" s="33"/>
      <c r="Y4227" s="33"/>
    </row>
    <row r="4228" spans="16:25" x14ac:dyDescent="0.45">
      <c r="P4228" s="33"/>
      <c r="W4228" s="33"/>
      <c r="Y4228" s="33"/>
    </row>
    <row r="4229" spans="16:25" x14ac:dyDescent="0.45">
      <c r="P4229" s="33"/>
      <c r="W4229" s="33"/>
      <c r="Y4229" s="33"/>
    </row>
    <row r="4230" spans="16:25" x14ac:dyDescent="0.45">
      <c r="P4230" s="33"/>
      <c r="W4230" s="33"/>
      <c r="Y4230" s="33"/>
    </row>
    <row r="4231" spans="16:25" x14ac:dyDescent="0.45">
      <c r="P4231" s="33"/>
      <c r="W4231" s="33"/>
      <c r="Y4231" s="33"/>
    </row>
    <row r="4232" spans="16:25" x14ac:dyDescent="0.45">
      <c r="P4232" s="33"/>
      <c r="W4232" s="33"/>
      <c r="Y4232" s="33"/>
    </row>
    <row r="4233" spans="16:25" x14ac:dyDescent="0.45">
      <c r="P4233" s="33"/>
      <c r="W4233" s="33"/>
      <c r="Y4233" s="33"/>
    </row>
    <row r="4234" spans="16:25" x14ac:dyDescent="0.45">
      <c r="P4234" s="33"/>
      <c r="W4234" s="33"/>
      <c r="Y4234" s="33"/>
    </row>
    <row r="4235" spans="16:25" x14ac:dyDescent="0.45">
      <c r="P4235" s="33"/>
      <c r="W4235" s="33"/>
      <c r="Y4235" s="33"/>
    </row>
    <row r="4236" spans="16:25" x14ac:dyDescent="0.45">
      <c r="P4236" s="33"/>
      <c r="W4236" s="33"/>
      <c r="Y4236" s="33"/>
    </row>
    <row r="4237" spans="16:25" x14ac:dyDescent="0.45">
      <c r="P4237" s="33"/>
      <c r="W4237" s="33"/>
      <c r="Y4237" s="33"/>
    </row>
    <row r="4238" spans="16:25" x14ac:dyDescent="0.45">
      <c r="P4238" s="33"/>
      <c r="W4238" s="33"/>
      <c r="Y4238" s="33"/>
    </row>
    <row r="4239" spans="16:25" x14ac:dyDescent="0.45">
      <c r="P4239" s="33"/>
      <c r="W4239" s="33"/>
      <c r="Y4239" s="33"/>
    </row>
    <row r="4240" spans="16:25" x14ac:dyDescent="0.45">
      <c r="P4240" s="33"/>
      <c r="W4240" s="33"/>
      <c r="Y4240" s="33"/>
    </row>
    <row r="4241" spans="16:25" x14ac:dyDescent="0.45">
      <c r="P4241" s="33"/>
      <c r="W4241" s="33"/>
      <c r="Y4241" s="33"/>
    </row>
    <row r="4242" spans="16:25" x14ac:dyDescent="0.45">
      <c r="P4242" s="33"/>
      <c r="W4242" s="33"/>
      <c r="Y4242" s="33"/>
    </row>
    <row r="4243" spans="16:25" x14ac:dyDescent="0.45">
      <c r="P4243" s="33"/>
      <c r="W4243" s="33"/>
      <c r="Y4243" s="33"/>
    </row>
    <row r="4244" spans="16:25" x14ac:dyDescent="0.45">
      <c r="P4244" s="33"/>
      <c r="W4244" s="33"/>
      <c r="Y4244" s="33"/>
    </row>
    <row r="4245" spans="16:25" x14ac:dyDescent="0.45">
      <c r="P4245" s="33"/>
      <c r="W4245" s="33"/>
      <c r="Y4245" s="33"/>
    </row>
    <row r="4246" spans="16:25" x14ac:dyDescent="0.45">
      <c r="P4246" s="33"/>
      <c r="W4246" s="33"/>
      <c r="Y4246" s="33"/>
    </row>
    <row r="4247" spans="16:25" x14ac:dyDescent="0.45">
      <c r="P4247" s="33"/>
      <c r="W4247" s="33"/>
      <c r="Y4247" s="33"/>
    </row>
    <row r="4248" spans="16:25" x14ac:dyDescent="0.45">
      <c r="P4248" s="33"/>
      <c r="W4248" s="33"/>
      <c r="Y4248" s="33"/>
    </row>
    <row r="4249" spans="16:25" x14ac:dyDescent="0.45">
      <c r="P4249" s="33"/>
      <c r="W4249" s="33"/>
      <c r="Y4249" s="33"/>
    </row>
    <row r="4250" spans="16:25" x14ac:dyDescent="0.45">
      <c r="P4250" s="33"/>
      <c r="W4250" s="33"/>
      <c r="Y4250" s="33"/>
    </row>
    <row r="4251" spans="16:25" x14ac:dyDescent="0.45">
      <c r="P4251" s="33"/>
      <c r="W4251" s="33"/>
      <c r="Y4251" s="33"/>
    </row>
    <row r="4252" spans="16:25" x14ac:dyDescent="0.45">
      <c r="P4252" s="33"/>
      <c r="W4252" s="33"/>
      <c r="Y4252" s="33"/>
    </row>
    <row r="4253" spans="16:25" x14ac:dyDescent="0.45">
      <c r="P4253" s="33"/>
      <c r="W4253" s="33"/>
      <c r="Y4253" s="33"/>
    </row>
    <row r="4254" spans="16:25" x14ac:dyDescent="0.45">
      <c r="P4254" s="33"/>
      <c r="W4254" s="33"/>
      <c r="Y4254" s="33"/>
    </row>
    <row r="4255" spans="16:25" x14ac:dyDescent="0.45">
      <c r="P4255" s="33"/>
      <c r="W4255" s="33"/>
      <c r="Y4255" s="33"/>
    </row>
    <row r="4256" spans="16:25" x14ac:dyDescent="0.45">
      <c r="P4256" s="33"/>
      <c r="W4256" s="33"/>
      <c r="Y4256" s="33"/>
    </row>
    <row r="4257" spans="16:25" x14ac:dyDescent="0.45">
      <c r="P4257" s="33"/>
      <c r="W4257" s="33"/>
      <c r="Y4257" s="33"/>
    </row>
    <row r="4258" spans="16:25" x14ac:dyDescent="0.45">
      <c r="P4258" s="33"/>
      <c r="W4258" s="33"/>
      <c r="Y4258" s="33"/>
    </row>
    <row r="4259" spans="16:25" x14ac:dyDescent="0.45">
      <c r="P4259" s="33"/>
      <c r="W4259" s="33"/>
      <c r="Y4259" s="33"/>
    </row>
    <row r="4260" spans="16:25" x14ac:dyDescent="0.45">
      <c r="P4260" s="33"/>
      <c r="W4260" s="33"/>
      <c r="Y4260" s="33"/>
    </row>
    <row r="4261" spans="16:25" x14ac:dyDescent="0.45">
      <c r="P4261" s="33"/>
      <c r="W4261" s="33"/>
      <c r="Y4261" s="33"/>
    </row>
    <row r="4262" spans="16:25" x14ac:dyDescent="0.45">
      <c r="P4262" s="33"/>
      <c r="W4262" s="33"/>
      <c r="Y4262" s="33"/>
    </row>
    <row r="4263" spans="16:25" x14ac:dyDescent="0.45">
      <c r="P4263" s="33"/>
      <c r="W4263" s="33"/>
      <c r="Y4263" s="33"/>
    </row>
    <row r="4264" spans="16:25" x14ac:dyDescent="0.45">
      <c r="P4264" s="33"/>
      <c r="W4264" s="33"/>
      <c r="Y4264" s="33"/>
    </row>
    <row r="4265" spans="16:25" x14ac:dyDescent="0.45">
      <c r="P4265" s="33"/>
      <c r="W4265" s="33"/>
      <c r="Y4265" s="33"/>
    </row>
    <row r="4266" spans="16:25" x14ac:dyDescent="0.45">
      <c r="P4266" s="33"/>
      <c r="W4266" s="33"/>
      <c r="Y4266" s="33"/>
    </row>
    <row r="4267" spans="16:25" x14ac:dyDescent="0.45">
      <c r="P4267" s="33"/>
      <c r="W4267" s="33"/>
      <c r="Y4267" s="33"/>
    </row>
    <row r="4268" spans="16:25" x14ac:dyDescent="0.45">
      <c r="P4268" s="33"/>
      <c r="W4268" s="33"/>
      <c r="Y4268" s="33"/>
    </row>
    <row r="4269" spans="16:25" x14ac:dyDescent="0.45">
      <c r="P4269" s="33"/>
      <c r="W4269" s="33"/>
      <c r="Y4269" s="33"/>
    </row>
    <row r="4270" spans="16:25" x14ac:dyDescent="0.45">
      <c r="P4270" s="33"/>
      <c r="W4270" s="33"/>
      <c r="Y4270" s="33"/>
    </row>
    <row r="4271" spans="16:25" x14ac:dyDescent="0.45">
      <c r="P4271" s="33"/>
      <c r="W4271" s="33"/>
      <c r="Y4271" s="33"/>
    </row>
    <row r="4272" spans="16:25" x14ac:dyDescent="0.45">
      <c r="P4272" s="33"/>
      <c r="W4272" s="33"/>
      <c r="Y4272" s="33"/>
    </row>
    <row r="4273" spans="16:25" x14ac:dyDescent="0.45">
      <c r="P4273" s="33"/>
      <c r="W4273" s="33"/>
      <c r="Y4273" s="33"/>
    </row>
    <row r="4274" spans="16:25" x14ac:dyDescent="0.45">
      <c r="P4274" s="33"/>
      <c r="W4274" s="33"/>
      <c r="Y4274" s="33"/>
    </row>
    <row r="4275" spans="16:25" x14ac:dyDescent="0.45">
      <c r="P4275" s="33"/>
      <c r="W4275" s="33"/>
      <c r="Y4275" s="33"/>
    </row>
    <row r="4276" spans="16:25" x14ac:dyDescent="0.45">
      <c r="P4276" s="33"/>
      <c r="W4276" s="33"/>
      <c r="Y4276" s="33"/>
    </row>
    <row r="4277" spans="16:25" x14ac:dyDescent="0.45">
      <c r="P4277" s="33"/>
      <c r="W4277" s="33"/>
      <c r="Y4277" s="33"/>
    </row>
    <row r="4278" spans="16:25" x14ac:dyDescent="0.45">
      <c r="P4278" s="33"/>
      <c r="W4278" s="33"/>
      <c r="Y4278" s="33"/>
    </row>
    <row r="4279" spans="16:25" x14ac:dyDescent="0.45">
      <c r="P4279" s="33"/>
      <c r="W4279" s="33"/>
      <c r="Y4279" s="33"/>
    </row>
    <row r="4280" spans="16:25" x14ac:dyDescent="0.45">
      <c r="P4280" s="33"/>
      <c r="W4280" s="33"/>
      <c r="Y4280" s="33"/>
    </row>
    <row r="4281" spans="16:25" x14ac:dyDescent="0.45">
      <c r="P4281" s="33"/>
      <c r="W4281" s="33"/>
      <c r="Y4281" s="33"/>
    </row>
    <row r="4282" spans="16:25" x14ac:dyDescent="0.45">
      <c r="P4282" s="33"/>
      <c r="W4282" s="33"/>
      <c r="Y4282" s="33"/>
    </row>
    <row r="4283" spans="16:25" x14ac:dyDescent="0.45">
      <c r="P4283" s="33"/>
      <c r="W4283" s="33"/>
      <c r="Y4283" s="33"/>
    </row>
    <row r="4284" spans="16:25" x14ac:dyDescent="0.45">
      <c r="P4284" s="33"/>
      <c r="W4284" s="33"/>
      <c r="Y4284" s="33"/>
    </row>
    <row r="4285" spans="16:25" x14ac:dyDescent="0.45">
      <c r="P4285" s="33"/>
      <c r="W4285" s="33"/>
      <c r="Y4285" s="33"/>
    </row>
    <row r="4286" spans="16:25" x14ac:dyDescent="0.45">
      <c r="P4286" s="33"/>
      <c r="W4286" s="33"/>
      <c r="Y4286" s="33"/>
    </row>
    <row r="4287" spans="16:25" x14ac:dyDescent="0.45">
      <c r="P4287" s="33"/>
      <c r="W4287" s="33"/>
      <c r="Y4287" s="33"/>
    </row>
    <row r="4288" spans="16:25" x14ac:dyDescent="0.45">
      <c r="P4288" s="33"/>
      <c r="W4288" s="33"/>
      <c r="Y4288" s="33"/>
    </row>
    <row r="4289" spans="16:25" x14ac:dyDescent="0.45">
      <c r="P4289" s="33"/>
      <c r="W4289" s="33"/>
      <c r="Y4289" s="33"/>
    </row>
    <row r="4290" spans="16:25" x14ac:dyDescent="0.45">
      <c r="P4290" s="33"/>
      <c r="W4290" s="33"/>
      <c r="Y4290" s="33"/>
    </row>
    <row r="4291" spans="16:25" x14ac:dyDescent="0.45">
      <c r="P4291" s="33"/>
      <c r="W4291" s="33"/>
      <c r="Y4291" s="33"/>
    </row>
    <row r="4292" spans="16:25" x14ac:dyDescent="0.45">
      <c r="P4292" s="33"/>
      <c r="W4292" s="33"/>
      <c r="Y4292" s="33"/>
    </row>
    <row r="4293" spans="16:25" x14ac:dyDescent="0.45">
      <c r="P4293" s="33"/>
      <c r="W4293" s="33"/>
      <c r="Y4293" s="33"/>
    </row>
    <row r="4294" spans="16:25" x14ac:dyDescent="0.45">
      <c r="P4294" s="33"/>
      <c r="W4294" s="33"/>
      <c r="Y4294" s="33"/>
    </row>
    <row r="4295" spans="16:25" x14ac:dyDescent="0.45">
      <c r="P4295" s="33"/>
      <c r="W4295" s="33"/>
      <c r="Y4295" s="33"/>
    </row>
    <row r="4296" spans="16:25" x14ac:dyDescent="0.45">
      <c r="P4296" s="33"/>
      <c r="W4296" s="33"/>
      <c r="Y4296" s="33"/>
    </row>
    <row r="4297" spans="16:25" x14ac:dyDescent="0.45">
      <c r="P4297" s="33"/>
      <c r="W4297" s="33"/>
      <c r="Y4297" s="33"/>
    </row>
    <row r="4298" spans="16:25" x14ac:dyDescent="0.45">
      <c r="P4298" s="33"/>
      <c r="W4298" s="33"/>
      <c r="Y4298" s="33"/>
    </row>
    <row r="4299" spans="16:25" x14ac:dyDescent="0.45">
      <c r="P4299" s="33"/>
      <c r="W4299" s="33"/>
      <c r="Y4299" s="33"/>
    </row>
    <row r="4300" spans="16:25" x14ac:dyDescent="0.45">
      <c r="P4300" s="33"/>
      <c r="W4300" s="33"/>
      <c r="Y4300" s="33"/>
    </row>
    <row r="4301" spans="16:25" x14ac:dyDescent="0.45">
      <c r="P4301" s="33"/>
      <c r="W4301" s="33"/>
      <c r="Y4301" s="33"/>
    </row>
    <row r="4302" spans="16:25" x14ac:dyDescent="0.45">
      <c r="P4302" s="33"/>
      <c r="W4302" s="33"/>
      <c r="Y4302" s="33"/>
    </row>
    <row r="4303" spans="16:25" x14ac:dyDescent="0.45">
      <c r="P4303" s="33"/>
      <c r="W4303" s="33"/>
      <c r="Y4303" s="33"/>
    </row>
    <row r="4304" spans="16:25" x14ac:dyDescent="0.45">
      <c r="P4304" s="33"/>
      <c r="W4304" s="33"/>
      <c r="Y4304" s="33"/>
    </row>
    <row r="4305" spans="16:25" x14ac:dyDescent="0.45">
      <c r="P4305" s="33"/>
      <c r="W4305" s="33"/>
      <c r="Y4305" s="33"/>
    </row>
    <row r="4306" spans="16:25" x14ac:dyDescent="0.45">
      <c r="P4306" s="33"/>
      <c r="W4306" s="33"/>
      <c r="Y4306" s="33"/>
    </row>
    <row r="4307" spans="16:25" x14ac:dyDescent="0.45">
      <c r="P4307" s="33"/>
      <c r="W4307" s="33"/>
      <c r="Y4307" s="33"/>
    </row>
    <row r="4308" spans="16:25" x14ac:dyDescent="0.45">
      <c r="P4308" s="33"/>
      <c r="W4308" s="33"/>
      <c r="Y4308" s="33"/>
    </row>
    <row r="4309" spans="16:25" x14ac:dyDescent="0.45">
      <c r="P4309" s="33"/>
      <c r="W4309" s="33"/>
      <c r="Y4309" s="33"/>
    </row>
    <row r="4310" spans="16:25" x14ac:dyDescent="0.45">
      <c r="P4310" s="33"/>
      <c r="W4310" s="33"/>
      <c r="Y4310" s="33"/>
    </row>
    <row r="4311" spans="16:25" x14ac:dyDescent="0.45">
      <c r="P4311" s="33"/>
      <c r="W4311" s="33"/>
      <c r="Y4311" s="33"/>
    </row>
    <row r="4312" spans="16:25" x14ac:dyDescent="0.45">
      <c r="P4312" s="33"/>
      <c r="W4312" s="33"/>
      <c r="Y4312" s="33"/>
    </row>
    <row r="4313" spans="16:25" x14ac:dyDescent="0.45">
      <c r="P4313" s="33"/>
      <c r="W4313" s="33"/>
      <c r="Y4313" s="33"/>
    </row>
    <row r="4314" spans="16:25" x14ac:dyDescent="0.45">
      <c r="P4314" s="33"/>
      <c r="W4314" s="33"/>
      <c r="Y4314" s="33"/>
    </row>
    <row r="4315" spans="16:25" x14ac:dyDescent="0.45">
      <c r="P4315" s="33"/>
      <c r="W4315" s="33"/>
      <c r="Y4315" s="33"/>
    </row>
    <row r="4316" spans="16:25" x14ac:dyDescent="0.45">
      <c r="P4316" s="33"/>
      <c r="W4316" s="33"/>
      <c r="Y4316" s="33"/>
    </row>
    <row r="4317" spans="16:25" x14ac:dyDescent="0.45">
      <c r="P4317" s="33"/>
      <c r="W4317" s="33"/>
      <c r="Y4317" s="33"/>
    </row>
    <row r="4318" spans="16:25" x14ac:dyDescent="0.45">
      <c r="P4318" s="33"/>
      <c r="W4318" s="33"/>
      <c r="Y4318" s="33"/>
    </row>
    <row r="4319" spans="16:25" x14ac:dyDescent="0.45">
      <c r="P4319" s="33"/>
      <c r="W4319" s="33"/>
      <c r="Y4319" s="33"/>
    </row>
    <row r="4320" spans="16:25" x14ac:dyDescent="0.45">
      <c r="P4320" s="33"/>
      <c r="W4320" s="33"/>
      <c r="Y4320" s="33"/>
    </row>
    <row r="4321" spans="16:25" x14ac:dyDescent="0.45">
      <c r="P4321" s="33"/>
      <c r="W4321" s="33"/>
      <c r="Y4321" s="33"/>
    </row>
    <row r="4322" spans="16:25" x14ac:dyDescent="0.45">
      <c r="P4322" s="33"/>
      <c r="W4322" s="33"/>
      <c r="Y4322" s="33"/>
    </row>
    <row r="4323" spans="16:25" x14ac:dyDescent="0.45">
      <c r="P4323" s="33"/>
      <c r="W4323" s="33"/>
      <c r="Y4323" s="33"/>
    </row>
    <row r="4324" spans="16:25" x14ac:dyDescent="0.45">
      <c r="P4324" s="33"/>
      <c r="W4324" s="33"/>
      <c r="Y4324" s="33"/>
    </row>
    <row r="4325" spans="16:25" x14ac:dyDescent="0.45">
      <c r="P4325" s="33"/>
      <c r="W4325" s="33"/>
      <c r="Y4325" s="33"/>
    </row>
    <row r="4326" spans="16:25" x14ac:dyDescent="0.45">
      <c r="P4326" s="33"/>
      <c r="W4326" s="33"/>
      <c r="Y4326" s="33"/>
    </row>
    <row r="4327" spans="16:25" x14ac:dyDescent="0.45">
      <c r="P4327" s="33"/>
      <c r="W4327" s="33"/>
      <c r="Y4327" s="33"/>
    </row>
    <row r="4328" spans="16:25" x14ac:dyDescent="0.45">
      <c r="P4328" s="33"/>
      <c r="W4328" s="33"/>
      <c r="Y4328" s="33"/>
    </row>
    <row r="4329" spans="16:25" x14ac:dyDescent="0.45">
      <c r="P4329" s="33"/>
      <c r="W4329" s="33"/>
      <c r="Y4329" s="33"/>
    </row>
    <row r="4330" spans="16:25" x14ac:dyDescent="0.45">
      <c r="P4330" s="33"/>
      <c r="W4330" s="33"/>
      <c r="Y4330" s="33"/>
    </row>
    <row r="4331" spans="16:25" x14ac:dyDescent="0.45">
      <c r="P4331" s="33"/>
      <c r="W4331" s="33"/>
      <c r="Y4331" s="33"/>
    </row>
    <row r="4332" spans="16:25" x14ac:dyDescent="0.45">
      <c r="P4332" s="33"/>
      <c r="W4332" s="33"/>
      <c r="Y4332" s="33"/>
    </row>
    <row r="4333" spans="16:25" x14ac:dyDescent="0.45">
      <c r="P4333" s="33"/>
      <c r="W4333" s="33"/>
      <c r="Y4333" s="33"/>
    </row>
    <row r="4334" spans="16:25" x14ac:dyDescent="0.45">
      <c r="P4334" s="33"/>
      <c r="W4334" s="33"/>
      <c r="Y4334" s="33"/>
    </row>
    <row r="4335" spans="16:25" x14ac:dyDescent="0.45">
      <c r="P4335" s="33"/>
      <c r="W4335" s="33"/>
      <c r="Y4335" s="33"/>
    </row>
    <row r="4336" spans="16:25" x14ac:dyDescent="0.45">
      <c r="P4336" s="33"/>
      <c r="W4336" s="33"/>
      <c r="Y4336" s="33"/>
    </row>
    <row r="4337" spans="16:25" x14ac:dyDescent="0.45">
      <c r="P4337" s="33"/>
      <c r="W4337" s="33"/>
      <c r="Y4337" s="33"/>
    </row>
    <row r="4338" spans="16:25" x14ac:dyDescent="0.45">
      <c r="P4338" s="33"/>
      <c r="W4338" s="33"/>
      <c r="Y4338" s="33"/>
    </row>
    <row r="4339" spans="16:25" x14ac:dyDescent="0.45">
      <c r="P4339" s="33"/>
      <c r="W4339" s="33"/>
      <c r="Y4339" s="33"/>
    </row>
    <row r="4340" spans="16:25" x14ac:dyDescent="0.45">
      <c r="P4340" s="33"/>
      <c r="W4340" s="33"/>
      <c r="Y4340" s="33"/>
    </row>
    <row r="4341" spans="16:25" x14ac:dyDescent="0.45">
      <c r="P4341" s="33"/>
      <c r="W4341" s="33"/>
      <c r="Y4341" s="33"/>
    </row>
    <row r="4342" spans="16:25" x14ac:dyDescent="0.45">
      <c r="P4342" s="33"/>
      <c r="W4342" s="33"/>
      <c r="Y4342" s="33"/>
    </row>
    <row r="4343" spans="16:25" x14ac:dyDescent="0.45">
      <c r="P4343" s="33"/>
      <c r="W4343" s="33"/>
      <c r="Y4343" s="33"/>
    </row>
    <row r="4344" spans="16:25" x14ac:dyDescent="0.45">
      <c r="P4344" s="33"/>
      <c r="W4344" s="33"/>
      <c r="Y4344" s="33"/>
    </row>
    <row r="4345" spans="16:25" x14ac:dyDescent="0.45">
      <c r="P4345" s="33"/>
      <c r="W4345" s="33"/>
      <c r="Y4345" s="33"/>
    </row>
    <row r="4346" spans="16:25" x14ac:dyDescent="0.45">
      <c r="P4346" s="33"/>
      <c r="W4346" s="33"/>
      <c r="Y4346" s="33"/>
    </row>
    <row r="4347" spans="16:25" x14ac:dyDescent="0.45">
      <c r="P4347" s="33"/>
      <c r="W4347" s="33"/>
      <c r="Y4347" s="33"/>
    </row>
    <row r="4348" spans="16:25" x14ac:dyDescent="0.45">
      <c r="P4348" s="33"/>
      <c r="W4348" s="33"/>
      <c r="Y4348" s="33"/>
    </row>
    <row r="4349" spans="16:25" x14ac:dyDescent="0.45">
      <c r="P4349" s="33"/>
      <c r="W4349" s="33"/>
      <c r="Y4349" s="33"/>
    </row>
    <row r="4350" spans="16:25" x14ac:dyDescent="0.45">
      <c r="P4350" s="33"/>
      <c r="W4350" s="33"/>
      <c r="Y4350" s="33"/>
    </row>
    <row r="4351" spans="16:25" x14ac:dyDescent="0.45">
      <c r="P4351" s="33"/>
      <c r="W4351" s="33"/>
      <c r="Y4351" s="33"/>
    </row>
    <row r="4352" spans="16:25" x14ac:dyDescent="0.45">
      <c r="P4352" s="33"/>
      <c r="W4352" s="33"/>
      <c r="Y4352" s="33"/>
    </row>
    <row r="4353" spans="16:25" x14ac:dyDescent="0.45">
      <c r="P4353" s="33"/>
      <c r="W4353" s="33"/>
      <c r="Y4353" s="33"/>
    </row>
    <row r="4354" spans="16:25" x14ac:dyDescent="0.45">
      <c r="P4354" s="33"/>
      <c r="W4354" s="33"/>
      <c r="Y4354" s="33"/>
    </row>
    <row r="4355" spans="16:25" x14ac:dyDescent="0.45">
      <c r="P4355" s="33"/>
      <c r="W4355" s="33"/>
      <c r="Y4355" s="33"/>
    </row>
    <row r="4356" spans="16:25" x14ac:dyDescent="0.45">
      <c r="P4356" s="33"/>
      <c r="W4356" s="33"/>
      <c r="Y4356" s="33"/>
    </row>
    <row r="4357" spans="16:25" x14ac:dyDescent="0.45">
      <c r="P4357" s="33"/>
      <c r="W4357" s="33"/>
      <c r="Y4357" s="33"/>
    </row>
    <row r="4358" spans="16:25" x14ac:dyDescent="0.45">
      <c r="P4358" s="33"/>
      <c r="W4358" s="33"/>
      <c r="Y4358" s="33"/>
    </row>
    <row r="4359" spans="16:25" x14ac:dyDescent="0.45">
      <c r="P4359" s="33"/>
      <c r="W4359" s="33"/>
      <c r="Y4359" s="33"/>
    </row>
    <row r="4360" spans="16:25" x14ac:dyDescent="0.45">
      <c r="P4360" s="33"/>
      <c r="W4360" s="33"/>
      <c r="Y4360" s="33"/>
    </row>
    <row r="4361" spans="16:25" x14ac:dyDescent="0.45">
      <c r="P4361" s="33"/>
      <c r="W4361" s="33"/>
      <c r="Y4361" s="33"/>
    </row>
    <row r="4362" spans="16:25" x14ac:dyDescent="0.45">
      <c r="P4362" s="33"/>
      <c r="W4362" s="33"/>
      <c r="Y4362" s="33"/>
    </row>
    <row r="4363" spans="16:25" x14ac:dyDescent="0.45">
      <c r="P4363" s="33"/>
      <c r="W4363" s="33"/>
      <c r="Y4363" s="33"/>
    </row>
    <row r="4364" spans="16:25" x14ac:dyDescent="0.45">
      <c r="P4364" s="33"/>
      <c r="W4364" s="33"/>
      <c r="Y4364" s="33"/>
    </row>
    <row r="4365" spans="16:25" x14ac:dyDescent="0.45">
      <c r="P4365" s="33"/>
      <c r="W4365" s="33"/>
      <c r="Y4365" s="33"/>
    </row>
    <row r="4366" spans="16:25" x14ac:dyDescent="0.45">
      <c r="P4366" s="33"/>
      <c r="W4366" s="33"/>
      <c r="Y4366" s="33"/>
    </row>
    <row r="4367" spans="16:25" x14ac:dyDescent="0.45">
      <c r="P4367" s="33"/>
      <c r="W4367" s="33"/>
      <c r="Y4367" s="33"/>
    </row>
    <row r="4368" spans="16:25" x14ac:dyDescent="0.45">
      <c r="P4368" s="33"/>
      <c r="W4368" s="33"/>
      <c r="Y4368" s="33"/>
    </row>
    <row r="4369" spans="16:25" x14ac:dyDescent="0.45">
      <c r="P4369" s="33"/>
      <c r="W4369" s="33"/>
      <c r="Y4369" s="33"/>
    </row>
    <row r="4370" spans="16:25" x14ac:dyDescent="0.45">
      <c r="P4370" s="33"/>
      <c r="W4370" s="33"/>
      <c r="Y4370" s="33"/>
    </row>
    <row r="4371" spans="16:25" x14ac:dyDescent="0.45">
      <c r="P4371" s="33"/>
      <c r="W4371" s="33"/>
      <c r="Y4371" s="33"/>
    </row>
    <row r="4372" spans="16:25" x14ac:dyDescent="0.45">
      <c r="P4372" s="33"/>
      <c r="W4372" s="33"/>
      <c r="Y4372" s="33"/>
    </row>
    <row r="4373" spans="16:25" x14ac:dyDescent="0.45">
      <c r="P4373" s="33"/>
      <c r="W4373" s="33"/>
      <c r="Y4373" s="33"/>
    </row>
    <row r="4374" spans="16:25" x14ac:dyDescent="0.45">
      <c r="P4374" s="33"/>
      <c r="W4374" s="33"/>
      <c r="Y4374" s="33"/>
    </row>
    <row r="4375" spans="16:25" x14ac:dyDescent="0.45">
      <c r="P4375" s="33"/>
      <c r="W4375" s="33"/>
      <c r="Y4375" s="33"/>
    </row>
    <row r="4376" spans="16:25" x14ac:dyDescent="0.45">
      <c r="P4376" s="33"/>
      <c r="W4376" s="33"/>
      <c r="Y4376" s="33"/>
    </row>
    <row r="4377" spans="16:25" x14ac:dyDescent="0.45">
      <c r="P4377" s="33"/>
      <c r="W4377" s="33"/>
      <c r="Y4377" s="33"/>
    </row>
    <row r="4378" spans="16:25" x14ac:dyDescent="0.45">
      <c r="P4378" s="33"/>
      <c r="W4378" s="33"/>
      <c r="Y4378" s="33"/>
    </row>
    <row r="4379" spans="16:25" x14ac:dyDescent="0.45">
      <c r="P4379" s="33"/>
      <c r="W4379" s="33"/>
      <c r="Y4379" s="33"/>
    </row>
    <row r="4380" spans="16:25" x14ac:dyDescent="0.45">
      <c r="P4380" s="33"/>
      <c r="W4380" s="33"/>
      <c r="Y4380" s="33"/>
    </row>
    <row r="4381" spans="16:25" x14ac:dyDescent="0.45">
      <c r="P4381" s="33"/>
      <c r="W4381" s="33"/>
      <c r="Y4381" s="33"/>
    </row>
    <row r="4382" spans="16:25" x14ac:dyDescent="0.45">
      <c r="P4382" s="33"/>
      <c r="W4382" s="33"/>
      <c r="Y4382" s="33"/>
    </row>
    <row r="4383" spans="16:25" x14ac:dyDescent="0.45">
      <c r="P4383" s="33"/>
      <c r="W4383" s="33"/>
      <c r="Y4383" s="33"/>
    </row>
    <row r="4384" spans="16:25" x14ac:dyDescent="0.45">
      <c r="P4384" s="33"/>
      <c r="W4384" s="33"/>
      <c r="Y4384" s="33"/>
    </row>
    <row r="4385" spans="16:25" x14ac:dyDescent="0.45">
      <c r="P4385" s="33"/>
      <c r="W4385" s="33"/>
      <c r="Y4385" s="33"/>
    </row>
    <row r="4386" spans="16:25" x14ac:dyDescent="0.45">
      <c r="P4386" s="33"/>
      <c r="W4386" s="33"/>
      <c r="Y4386" s="33"/>
    </row>
    <row r="4387" spans="16:25" x14ac:dyDescent="0.45">
      <c r="P4387" s="33"/>
      <c r="W4387" s="33"/>
      <c r="Y4387" s="33"/>
    </row>
    <row r="4388" spans="16:25" x14ac:dyDescent="0.45">
      <c r="P4388" s="33"/>
      <c r="W4388" s="33"/>
      <c r="Y4388" s="33"/>
    </row>
    <row r="4389" spans="16:25" x14ac:dyDescent="0.45">
      <c r="P4389" s="33"/>
      <c r="W4389" s="33"/>
      <c r="Y4389" s="33"/>
    </row>
    <row r="4390" spans="16:25" x14ac:dyDescent="0.45">
      <c r="P4390" s="33"/>
      <c r="W4390" s="33"/>
      <c r="Y4390" s="33"/>
    </row>
    <row r="4391" spans="16:25" x14ac:dyDescent="0.45">
      <c r="P4391" s="33"/>
      <c r="W4391" s="33"/>
      <c r="Y4391" s="33"/>
    </row>
    <row r="4392" spans="16:25" x14ac:dyDescent="0.45">
      <c r="P4392" s="33"/>
      <c r="W4392" s="33"/>
      <c r="Y4392" s="33"/>
    </row>
    <row r="4393" spans="16:25" x14ac:dyDescent="0.45">
      <c r="P4393" s="33"/>
      <c r="W4393" s="33"/>
      <c r="Y4393" s="33"/>
    </row>
    <row r="4394" spans="16:25" x14ac:dyDescent="0.45">
      <c r="P4394" s="33"/>
      <c r="W4394" s="33"/>
      <c r="Y4394" s="33"/>
    </row>
    <row r="4395" spans="16:25" x14ac:dyDescent="0.45">
      <c r="P4395" s="33"/>
      <c r="W4395" s="33"/>
      <c r="Y4395" s="33"/>
    </row>
    <row r="4396" spans="16:25" x14ac:dyDescent="0.45">
      <c r="P4396" s="33"/>
      <c r="W4396" s="33"/>
      <c r="Y4396" s="33"/>
    </row>
    <row r="4397" spans="16:25" x14ac:dyDescent="0.45">
      <c r="P4397" s="33"/>
      <c r="W4397" s="33"/>
      <c r="Y4397" s="33"/>
    </row>
    <row r="4398" spans="16:25" x14ac:dyDescent="0.45">
      <c r="P4398" s="33"/>
      <c r="W4398" s="33"/>
      <c r="Y4398" s="33"/>
    </row>
    <row r="4399" spans="16:25" x14ac:dyDescent="0.45">
      <c r="P4399" s="33"/>
      <c r="W4399" s="33"/>
      <c r="Y4399" s="33"/>
    </row>
    <row r="4400" spans="16:25" x14ac:dyDescent="0.45">
      <c r="P4400" s="33"/>
      <c r="W4400" s="33"/>
      <c r="Y4400" s="33"/>
    </row>
    <row r="4401" spans="16:25" x14ac:dyDescent="0.45">
      <c r="P4401" s="33"/>
      <c r="W4401" s="33"/>
      <c r="Y4401" s="33"/>
    </row>
    <row r="4402" spans="16:25" x14ac:dyDescent="0.45">
      <c r="P4402" s="33"/>
      <c r="W4402" s="33"/>
      <c r="Y4402" s="33"/>
    </row>
    <row r="4403" spans="16:25" x14ac:dyDescent="0.45">
      <c r="P4403" s="33"/>
      <c r="W4403" s="33"/>
      <c r="Y4403" s="33"/>
    </row>
    <row r="4404" spans="16:25" x14ac:dyDescent="0.45">
      <c r="P4404" s="33"/>
      <c r="W4404" s="33"/>
      <c r="Y4404" s="33"/>
    </row>
    <row r="4405" spans="16:25" x14ac:dyDescent="0.45">
      <c r="P4405" s="33"/>
      <c r="W4405" s="33"/>
      <c r="Y4405" s="33"/>
    </row>
    <row r="4406" spans="16:25" x14ac:dyDescent="0.45">
      <c r="P4406" s="33"/>
      <c r="W4406" s="33"/>
      <c r="Y4406" s="33"/>
    </row>
    <row r="4407" spans="16:25" x14ac:dyDescent="0.45">
      <c r="P4407" s="33"/>
      <c r="W4407" s="33"/>
      <c r="Y4407" s="33"/>
    </row>
    <row r="4408" spans="16:25" x14ac:dyDescent="0.45">
      <c r="P4408" s="33"/>
      <c r="W4408" s="33"/>
      <c r="Y4408" s="33"/>
    </row>
    <row r="4409" spans="16:25" x14ac:dyDescent="0.45">
      <c r="P4409" s="33"/>
      <c r="W4409" s="33"/>
      <c r="Y4409" s="33"/>
    </row>
    <row r="4410" spans="16:25" x14ac:dyDescent="0.45">
      <c r="P4410" s="33"/>
      <c r="W4410" s="33"/>
      <c r="Y4410" s="33"/>
    </row>
    <row r="4411" spans="16:25" x14ac:dyDescent="0.45">
      <c r="P4411" s="33"/>
      <c r="W4411" s="33"/>
      <c r="Y4411" s="33"/>
    </row>
    <row r="4412" spans="16:25" x14ac:dyDescent="0.45">
      <c r="P4412" s="33"/>
      <c r="W4412" s="33"/>
      <c r="Y4412" s="33"/>
    </row>
    <row r="4413" spans="16:25" x14ac:dyDescent="0.45">
      <c r="P4413" s="33"/>
      <c r="W4413" s="33"/>
      <c r="Y4413" s="33"/>
    </row>
    <row r="4414" spans="16:25" x14ac:dyDescent="0.45">
      <c r="P4414" s="33"/>
      <c r="W4414" s="33"/>
      <c r="Y4414" s="33"/>
    </row>
    <row r="4415" spans="16:25" x14ac:dyDescent="0.45">
      <c r="P4415" s="33"/>
      <c r="W4415" s="33"/>
      <c r="Y4415" s="33"/>
    </row>
    <row r="4416" spans="16:25" x14ac:dyDescent="0.45">
      <c r="P4416" s="33"/>
      <c r="W4416" s="33"/>
      <c r="Y4416" s="33"/>
    </row>
    <row r="4417" spans="16:25" x14ac:dyDescent="0.45">
      <c r="P4417" s="33"/>
      <c r="W4417" s="33"/>
      <c r="Y4417" s="33"/>
    </row>
    <row r="4418" spans="16:25" x14ac:dyDescent="0.45">
      <c r="P4418" s="33"/>
      <c r="W4418" s="33"/>
      <c r="Y4418" s="33"/>
    </row>
    <row r="4419" spans="16:25" x14ac:dyDescent="0.45">
      <c r="P4419" s="33"/>
      <c r="W4419" s="33"/>
      <c r="Y4419" s="33"/>
    </row>
    <row r="4420" spans="16:25" x14ac:dyDescent="0.45">
      <c r="P4420" s="33"/>
      <c r="W4420" s="33"/>
      <c r="Y4420" s="33"/>
    </row>
    <row r="4421" spans="16:25" x14ac:dyDescent="0.45">
      <c r="P4421" s="33"/>
      <c r="W4421" s="33"/>
      <c r="Y4421" s="33"/>
    </row>
    <row r="4422" spans="16:25" x14ac:dyDescent="0.45">
      <c r="P4422" s="33"/>
      <c r="W4422" s="33"/>
      <c r="Y4422" s="33"/>
    </row>
    <row r="4423" spans="16:25" x14ac:dyDescent="0.45">
      <c r="P4423" s="33"/>
      <c r="W4423" s="33"/>
      <c r="Y4423" s="33"/>
    </row>
    <row r="4424" spans="16:25" x14ac:dyDescent="0.45">
      <c r="P4424" s="33"/>
      <c r="W4424" s="33"/>
      <c r="Y4424" s="33"/>
    </row>
    <row r="4425" spans="16:25" x14ac:dyDescent="0.45">
      <c r="P4425" s="33"/>
      <c r="W4425" s="33"/>
      <c r="Y4425" s="33"/>
    </row>
    <row r="4426" spans="16:25" x14ac:dyDescent="0.45">
      <c r="P4426" s="33"/>
      <c r="W4426" s="33"/>
      <c r="Y4426" s="33"/>
    </row>
    <row r="4427" spans="16:25" x14ac:dyDescent="0.45">
      <c r="P4427" s="33"/>
      <c r="W4427" s="33"/>
      <c r="Y4427" s="33"/>
    </row>
    <row r="4428" spans="16:25" x14ac:dyDescent="0.45">
      <c r="P4428" s="33"/>
      <c r="W4428" s="33"/>
      <c r="Y4428" s="33"/>
    </row>
    <row r="4429" spans="16:25" x14ac:dyDescent="0.45">
      <c r="P4429" s="33"/>
      <c r="W4429" s="33"/>
      <c r="Y4429" s="33"/>
    </row>
    <row r="4430" spans="16:25" x14ac:dyDescent="0.45">
      <c r="P4430" s="33"/>
      <c r="W4430" s="33"/>
      <c r="Y4430" s="33"/>
    </row>
    <row r="4431" spans="16:25" x14ac:dyDescent="0.45">
      <c r="P4431" s="33"/>
      <c r="W4431" s="33"/>
      <c r="Y4431" s="33"/>
    </row>
    <row r="4432" spans="16:25" x14ac:dyDescent="0.45">
      <c r="P4432" s="33"/>
      <c r="W4432" s="33"/>
      <c r="Y4432" s="33"/>
    </row>
    <row r="4433" spans="16:25" x14ac:dyDescent="0.45">
      <c r="P4433" s="33"/>
      <c r="W4433" s="33"/>
      <c r="Y4433" s="33"/>
    </row>
    <row r="4434" spans="16:25" x14ac:dyDescent="0.45">
      <c r="P4434" s="33"/>
      <c r="W4434" s="33"/>
      <c r="Y4434" s="33"/>
    </row>
    <row r="4435" spans="16:25" x14ac:dyDescent="0.45">
      <c r="P4435" s="33"/>
      <c r="W4435" s="33"/>
      <c r="Y4435" s="33"/>
    </row>
    <row r="4436" spans="16:25" x14ac:dyDescent="0.45">
      <c r="P4436" s="33"/>
      <c r="W4436" s="33"/>
      <c r="Y4436" s="33"/>
    </row>
    <row r="4437" spans="16:25" x14ac:dyDescent="0.45">
      <c r="P4437" s="33"/>
      <c r="W4437" s="33"/>
      <c r="Y4437" s="33"/>
    </row>
    <row r="4438" spans="16:25" x14ac:dyDescent="0.45">
      <c r="P4438" s="33"/>
      <c r="W4438" s="33"/>
      <c r="Y4438" s="33"/>
    </row>
    <row r="4439" spans="16:25" x14ac:dyDescent="0.45">
      <c r="P4439" s="33"/>
      <c r="W4439" s="33"/>
      <c r="Y4439" s="33"/>
    </row>
    <row r="4440" spans="16:25" x14ac:dyDescent="0.45">
      <c r="P4440" s="33"/>
      <c r="W4440" s="33"/>
      <c r="Y4440" s="33"/>
    </row>
    <row r="4441" spans="16:25" x14ac:dyDescent="0.45">
      <c r="P4441" s="33"/>
      <c r="W4441" s="33"/>
      <c r="Y4441" s="33"/>
    </row>
    <row r="4442" spans="16:25" x14ac:dyDescent="0.45">
      <c r="P4442" s="33"/>
      <c r="W4442" s="33"/>
      <c r="Y4442" s="33"/>
    </row>
    <row r="4443" spans="16:25" x14ac:dyDescent="0.45">
      <c r="P4443" s="33"/>
      <c r="W4443" s="33"/>
      <c r="Y4443" s="33"/>
    </row>
    <row r="4444" spans="16:25" x14ac:dyDescent="0.45">
      <c r="P4444" s="33"/>
      <c r="W4444" s="33"/>
      <c r="Y4444" s="33"/>
    </row>
    <row r="4445" spans="16:25" x14ac:dyDescent="0.45">
      <c r="P4445" s="33"/>
      <c r="W4445" s="33"/>
      <c r="Y4445" s="33"/>
    </row>
    <row r="4446" spans="16:25" x14ac:dyDescent="0.45">
      <c r="P4446" s="33"/>
      <c r="W4446" s="33"/>
      <c r="Y4446" s="33"/>
    </row>
    <row r="4447" spans="16:25" x14ac:dyDescent="0.45">
      <c r="P4447" s="33"/>
      <c r="W4447" s="33"/>
      <c r="Y4447" s="33"/>
    </row>
    <row r="4448" spans="16:25" x14ac:dyDescent="0.45">
      <c r="P4448" s="33"/>
      <c r="W4448" s="33"/>
      <c r="Y4448" s="33"/>
    </row>
    <row r="4449" spans="16:25" x14ac:dyDescent="0.45">
      <c r="P4449" s="33"/>
      <c r="W4449" s="33"/>
      <c r="Y4449" s="33"/>
    </row>
    <row r="4450" spans="16:25" x14ac:dyDescent="0.45">
      <c r="P4450" s="33"/>
      <c r="W4450" s="33"/>
      <c r="Y4450" s="33"/>
    </row>
    <row r="4451" spans="16:25" x14ac:dyDescent="0.45">
      <c r="P4451" s="33"/>
      <c r="W4451" s="33"/>
      <c r="Y4451" s="33"/>
    </row>
    <row r="4452" spans="16:25" x14ac:dyDescent="0.45">
      <c r="P4452" s="33"/>
      <c r="W4452" s="33"/>
      <c r="Y4452" s="33"/>
    </row>
    <row r="4453" spans="16:25" x14ac:dyDescent="0.45">
      <c r="P4453" s="33"/>
      <c r="W4453" s="33"/>
      <c r="Y4453" s="33"/>
    </row>
    <row r="4454" spans="16:25" x14ac:dyDescent="0.45">
      <c r="P4454" s="33"/>
      <c r="W4454" s="33"/>
      <c r="Y4454" s="33"/>
    </row>
    <row r="4455" spans="16:25" x14ac:dyDescent="0.45">
      <c r="P4455" s="33"/>
      <c r="W4455" s="33"/>
      <c r="Y4455" s="33"/>
    </row>
    <row r="4456" spans="16:25" x14ac:dyDescent="0.45">
      <c r="P4456" s="33"/>
      <c r="W4456" s="33"/>
      <c r="Y4456" s="33"/>
    </row>
    <row r="4457" spans="16:25" x14ac:dyDescent="0.45">
      <c r="P4457" s="33"/>
      <c r="W4457" s="33"/>
      <c r="Y4457" s="33"/>
    </row>
    <row r="4458" spans="16:25" x14ac:dyDescent="0.45">
      <c r="P4458" s="33"/>
      <c r="W4458" s="33"/>
      <c r="Y4458" s="33"/>
    </row>
    <row r="4459" spans="16:25" x14ac:dyDescent="0.45">
      <c r="P4459" s="33"/>
      <c r="W4459" s="33"/>
      <c r="Y4459" s="33"/>
    </row>
    <row r="4460" spans="16:25" x14ac:dyDescent="0.45">
      <c r="P4460" s="33"/>
      <c r="W4460" s="33"/>
      <c r="Y4460" s="33"/>
    </row>
    <row r="4461" spans="16:25" x14ac:dyDescent="0.45">
      <c r="P4461" s="33"/>
      <c r="W4461" s="33"/>
      <c r="Y4461" s="33"/>
    </row>
    <row r="4462" spans="16:25" x14ac:dyDescent="0.45">
      <c r="P4462" s="33"/>
      <c r="W4462" s="33"/>
      <c r="Y4462" s="33"/>
    </row>
    <row r="4463" spans="16:25" x14ac:dyDescent="0.45">
      <c r="P4463" s="33"/>
      <c r="W4463" s="33"/>
      <c r="Y4463" s="33"/>
    </row>
    <row r="4464" spans="16:25" x14ac:dyDescent="0.45">
      <c r="P4464" s="33"/>
      <c r="W4464" s="33"/>
      <c r="Y4464" s="33"/>
    </row>
    <row r="4465" spans="16:25" x14ac:dyDescent="0.45">
      <c r="P4465" s="33"/>
      <c r="W4465" s="33"/>
      <c r="Y4465" s="33"/>
    </row>
    <row r="4466" spans="16:25" x14ac:dyDescent="0.45">
      <c r="P4466" s="33"/>
      <c r="W4466" s="33"/>
      <c r="Y4466" s="33"/>
    </row>
    <row r="4467" spans="16:25" x14ac:dyDescent="0.45">
      <c r="P4467" s="33"/>
      <c r="W4467" s="33"/>
      <c r="Y4467" s="33"/>
    </row>
    <row r="4468" spans="16:25" x14ac:dyDescent="0.45">
      <c r="P4468" s="33"/>
      <c r="W4468" s="33"/>
      <c r="Y4468" s="33"/>
    </row>
    <row r="4469" spans="16:25" x14ac:dyDescent="0.45">
      <c r="P4469" s="33"/>
      <c r="W4469" s="33"/>
      <c r="Y4469" s="33"/>
    </row>
    <row r="4470" spans="16:25" x14ac:dyDescent="0.45">
      <c r="P4470" s="33"/>
      <c r="W4470" s="33"/>
      <c r="Y4470" s="33"/>
    </row>
    <row r="4471" spans="16:25" x14ac:dyDescent="0.45">
      <c r="P4471" s="33"/>
      <c r="W4471" s="33"/>
      <c r="Y4471" s="33"/>
    </row>
    <row r="4472" spans="16:25" x14ac:dyDescent="0.45">
      <c r="P4472" s="33"/>
      <c r="W4472" s="33"/>
      <c r="Y4472" s="33"/>
    </row>
    <row r="4473" spans="16:25" x14ac:dyDescent="0.45">
      <c r="P4473" s="33"/>
      <c r="W4473" s="33"/>
      <c r="Y4473" s="33"/>
    </row>
    <row r="4474" spans="16:25" x14ac:dyDescent="0.45">
      <c r="P4474" s="33"/>
      <c r="W4474" s="33"/>
      <c r="Y4474" s="33"/>
    </row>
    <row r="4475" spans="16:25" x14ac:dyDescent="0.45">
      <c r="P4475" s="33"/>
      <c r="W4475" s="33"/>
      <c r="Y4475" s="33"/>
    </row>
    <row r="4476" spans="16:25" x14ac:dyDescent="0.45">
      <c r="P4476" s="33"/>
      <c r="W4476" s="33"/>
      <c r="Y4476" s="33"/>
    </row>
    <row r="4477" spans="16:25" x14ac:dyDescent="0.45">
      <c r="P4477" s="33"/>
      <c r="W4477" s="33"/>
      <c r="Y4477" s="33"/>
    </row>
    <row r="4478" spans="16:25" x14ac:dyDescent="0.45">
      <c r="P4478" s="33"/>
      <c r="W4478" s="33"/>
      <c r="Y4478" s="33"/>
    </row>
    <row r="4479" spans="16:25" x14ac:dyDescent="0.45">
      <c r="P4479" s="33"/>
      <c r="W4479" s="33"/>
      <c r="Y4479" s="33"/>
    </row>
    <row r="4480" spans="16:25" x14ac:dyDescent="0.45">
      <c r="P4480" s="33"/>
      <c r="W4480" s="33"/>
      <c r="Y4480" s="33"/>
    </row>
    <row r="4481" spans="16:25" x14ac:dyDescent="0.45">
      <c r="P4481" s="33"/>
      <c r="W4481" s="33"/>
      <c r="Y4481" s="33"/>
    </row>
    <row r="4482" spans="16:25" x14ac:dyDescent="0.45">
      <c r="P4482" s="33"/>
      <c r="W4482" s="33"/>
      <c r="Y4482" s="33"/>
    </row>
    <row r="4483" spans="16:25" x14ac:dyDescent="0.45">
      <c r="P4483" s="33"/>
      <c r="W4483" s="33"/>
      <c r="Y4483" s="33"/>
    </row>
    <row r="4484" spans="16:25" x14ac:dyDescent="0.45">
      <c r="P4484" s="33"/>
      <c r="W4484" s="33"/>
      <c r="Y4484" s="33"/>
    </row>
    <row r="4485" spans="16:25" x14ac:dyDescent="0.45">
      <c r="P4485" s="33"/>
      <c r="W4485" s="33"/>
      <c r="Y4485" s="33"/>
    </row>
    <row r="4486" spans="16:25" x14ac:dyDescent="0.45">
      <c r="P4486" s="33"/>
      <c r="W4486" s="33"/>
      <c r="Y4486" s="33"/>
    </row>
    <row r="4487" spans="16:25" x14ac:dyDescent="0.45">
      <c r="P4487" s="33"/>
      <c r="W4487" s="33"/>
      <c r="Y4487" s="33"/>
    </row>
    <row r="4488" spans="16:25" x14ac:dyDescent="0.45">
      <c r="P4488" s="33"/>
      <c r="W4488" s="33"/>
      <c r="Y4488" s="33"/>
    </row>
    <row r="4489" spans="16:25" x14ac:dyDescent="0.45">
      <c r="P4489" s="33"/>
      <c r="W4489" s="33"/>
      <c r="Y4489" s="33"/>
    </row>
    <row r="4490" spans="16:25" x14ac:dyDescent="0.45">
      <c r="P4490" s="33"/>
      <c r="W4490" s="33"/>
      <c r="Y4490" s="33"/>
    </row>
    <row r="4491" spans="16:25" x14ac:dyDescent="0.45">
      <c r="P4491" s="33"/>
      <c r="W4491" s="33"/>
      <c r="Y4491" s="33"/>
    </row>
    <row r="4492" spans="16:25" x14ac:dyDescent="0.45">
      <c r="P4492" s="33"/>
      <c r="W4492" s="33"/>
      <c r="Y4492" s="33"/>
    </row>
    <row r="4493" spans="16:25" x14ac:dyDescent="0.45">
      <c r="P4493" s="33"/>
      <c r="W4493" s="33"/>
      <c r="Y4493" s="33"/>
    </row>
    <row r="4494" spans="16:25" x14ac:dyDescent="0.45">
      <c r="P4494" s="33"/>
      <c r="W4494" s="33"/>
      <c r="Y4494" s="33"/>
    </row>
    <row r="4495" spans="16:25" x14ac:dyDescent="0.45">
      <c r="P4495" s="33"/>
      <c r="W4495" s="33"/>
      <c r="Y4495" s="33"/>
    </row>
    <row r="4496" spans="16:25" x14ac:dyDescent="0.45">
      <c r="P4496" s="33"/>
      <c r="W4496" s="33"/>
      <c r="Y4496" s="33"/>
    </row>
    <row r="4497" spans="16:25" x14ac:dyDescent="0.45">
      <c r="P4497" s="33"/>
      <c r="W4497" s="33"/>
      <c r="Y4497" s="33"/>
    </row>
    <row r="4498" spans="16:25" x14ac:dyDescent="0.45">
      <c r="P4498" s="33"/>
      <c r="W4498" s="33"/>
      <c r="Y4498" s="33"/>
    </row>
    <row r="4499" spans="16:25" x14ac:dyDescent="0.45">
      <c r="P4499" s="33"/>
      <c r="W4499" s="33"/>
      <c r="Y4499" s="33"/>
    </row>
    <row r="4500" spans="16:25" x14ac:dyDescent="0.45">
      <c r="P4500" s="33"/>
      <c r="W4500" s="33"/>
      <c r="Y4500" s="33"/>
    </row>
    <row r="4501" spans="16:25" x14ac:dyDescent="0.45">
      <c r="P4501" s="33"/>
      <c r="W4501" s="33"/>
      <c r="Y4501" s="33"/>
    </row>
    <row r="4502" spans="16:25" x14ac:dyDescent="0.45">
      <c r="P4502" s="33"/>
      <c r="W4502" s="33"/>
      <c r="Y4502" s="33"/>
    </row>
    <row r="4503" spans="16:25" x14ac:dyDescent="0.45">
      <c r="P4503" s="33"/>
      <c r="W4503" s="33"/>
      <c r="Y4503" s="33"/>
    </row>
    <row r="4504" spans="16:25" x14ac:dyDescent="0.45">
      <c r="P4504" s="33"/>
      <c r="W4504" s="33"/>
      <c r="Y4504" s="33"/>
    </row>
    <row r="4505" spans="16:25" x14ac:dyDescent="0.45">
      <c r="P4505" s="33"/>
      <c r="W4505" s="33"/>
      <c r="Y4505" s="33"/>
    </row>
    <row r="4506" spans="16:25" x14ac:dyDescent="0.45">
      <c r="P4506" s="33"/>
      <c r="W4506" s="33"/>
      <c r="Y4506" s="33"/>
    </row>
    <row r="4507" spans="16:25" x14ac:dyDescent="0.45">
      <c r="P4507" s="33"/>
      <c r="W4507" s="33"/>
      <c r="Y4507" s="33"/>
    </row>
    <row r="4508" spans="16:25" x14ac:dyDescent="0.45">
      <c r="P4508" s="33"/>
      <c r="W4508" s="33"/>
      <c r="Y4508" s="33"/>
    </row>
    <row r="4509" spans="16:25" x14ac:dyDescent="0.45">
      <c r="P4509" s="33"/>
      <c r="W4509" s="33"/>
      <c r="Y4509" s="33"/>
    </row>
    <row r="4510" spans="16:25" x14ac:dyDescent="0.45">
      <c r="P4510" s="33"/>
      <c r="W4510" s="33"/>
      <c r="Y4510" s="33"/>
    </row>
    <row r="4511" spans="16:25" x14ac:dyDescent="0.45">
      <c r="P4511" s="33"/>
      <c r="W4511" s="33"/>
      <c r="Y4511" s="33"/>
    </row>
    <row r="4512" spans="16:25" x14ac:dyDescent="0.45">
      <c r="P4512" s="33"/>
      <c r="W4512" s="33"/>
      <c r="Y4512" s="33"/>
    </row>
    <row r="4513" spans="16:25" x14ac:dyDescent="0.45">
      <c r="P4513" s="33"/>
      <c r="W4513" s="33"/>
      <c r="Y4513" s="33"/>
    </row>
    <row r="4514" spans="16:25" x14ac:dyDescent="0.45">
      <c r="P4514" s="33"/>
      <c r="W4514" s="33"/>
      <c r="Y4514" s="33"/>
    </row>
    <row r="4515" spans="16:25" x14ac:dyDescent="0.45">
      <c r="P4515" s="33"/>
      <c r="W4515" s="33"/>
      <c r="Y4515" s="33"/>
    </row>
    <row r="4516" spans="16:25" x14ac:dyDescent="0.45">
      <c r="P4516" s="33"/>
      <c r="W4516" s="33"/>
      <c r="Y4516" s="33"/>
    </row>
    <row r="4517" spans="16:25" x14ac:dyDescent="0.45">
      <c r="P4517" s="33"/>
      <c r="W4517" s="33"/>
      <c r="Y4517" s="33"/>
    </row>
    <row r="4518" spans="16:25" x14ac:dyDescent="0.45">
      <c r="P4518" s="33"/>
      <c r="W4518" s="33"/>
      <c r="Y4518" s="33"/>
    </row>
    <row r="4519" spans="16:25" x14ac:dyDescent="0.45">
      <c r="P4519" s="33"/>
      <c r="W4519" s="33"/>
      <c r="Y4519" s="33"/>
    </row>
    <row r="4520" spans="16:25" x14ac:dyDescent="0.45">
      <c r="P4520" s="33"/>
      <c r="W4520" s="33"/>
      <c r="Y4520" s="33"/>
    </row>
    <row r="4521" spans="16:25" x14ac:dyDescent="0.45">
      <c r="P4521" s="33"/>
      <c r="W4521" s="33"/>
      <c r="Y4521" s="33"/>
    </row>
    <row r="4522" spans="16:25" x14ac:dyDescent="0.45">
      <c r="P4522" s="33"/>
      <c r="W4522" s="33"/>
      <c r="Y4522" s="33"/>
    </row>
    <row r="4523" spans="16:25" x14ac:dyDescent="0.45">
      <c r="P4523" s="33"/>
      <c r="W4523" s="33"/>
      <c r="Y4523" s="33"/>
    </row>
    <row r="4524" spans="16:25" x14ac:dyDescent="0.45">
      <c r="P4524" s="33"/>
      <c r="W4524" s="33"/>
      <c r="Y4524" s="33"/>
    </row>
    <row r="4525" spans="16:25" x14ac:dyDescent="0.45">
      <c r="P4525" s="33"/>
      <c r="W4525" s="33"/>
      <c r="Y4525" s="33"/>
    </row>
    <row r="4526" spans="16:25" x14ac:dyDescent="0.45">
      <c r="P4526" s="33"/>
      <c r="W4526" s="33"/>
      <c r="Y4526" s="33"/>
    </row>
    <row r="4527" spans="16:25" x14ac:dyDescent="0.45">
      <c r="P4527" s="33"/>
      <c r="W4527" s="33"/>
      <c r="Y4527" s="33"/>
    </row>
    <row r="4528" spans="16:25" x14ac:dyDescent="0.45">
      <c r="P4528" s="33"/>
      <c r="W4528" s="33"/>
      <c r="Y4528" s="33"/>
    </row>
    <row r="4529" spans="16:25" x14ac:dyDescent="0.45">
      <c r="P4529" s="33"/>
      <c r="W4529" s="33"/>
      <c r="Y4529" s="33"/>
    </row>
    <row r="4530" spans="16:25" x14ac:dyDescent="0.45">
      <c r="P4530" s="33"/>
      <c r="W4530" s="33"/>
      <c r="Y4530" s="33"/>
    </row>
    <row r="4531" spans="16:25" x14ac:dyDescent="0.45">
      <c r="P4531" s="33"/>
      <c r="W4531" s="33"/>
      <c r="Y4531" s="33"/>
    </row>
    <row r="4532" spans="16:25" x14ac:dyDescent="0.45">
      <c r="P4532" s="33"/>
      <c r="W4532" s="33"/>
      <c r="Y4532" s="33"/>
    </row>
    <row r="4533" spans="16:25" x14ac:dyDescent="0.45">
      <c r="P4533" s="33"/>
      <c r="W4533" s="33"/>
      <c r="Y4533" s="33"/>
    </row>
    <row r="4534" spans="16:25" x14ac:dyDescent="0.45">
      <c r="P4534" s="33"/>
      <c r="W4534" s="33"/>
      <c r="Y4534" s="33"/>
    </row>
    <row r="4535" spans="16:25" x14ac:dyDescent="0.45">
      <c r="P4535" s="33"/>
      <c r="W4535" s="33"/>
      <c r="Y4535" s="33"/>
    </row>
    <row r="4536" spans="16:25" x14ac:dyDescent="0.45">
      <c r="P4536" s="33"/>
      <c r="W4536" s="33"/>
      <c r="Y4536" s="33"/>
    </row>
    <row r="4537" spans="16:25" x14ac:dyDescent="0.45">
      <c r="P4537" s="33"/>
      <c r="W4537" s="33"/>
      <c r="Y4537" s="33"/>
    </row>
    <row r="4538" spans="16:25" x14ac:dyDescent="0.45">
      <c r="P4538" s="33"/>
      <c r="W4538" s="33"/>
      <c r="Y4538" s="33"/>
    </row>
    <row r="4539" spans="16:25" x14ac:dyDescent="0.45">
      <c r="P4539" s="33"/>
      <c r="W4539" s="33"/>
      <c r="Y4539" s="33"/>
    </row>
    <row r="4540" spans="16:25" x14ac:dyDescent="0.45">
      <c r="P4540" s="33"/>
      <c r="W4540" s="33"/>
      <c r="Y4540" s="33"/>
    </row>
    <row r="4541" spans="16:25" x14ac:dyDescent="0.45">
      <c r="P4541" s="33"/>
      <c r="W4541" s="33"/>
      <c r="Y4541" s="33"/>
    </row>
    <row r="4542" spans="16:25" x14ac:dyDescent="0.45">
      <c r="P4542" s="33"/>
      <c r="W4542" s="33"/>
      <c r="Y4542" s="33"/>
    </row>
    <row r="4543" spans="16:25" x14ac:dyDescent="0.45">
      <c r="P4543" s="33"/>
      <c r="W4543" s="33"/>
      <c r="Y4543" s="33"/>
    </row>
    <row r="4544" spans="16:25" x14ac:dyDescent="0.45">
      <c r="P4544" s="33"/>
      <c r="W4544" s="33"/>
      <c r="Y4544" s="33"/>
    </row>
    <row r="4545" spans="16:25" x14ac:dyDescent="0.45">
      <c r="P4545" s="33"/>
      <c r="W4545" s="33"/>
      <c r="Y4545" s="33"/>
    </row>
    <row r="4546" spans="16:25" x14ac:dyDescent="0.45">
      <c r="P4546" s="33"/>
      <c r="W4546" s="33"/>
      <c r="Y4546" s="33"/>
    </row>
    <row r="4547" spans="16:25" x14ac:dyDescent="0.45">
      <c r="P4547" s="33"/>
      <c r="W4547" s="33"/>
      <c r="Y4547" s="33"/>
    </row>
    <row r="4548" spans="16:25" x14ac:dyDescent="0.45">
      <c r="P4548" s="33"/>
      <c r="W4548" s="33"/>
      <c r="Y4548" s="33"/>
    </row>
    <row r="4549" spans="16:25" x14ac:dyDescent="0.45">
      <c r="P4549" s="33"/>
      <c r="W4549" s="33"/>
      <c r="Y4549" s="33"/>
    </row>
    <row r="4550" spans="16:25" x14ac:dyDescent="0.45">
      <c r="P4550" s="33"/>
      <c r="W4550" s="33"/>
      <c r="Y4550" s="33"/>
    </row>
    <row r="4551" spans="16:25" x14ac:dyDescent="0.45">
      <c r="P4551" s="33"/>
      <c r="W4551" s="33"/>
      <c r="Y4551" s="33"/>
    </row>
    <row r="4552" spans="16:25" x14ac:dyDescent="0.45">
      <c r="P4552" s="33"/>
      <c r="W4552" s="33"/>
      <c r="Y4552" s="33"/>
    </row>
    <row r="4553" spans="16:25" x14ac:dyDescent="0.45">
      <c r="P4553" s="33"/>
      <c r="W4553" s="33"/>
      <c r="Y4553" s="33"/>
    </row>
    <row r="4554" spans="16:25" x14ac:dyDescent="0.45">
      <c r="P4554" s="33"/>
      <c r="W4554" s="33"/>
      <c r="Y4554" s="33"/>
    </row>
    <row r="4555" spans="16:25" x14ac:dyDescent="0.45">
      <c r="P4555" s="33"/>
      <c r="W4555" s="33"/>
      <c r="Y4555" s="33"/>
    </row>
    <row r="4556" spans="16:25" x14ac:dyDescent="0.45">
      <c r="P4556" s="33"/>
      <c r="W4556" s="33"/>
      <c r="Y4556" s="33"/>
    </row>
    <row r="4557" spans="16:25" x14ac:dyDescent="0.45">
      <c r="P4557" s="33"/>
      <c r="W4557" s="33"/>
      <c r="Y4557" s="33"/>
    </row>
    <row r="4558" spans="16:25" x14ac:dyDescent="0.45">
      <c r="P4558" s="33"/>
      <c r="W4558" s="33"/>
      <c r="Y4558" s="33"/>
    </row>
    <row r="4559" spans="16:25" x14ac:dyDescent="0.45">
      <c r="P4559" s="33"/>
      <c r="W4559" s="33"/>
      <c r="Y4559" s="33"/>
    </row>
    <row r="4560" spans="16:25" x14ac:dyDescent="0.45">
      <c r="P4560" s="33"/>
      <c r="W4560" s="33"/>
      <c r="Y4560" s="33"/>
    </row>
    <row r="4561" spans="16:25" x14ac:dyDescent="0.45">
      <c r="P4561" s="33"/>
      <c r="W4561" s="33"/>
      <c r="Y4561" s="33"/>
    </row>
    <row r="4562" spans="16:25" x14ac:dyDescent="0.45">
      <c r="P4562" s="33"/>
      <c r="W4562" s="33"/>
      <c r="Y4562" s="33"/>
    </row>
    <row r="4563" spans="16:25" x14ac:dyDescent="0.45">
      <c r="P4563" s="33"/>
      <c r="W4563" s="33"/>
      <c r="Y4563" s="33"/>
    </row>
    <row r="4564" spans="16:25" x14ac:dyDescent="0.45">
      <c r="P4564" s="33"/>
      <c r="W4564" s="33"/>
      <c r="Y4564" s="33"/>
    </row>
    <row r="4565" spans="16:25" x14ac:dyDescent="0.45">
      <c r="P4565" s="33"/>
      <c r="W4565" s="33"/>
      <c r="Y4565" s="33"/>
    </row>
    <row r="4566" spans="16:25" x14ac:dyDescent="0.45">
      <c r="P4566" s="33"/>
      <c r="W4566" s="33"/>
      <c r="Y4566" s="33"/>
    </row>
    <row r="4567" spans="16:25" x14ac:dyDescent="0.45">
      <c r="P4567" s="33"/>
      <c r="W4567" s="33"/>
      <c r="Y4567" s="33"/>
    </row>
    <row r="4568" spans="16:25" x14ac:dyDescent="0.45">
      <c r="P4568" s="33"/>
      <c r="W4568" s="33"/>
      <c r="Y4568" s="33"/>
    </row>
    <row r="4569" spans="16:25" x14ac:dyDescent="0.45">
      <c r="P4569" s="33"/>
      <c r="W4569" s="33"/>
      <c r="Y4569" s="33"/>
    </row>
    <row r="4570" spans="16:25" x14ac:dyDescent="0.45">
      <c r="P4570" s="33"/>
      <c r="W4570" s="33"/>
      <c r="Y4570" s="33"/>
    </row>
    <row r="4571" spans="16:25" x14ac:dyDescent="0.45">
      <c r="P4571" s="33"/>
      <c r="W4571" s="33"/>
      <c r="Y4571" s="33"/>
    </row>
    <row r="4572" spans="16:25" x14ac:dyDescent="0.45">
      <c r="P4572" s="33"/>
      <c r="W4572" s="33"/>
      <c r="Y4572" s="33"/>
    </row>
    <row r="4573" spans="16:25" x14ac:dyDescent="0.45">
      <c r="P4573" s="33"/>
      <c r="W4573" s="33"/>
      <c r="Y4573" s="33"/>
    </row>
    <row r="4574" spans="16:25" x14ac:dyDescent="0.45">
      <c r="P4574" s="33"/>
      <c r="W4574" s="33"/>
      <c r="Y4574" s="33"/>
    </row>
    <row r="4575" spans="16:25" x14ac:dyDescent="0.45">
      <c r="P4575" s="33"/>
      <c r="W4575" s="33"/>
      <c r="Y4575" s="33"/>
    </row>
    <row r="4576" spans="16:25" x14ac:dyDescent="0.45">
      <c r="P4576" s="33"/>
      <c r="W4576" s="33"/>
      <c r="Y4576" s="33"/>
    </row>
    <row r="4577" spans="16:25" x14ac:dyDescent="0.45">
      <c r="P4577" s="33"/>
      <c r="W4577" s="33"/>
      <c r="Y4577" s="33"/>
    </row>
    <row r="4578" spans="16:25" x14ac:dyDescent="0.45">
      <c r="P4578" s="33"/>
      <c r="W4578" s="33"/>
      <c r="Y4578" s="33"/>
    </row>
    <row r="4579" spans="16:25" x14ac:dyDescent="0.45">
      <c r="P4579" s="33"/>
      <c r="W4579" s="33"/>
      <c r="Y4579" s="33"/>
    </row>
    <row r="4580" spans="16:25" x14ac:dyDescent="0.45">
      <c r="P4580" s="33"/>
      <c r="W4580" s="33"/>
      <c r="Y4580" s="33"/>
    </row>
    <row r="4581" spans="16:25" x14ac:dyDescent="0.45">
      <c r="P4581" s="33"/>
      <c r="W4581" s="33"/>
      <c r="Y4581" s="33"/>
    </row>
    <row r="4582" spans="16:25" x14ac:dyDescent="0.45">
      <c r="P4582" s="33"/>
      <c r="W4582" s="33"/>
      <c r="Y4582" s="33"/>
    </row>
    <row r="4583" spans="16:25" x14ac:dyDescent="0.45">
      <c r="P4583" s="33"/>
      <c r="W4583" s="33"/>
      <c r="Y4583" s="33"/>
    </row>
    <row r="4584" spans="16:25" x14ac:dyDescent="0.45">
      <c r="P4584" s="33"/>
      <c r="W4584" s="33"/>
      <c r="Y4584" s="33"/>
    </row>
    <row r="4585" spans="16:25" x14ac:dyDescent="0.45">
      <c r="P4585" s="33"/>
      <c r="W4585" s="33"/>
      <c r="Y4585" s="33"/>
    </row>
    <row r="4586" spans="16:25" x14ac:dyDescent="0.45">
      <c r="P4586" s="33"/>
      <c r="W4586" s="33"/>
      <c r="Y4586" s="33"/>
    </row>
    <row r="4587" spans="16:25" x14ac:dyDescent="0.45">
      <c r="P4587" s="33"/>
      <c r="W4587" s="33"/>
      <c r="Y4587" s="33"/>
    </row>
    <row r="4588" spans="16:25" x14ac:dyDescent="0.45">
      <c r="P4588" s="33"/>
      <c r="W4588" s="33"/>
      <c r="Y4588" s="33"/>
    </row>
    <row r="4589" spans="16:25" x14ac:dyDescent="0.45">
      <c r="P4589" s="33"/>
      <c r="W4589" s="33"/>
      <c r="Y4589" s="33"/>
    </row>
    <row r="4590" spans="16:25" x14ac:dyDescent="0.45">
      <c r="P4590" s="33"/>
      <c r="W4590" s="33"/>
      <c r="Y4590" s="33"/>
    </row>
    <row r="4591" spans="16:25" x14ac:dyDescent="0.45">
      <c r="P4591" s="33"/>
      <c r="W4591" s="33"/>
      <c r="Y4591" s="33"/>
    </row>
    <row r="4592" spans="16:25" x14ac:dyDescent="0.45">
      <c r="P4592" s="33"/>
      <c r="W4592" s="33"/>
      <c r="Y4592" s="33"/>
    </row>
    <row r="4593" spans="16:25" x14ac:dyDescent="0.45">
      <c r="P4593" s="33"/>
      <c r="W4593" s="33"/>
      <c r="Y4593" s="33"/>
    </row>
    <row r="4594" spans="16:25" x14ac:dyDescent="0.45">
      <c r="P4594" s="33"/>
      <c r="W4594" s="33"/>
      <c r="Y4594" s="33"/>
    </row>
    <row r="4595" spans="16:25" x14ac:dyDescent="0.45">
      <c r="P4595" s="33"/>
      <c r="W4595" s="33"/>
      <c r="Y4595" s="33"/>
    </row>
    <row r="4596" spans="16:25" x14ac:dyDescent="0.45">
      <c r="P4596" s="33"/>
      <c r="W4596" s="33"/>
      <c r="Y4596" s="33"/>
    </row>
    <row r="4597" spans="16:25" x14ac:dyDescent="0.45">
      <c r="P4597" s="33"/>
      <c r="W4597" s="33"/>
      <c r="Y4597" s="33"/>
    </row>
    <row r="4598" spans="16:25" x14ac:dyDescent="0.45">
      <c r="P4598" s="33"/>
      <c r="W4598" s="33"/>
      <c r="Y4598" s="33"/>
    </row>
    <row r="4599" spans="16:25" x14ac:dyDescent="0.45">
      <c r="P4599" s="33"/>
      <c r="W4599" s="33"/>
      <c r="Y4599" s="33"/>
    </row>
    <row r="4600" spans="16:25" x14ac:dyDescent="0.45">
      <c r="P4600" s="33"/>
      <c r="W4600" s="33"/>
      <c r="Y4600" s="33"/>
    </row>
    <row r="4601" spans="16:25" x14ac:dyDescent="0.45">
      <c r="P4601" s="33"/>
      <c r="W4601" s="33"/>
      <c r="Y4601" s="33"/>
    </row>
    <row r="4602" spans="16:25" x14ac:dyDescent="0.45">
      <c r="P4602" s="33"/>
      <c r="W4602" s="33"/>
      <c r="Y4602" s="33"/>
    </row>
    <row r="4603" spans="16:25" x14ac:dyDescent="0.45">
      <c r="P4603" s="33"/>
      <c r="W4603" s="33"/>
      <c r="Y4603" s="33"/>
    </row>
    <row r="4604" spans="16:25" x14ac:dyDescent="0.45">
      <c r="P4604" s="33"/>
      <c r="W4604" s="33"/>
      <c r="Y4604" s="33"/>
    </row>
    <row r="4605" spans="16:25" x14ac:dyDescent="0.45">
      <c r="P4605" s="33"/>
      <c r="W4605" s="33"/>
      <c r="Y4605" s="33"/>
    </row>
    <row r="4606" spans="16:25" x14ac:dyDescent="0.45">
      <c r="P4606" s="33"/>
      <c r="W4606" s="33"/>
      <c r="Y4606" s="33"/>
    </row>
    <row r="4607" spans="16:25" x14ac:dyDescent="0.45">
      <c r="P4607" s="33"/>
      <c r="W4607" s="33"/>
      <c r="Y4607" s="33"/>
    </row>
    <row r="4608" spans="16:25" x14ac:dyDescent="0.45">
      <c r="P4608" s="33"/>
      <c r="W4608" s="33"/>
      <c r="Y4608" s="33"/>
    </row>
    <row r="4609" spans="16:25" x14ac:dyDescent="0.45">
      <c r="P4609" s="33"/>
      <c r="W4609" s="33"/>
      <c r="Y4609" s="33"/>
    </row>
    <row r="4610" spans="16:25" x14ac:dyDescent="0.45">
      <c r="P4610" s="33"/>
      <c r="W4610" s="33"/>
      <c r="Y4610" s="33"/>
    </row>
    <row r="4611" spans="16:25" x14ac:dyDescent="0.45">
      <c r="P4611" s="33"/>
      <c r="W4611" s="33"/>
      <c r="Y4611" s="33"/>
    </row>
    <row r="4612" spans="16:25" x14ac:dyDescent="0.45">
      <c r="P4612" s="33"/>
      <c r="W4612" s="33"/>
      <c r="Y4612" s="33"/>
    </row>
    <row r="4613" spans="16:25" x14ac:dyDescent="0.45">
      <c r="P4613" s="33"/>
      <c r="W4613" s="33"/>
      <c r="Y4613" s="33"/>
    </row>
    <row r="4614" spans="16:25" x14ac:dyDescent="0.45">
      <c r="P4614" s="33"/>
      <c r="W4614" s="33"/>
      <c r="Y4614" s="33"/>
    </row>
    <row r="4615" spans="16:25" x14ac:dyDescent="0.45">
      <c r="P4615" s="33"/>
      <c r="W4615" s="33"/>
      <c r="Y4615" s="33"/>
    </row>
    <row r="4616" spans="16:25" x14ac:dyDescent="0.45">
      <c r="P4616" s="33"/>
      <c r="W4616" s="33"/>
      <c r="Y4616" s="33"/>
    </row>
    <row r="4617" spans="16:25" x14ac:dyDescent="0.45">
      <c r="P4617" s="33"/>
      <c r="W4617" s="33"/>
      <c r="Y4617" s="33"/>
    </row>
    <row r="4618" spans="16:25" x14ac:dyDescent="0.45">
      <c r="P4618" s="33"/>
      <c r="W4618" s="33"/>
      <c r="Y4618" s="33"/>
    </row>
    <row r="4619" spans="16:25" x14ac:dyDescent="0.45">
      <c r="P4619" s="33"/>
      <c r="W4619" s="33"/>
      <c r="Y4619" s="33"/>
    </row>
    <row r="4620" spans="16:25" x14ac:dyDescent="0.45">
      <c r="P4620" s="33"/>
      <c r="W4620" s="33"/>
      <c r="Y4620" s="33"/>
    </row>
    <row r="4621" spans="16:25" x14ac:dyDescent="0.45">
      <c r="P4621" s="33"/>
      <c r="W4621" s="33"/>
      <c r="Y4621" s="33"/>
    </row>
    <row r="4622" spans="16:25" x14ac:dyDescent="0.45">
      <c r="P4622" s="33"/>
      <c r="W4622" s="33"/>
      <c r="Y4622" s="33"/>
    </row>
    <row r="4623" spans="16:25" x14ac:dyDescent="0.45">
      <c r="P4623" s="33"/>
      <c r="W4623" s="33"/>
      <c r="Y4623" s="33"/>
    </row>
    <row r="4624" spans="16:25" x14ac:dyDescent="0.45">
      <c r="P4624" s="33"/>
      <c r="W4624" s="33"/>
      <c r="Y4624" s="33"/>
    </row>
    <row r="4625" spans="16:25" x14ac:dyDescent="0.45">
      <c r="P4625" s="33"/>
      <c r="W4625" s="33"/>
      <c r="Y4625" s="33"/>
    </row>
    <row r="4626" spans="16:25" x14ac:dyDescent="0.45">
      <c r="P4626" s="33"/>
      <c r="W4626" s="33"/>
      <c r="Y4626" s="33"/>
    </row>
    <row r="4627" spans="16:25" x14ac:dyDescent="0.45">
      <c r="P4627" s="33"/>
      <c r="W4627" s="33"/>
      <c r="Y4627" s="33"/>
    </row>
    <row r="4628" spans="16:25" x14ac:dyDescent="0.45">
      <c r="P4628" s="33"/>
      <c r="W4628" s="33"/>
      <c r="Y4628" s="33"/>
    </row>
    <row r="4629" spans="16:25" x14ac:dyDescent="0.45">
      <c r="P4629" s="33"/>
      <c r="W4629" s="33"/>
      <c r="Y4629" s="33"/>
    </row>
    <row r="4630" spans="16:25" x14ac:dyDescent="0.45">
      <c r="P4630" s="33"/>
      <c r="W4630" s="33"/>
      <c r="Y4630" s="33"/>
    </row>
    <row r="4631" spans="16:25" x14ac:dyDescent="0.45">
      <c r="P4631" s="33"/>
      <c r="W4631" s="33"/>
      <c r="Y4631" s="33"/>
    </row>
    <row r="4632" spans="16:25" x14ac:dyDescent="0.45">
      <c r="P4632" s="33"/>
      <c r="W4632" s="33"/>
      <c r="Y4632" s="33"/>
    </row>
    <row r="4633" spans="16:25" x14ac:dyDescent="0.45">
      <c r="P4633" s="33"/>
      <c r="W4633" s="33"/>
      <c r="Y4633" s="33"/>
    </row>
    <row r="4634" spans="16:25" x14ac:dyDescent="0.45">
      <c r="P4634" s="33"/>
      <c r="W4634" s="33"/>
      <c r="Y4634" s="33"/>
    </row>
    <row r="4635" spans="16:25" x14ac:dyDescent="0.45">
      <c r="P4635" s="33"/>
      <c r="W4635" s="33"/>
      <c r="Y4635" s="33"/>
    </row>
    <row r="4636" spans="16:25" x14ac:dyDescent="0.45">
      <c r="P4636" s="33"/>
      <c r="W4636" s="33"/>
      <c r="Y4636" s="33"/>
    </row>
    <row r="4637" spans="16:25" x14ac:dyDescent="0.45">
      <c r="P4637" s="33"/>
      <c r="W4637" s="33"/>
      <c r="Y4637" s="33"/>
    </row>
    <row r="4638" spans="16:25" x14ac:dyDescent="0.45">
      <c r="P4638" s="33"/>
      <c r="W4638" s="33"/>
      <c r="Y4638" s="33"/>
    </row>
    <row r="4639" spans="16:25" x14ac:dyDescent="0.45">
      <c r="P4639" s="33"/>
      <c r="W4639" s="33"/>
      <c r="Y4639" s="33"/>
    </row>
    <row r="4640" spans="16:25" x14ac:dyDescent="0.45">
      <c r="P4640" s="33"/>
      <c r="W4640" s="33"/>
      <c r="Y4640" s="33"/>
    </row>
    <row r="4641" spans="16:25" x14ac:dyDescent="0.45">
      <c r="P4641" s="33"/>
      <c r="W4641" s="33"/>
      <c r="Y4641" s="33"/>
    </row>
    <row r="4642" spans="16:25" x14ac:dyDescent="0.45">
      <c r="P4642" s="33"/>
      <c r="W4642" s="33"/>
      <c r="Y4642" s="33"/>
    </row>
    <row r="4643" spans="16:25" x14ac:dyDescent="0.45">
      <c r="P4643" s="33"/>
      <c r="W4643" s="33"/>
      <c r="Y4643" s="33"/>
    </row>
    <row r="4644" spans="16:25" x14ac:dyDescent="0.45">
      <c r="P4644" s="33"/>
      <c r="W4644" s="33"/>
      <c r="Y4644" s="33"/>
    </row>
    <row r="4645" spans="16:25" x14ac:dyDescent="0.45">
      <c r="P4645" s="33"/>
      <c r="W4645" s="33"/>
      <c r="Y4645" s="33"/>
    </row>
    <row r="4646" spans="16:25" x14ac:dyDescent="0.45">
      <c r="P4646" s="33"/>
      <c r="W4646" s="33"/>
      <c r="Y4646" s="33"/>
    </row>
    <row r="4647" spans="16:25" x14ac:dyDescent="0.45">
      <c r="P4647" s="33"/>
      <c r="W4647" s="33"/>
      <c r="Y4647" s="33"/>
    </row>
    <row r="4648" spans="16:25" x14ac:dyDescent="0.45">
      <c r="P4648" s="33"/>
      <c r="W4648" s="33"/>
      <c r="Y4648" s="33"/>
    </row>
    <row r="4649" spans="16:25" x14ac:dyDescent="0.45">
      <c r="P4649" s="33"/>
      <c r="W4649" s="33"/>
      <c r="Y4649" s="33"/>
    </row>
    <row r="4650" spans="16:25" x14ac:dyDescent="0.45">
      <c r="P4650" s="33"/>
      <c r="W4650" s="33"/>
      <c r="Y4650" s="33"/>
    </row>
    <row r="4651" spans="16:25" x14ac:dyDescent="0.45">
      <c r="P4651" s="33"/>
      <c r="W4651" s="33"/>
      <c r="Y4651" s="33"/>
    </row>
    <row r="4652" spans="16:25" x14ac:dyDescent="0.45">
      <c r="P4652" s="33"/>
      <c r="W4652" s="33"/>
      <c r="Y4652" s="33"/>
    </row>
    <row r="4653" spans="16:25" x14ac:dyDescent="0.45">
      <c r="P4653" s="33"/>
      <c r="W4653" s="33"/>
      <c r="Y4653" s="33"/>
    </row>
    <row r="4654" spans="16:25" x14ac:dyDescent="0.45">
      <c r="P4654" s="33"/>
      <c r="W4654" s="33"/>
      <c r="Y4654" s="33"/>
    </row>
    <row r="4655" spans="16:25" x14ac:dyDescent="0.45">
      <c r="P4655" s="33"/>
      <c r="W4655" s="33"/>
      <c r="Y4655" s="33"/>
    </row>
    <row r="4656" spans="16:25" x14ac:dyDescent="0.45">
      <c r="P4656" s="33"/>
      <c r="W4656" s="33"/>
      <c r="Y4656" s="33"/>
    </row>
    <row r="4657" spans="16:25" x14ac:dyDescent="0.45">
      <c r="P4657" s="33"/>
      <c r="W4657" s="33"/>
      <c r="Y4657" s="33"/>
    </row>
    <row r="4658" spans="16:25" x14ac:dyDescent="0.45">
      <c r="P4658" s="33"/>
      <c r="W4658" s="33"/>
      <c r="Y4658" s="33"/>
    </row>
    <row r="4659" spans="16:25" x14ac:dyDescent="0.45">
      <c r="P4659" s="33"/>
      <c r="W4659" s="33"/>
      <c r="Y4659" s="33"/>
    </row>
    <row r="4660" spans="16:25" x14ac:dyDescent="0.45">
      <c r="P4660" s="33"/>
      <c r="W4660" s="33"/>
      <c r="Y4660" s="33"/>
    </row>
    <row r="4661" spans="16:25" x14ac:dyDescent="0.45">
      <c r="P4661" s="33"/>
      <c r="W4661" s="33"/>
      <c r="Y4661" s="33"/>
    </row>
    <row r="4662" spans="16:25" x14ac:dyDescent="0.45">
      <c r="P4662" s="33"/>
      <c r="W4662" s="33"/>
      <c r="Y4662" s="33"/>
    </row>
    <row r="4663" spans="16:25" x14ac:dyDescent="0.45">
      <c r="P4663" s="33"/>
      <c r="W4663" s="33"/>
      <c r="Y4663" s="33"/>
    </row>
    <row r="4664" spans="16:25" x14ac:dyDescent="0.45">
      <c r="P4664" s="33"/>
      <c r="W4664" s="33"/>
      <c r="Y4664" s="33"/>
    </row>
    <row r="4665" spans="16:25" x14ac:dyDescent="0.45">
      <c r="P4665" s="33"/>
      <c r="W4665" s="33"/>
      <c r="Y4665" s="33"/>
    </row>
    <row r="4666" spans="16:25" x14ac:dyDescent="0.45">
      <c r="P4666" s="33"/>
      <c r="W4666" s="33"/>
      <c r="Y4666" s="33"/>
    </row>
    <row r="4667" spans="16:25" x14ac:dyDescent="0.45">
      <c r="P4667" s="33"/>
      <c r="W4667" s="33"/>
      <c r="Y4667" s="33"/>
    </row>
    <row r="4668" spans="16:25" x14ac:dyDescent="0.45">
      <c r="P4668" s="33"/>
      <c r="W4668" s="33"/>
      <c r="Y4668" s="33"/>
    </row>
    <row r="4669" spans="16:25" x14ac:dyDescent="0.45">
      <c r="P4669" s="33"/>
      <c r="W4669" s="33"/>
      <c r="Y4669" s="33"/>
    </row>
    <row r="4670" spans="16:25" x14ac:dyDescent="0.45">
      <c r="P4670" s="33"/>
      <c r="W4670" s="33"/>
      <c r="Y4670" s="33"/>
    </row>
    <row r="4671" spans="16:25" x14ac:dyDescent="0.45">
      <c r="P4671" s="33"/>
      <c r="W4671" s="33"/>
      <c r="Y4671" s="33"/>
    </row>
    <row r="4672" spans="16:25" x14ac:dyDescent="0.45">
      <c r="P4672" s="33"/>
      <c r="W4672" s="33"/>
      <c r="Y4672" s="33"/>
    </row>
    <row r="4673" spans="16:25" x14ac:dyDescent="0.45">
      <c r="P4673" s="33"/>
      <c r="W4673" s="33"/>
      <c r="Y4673" s="33"/>
    </row>
    <row r="4674" spans="16:25" x14ac:dyDescent="0.45">
      <c r="P4674" s="33"/>
      <c r="W4674" s="33"/>
      <c r="Y4674" s="33"/>
    </row>
    <row r="4675" spans="16:25" x14ac:dyDescent="0.45">
      <c r="P4675" s="33"/>
      <c r="W4675" s="33"/>
      <c r="Y4675" s="33"/>
    </row>
    <row r="4676" spans="16:25" x14ac:dyDescent="0.45">
      <c r="P4676" s="33"/>
      <c r="W4676" s="33"/>
      <c r="Y4676" s="33"/>
    </row>
    <row r="4677" spans="16:25" x14ac:dyDescent="0.45">
      <c r="P4677" s="33"/>
      <c r="W4677" s="33"/>
      <c r="Y4677" s="33"/>
    </row>
    <row r="4678" spans="16:25" x14ac:dyDescent="0.45">
      <c r="P4678" s="33"/>
      <c r="W4678" s="33"/>
      <c r="Y4678" s="33"/>
    </row>
    <row r="4679" spans="16:25" x14ac:dyDescent="0.45">
      <c r="P4679" s="33"/>
      <c r="W4679" s="33"/>
      <c r="Y4679" s="33"/>
    </row>
    <row r="4680" spans="16:25" x14ac:dyDescent="0.45">
      <c r="P4680" s="33"/>
      <c r="W4680" s="33"/>
      <c r="Y4680" s="33"/>
    </row>
    <row r="4681" spans="16:25" x14ac:dyDescent="0.45">
      <c r="P4681" s="33"/>
      <c r="W4681" s="33"/>
      <c r="Y4681" s="33"/>
    </row>
    <row r="4682" spans="16:25" x14ac:dyDescent="0.45">
      <c r="P4682" s="33"/>
      <c r="W4682" s="33"/>
      <c r="Y4682" s="33"/>
    </row>
    <row r="4683" spans="16:25" x14ac:dyDescent="0.45">
      <c r="P4683" s="33"/>
      <c r="W4683" s="33"/>
      <c r="Y4683" s="33"/>
    </row>
    <row r="4684" spans="16:25" x14ac:dyDescent="0.45">
      <c r="P4684" s="33"/>
      <c r="W4684" s="33"/>
      <c r="Y4684" s="33"/>
    </row>
    <row r="4685" spans="16:25" x14ac:dyDescent="0.45">
      <c r="P4685" s="33"/>
      <c r="W4685" s="33"/>
      <c r="Y4685" s="33"/>
    </row>
    <row r="4686" spans="16:25" x14ac:dyDescent="0.45">
      <c r="P4686" s="33"/>
      <c r="W4686" s="33"/>
      <c r="Y4686" s="33"/>
    </row>
    <row r="4687" spans="16:25" x14ac:dyDescent="0.45">
      <c r="P4687" s="33"/>
      <c r="W4687" s="33"/>
      <c r="Y4687" s="33"/>
    </row>
    <row r="4688" spans="16:25" x14ac:dyDescent="0.45">
      <c r="P4688" s="33"/>
      <c r="W4688" s="33"/>
      <c r="Y4688" s="33"/>
    </row>
    <row r="4689" spans="16:25" x14ac:dyDescent="0.45">
      <c r="P4689" s="33"/>
      <c r="W4689" s="33"/>
      <c r="Y4689" s="33"/>
    </row>
    <row r="4690" spans="16:25" x14ac:dyDescent="0.45">
      <c r="P4690" s="33"/>
      <c r="W4690" s="33"/>
      <c r="Y4690" s="33"/>
    </row>
    <row r="4691" spans="16:25" x14ac:dyDescent="0.45">
      <c r="P4691" s="33"/>
      <c r="W4691" s="33"/>
      <c r="Y4691" s="33"/>
    </row>
    <row r="4692" spans="16:25" x14ac:dyDescent="0.45">
      <c r="P4692" s="33"/>
      <c r="W4692" s="33"/>
      <c r="Y4692" s="33"/>
    </row>
    <row r="4693" spans="16:25" x14ac:dyDescent="0.45">
      <c r="P4693" s="33"/>
      <c r="W4693" s="33"/>
      <c r="Y4693" s="33"/>
    </row>
    <row r="4694" spans="16:25" x14ac:dyDescent="0.45">
      <c r="P4694" s="33"/>
      <c r="W4694" s="33"/>
      <c r="Y4694" s="33"/>
    </row>
    <row r="4695" spans="16:25" x14ac:dyDescent="0.45">
      <c r="P4695" s="33"/>
      <c r="W4695" s="33"/>
      <c r="Y4695" s="33"/>
    </row>
    <row r="4696" spans="16:25" x14ac:dyDescent="0.45">
      <c r="P4696" s="33"/>
      <c r="W4696" s="33"/>
      <c r="Y4696" s="33"/>
    </row>
    <row r="4697" spans="16:25" x14ac:dyDescent="0.45">
      <c r="P4697" s="33"/>
      <c r="W4697" s="33"/>
      <c r="Y4697" s="33"/>
    </row>
    <row r="4698" spans="16:25" x14ac:dyDescent="0.45">
      <c r="P4698" s="33"/>
      <c r="W4698" s="33"/>
      <c r="Y4698" s="33"/>
    </row>
    <row r="4699" spans="16:25" x14ac:dyDescent="0.45">
      <c r="P4699" s="33"/>
      <c r="W4699" s="33"/>
      <c r="Y4699" s="33"/>
    </row>
    <row r="4700" spans="16:25" x14ac:dyDescent="0.45">
      <c r="P4700" s="33"/>
      <c r="W4700" s="33"/>
      <c r="Y4700" s="33"/>
    </row>
    <row r="4701" spans="16:25" x14ac:dyDescent="0.45">
      <c r="P4701" s="33"/>
      <c r="W4701" s="33"/>
      <c r="Y4701" s="33"/>
    </row>
    <row r="4702" spans="16:25" x14ac:dyDescent="0.45">
      <c r="P4702" s="33"/>
      <c r="W4702" s="33"/>
      <c r="Y4702" s="33"/>
    </row>
    <row r="4703" spans="16:25" x14ac:dyDescent="0.45">
      <c r="P4703" s="33"/>
      <c r="W4703" s="33"/>
      <c r="Y4703" s="33"/>
    </row>
    <row r="4704" spans="16:25" x14ac:dyDescent="0.45">
      <c r="P4704" s="33"/>
      <c r="W4704" s="33"/>
      <c r="Y4704" s="33"/>
    </row>
    <row r="4705" spans="16:25" x14ac:dyDescent="0.45">
      <c r="P4705" s="33"/>
      <c r="W4705" s="33"/>
      <c r="Y4705" s="33"/>
    </row>
    <row r="4706" spans="16:25" x14ac:dyDescent="0.45">
      <c r="P4706" s="33"/>
      <c r="W4706" s="33"/>
      <c r="Y4706" s="33"/>
    </row>
    <row r="4707" spans="16:25" x14ac:dyDescent="0.45">
      <c r="P4707" s="33"/>
      <c r="W4707" s="33"/>
      <c r="Y4707" s="33"/>
    </row>
    <row r="4708" spans="16:25" x14ac:dyDescent="0.45">
      <c r="P4708" s="33"/>
      <c r="W4708" s="33"/>
      <c r="Y4708" s="33"/>
    </row>
    <row r="4709" spans="16:25" x14ac:dyDescent="0.45">
      <c r="P4709" s="33"/>
      <c r="W4709" s="33"/>
      <c r="Y4709" s="33"/>
    </row>
    <row r="4710" spans="16:25" x14ac:dyDescent="0.45">
      <c r="P4710" s="33"/>
      <c r="W4710" s="33"/>
      <c r="Y4710" s="33"/>
    </row>
    <row r="4711" spans="16:25" x14ac:dyDescent="0.45">
      <c r="P4711" s="33"/>
      <c r="W4711" s="33"/>
      <c r="Y4711" s="33"/>
    </row>
    <row r="4712" spans="16:25" x14ac:dyDescent="0.45">
      <c r="P4712" s="33"/>
      <c r="W4712" s="33"/>
      <c r="Y4712" s="33"/>
    </row>
    <row r="4713" spans="16:25" x14ac:dyDescent="0.45">
      <c r="P4713" s="33"/>
      <c r="W4713" s="33"/>
      <c r="Y4713" s="33"/>
    </row>
    <row r="4714" spans="16:25" x14ac:dyDescent="0.45">
      <c r="P4714" s="33"/>
      <c r="W4714" s="33"/>
      <c r="Y4714" s="33"/>
    </row>
    <row r="4715" spans="16:25" x14ac:dyDescent="0.45">
      <c r="P4715" s="33"/>
      <c r="W4715" s="33"/>
      <c r="Y4715" s="33"/>
    </row>
    <row r="4716" spans="16:25" x14ac:dyDescent="0.45">
      <c r="P4716" s="33"/>
      <c r="W4716" s="33"/>
      <c r="Y4716" s="33"/>
    </row>
    <row r="4717" spans="16:25" x14ac:dyDescent="0.45">
      <c r="P4717" s="33"/>
      <c r="W4717" s="33"/>
      <c r="Y4717" s="33"/>
    </row>
    <row r="4718" spans="16:25" x14ac:dyDescent="0.45">
      <c r="P4718" s="33"/>
      <c r="W4718" s="33"/>
      <c r="Y4718" s="33"/>
    </row>
    <row r="4719" spans="16:25" x14ac:dyDescent="0.45">
      <c r="P4719" s="33"/>
      <c r="W4719" s="33"/>
      <c r="Y4719" s="33"/>
    </row>
    <row r="4720" spans="16:25" x14ac:dyDescent="0.45">
      <c r="P4720" s="33"/>
      <c r="W4720" s="33"/>
      <c r="Y4720" s="33"/>
    </row>
    <row r="4721" spans="16:25" x14ac:dyDescent="0.45">
      <c r="P4721" s="33"/>
      <c r="W4721" s="33"/>
      <c r="Y4721" s="33"/>
    </row>
    <row r="4722" spans="16:25" x14ac:dyDescent="0.45">
      <c r="P4722" s="33"/>
      <c r="W4722" s="33"/>
      <c r="Y4722" s="33"/>
    </row>
    <row r="4723" spans="16:25" x14ac:dyDescent="0.45">
      <c r="P4723" s="33"/>
      <c r="W4723" s="33"/>
      <c r="Y4723" s="33"/>
    </row>
    <row r="4724" spans="16:25" x14ac:dyDescent="0.45">
      <c r="P4724" s="33"/>
      <c r="W4724" s="33"/>
      <c r="Y4724" s="33"/>
    </row>
    <row r="4725" spans="16:25" x14ac:dyDescent="0.45">
      <c r="P4725" s="33"/>
      <c r="W4725" s="33"/>
      <c r="Y4725" s="33"/>
    </row>
    <row r="4726" spans="16:25" x14ac:dyDescent="0.45">
      <c r="P4726" s="33"/>
      <c r="W4726" s="33"/>
      <c r="Y4726" s="33"/>
    </row>
    <row r="4727" spans="16:25" x14ac:dyDescent="0.45">
      <c r="P4727" s="33"/>
      <c r="W4727" s="33"/>
      <c r="Y4727" s="33"/>
    </row>
    <row r="4728" spans="16:25" x14ac:dyDescent="0.45">
      <c r="P4728" s="33"/>
      <c r="W4728" s="33"/>
      <c r="Y4728" s="33"/>
    </row>
    <row r="4729" spans="16:25" x14ac:dyDescent="0.45">
      <c r="P4729" s="33"/>
      <c r="W4729" s="33"/>
      <c r="Y4729" s="33"/>
    </row>
    <row r="4730" spans="16:25" x14ac:dyDescent="0.45">
      <c r="P4730" s="33"/>
      <c r="W4730" s="33"/>
      <c r="Y4730" s="33"/>
    </row>
    <row r="4731" spans="16:25" x14ac:dyDescent="0.45">
      <c r="P4731" s="33"/>
      <c r="W4731" s="33"/>
      <c r="Y4731" s="33"/>
    </row>
    <row r="4732" spans="16:25" x14ac:dyDescent="0.45">
      <c r="P4732" s="33"/>
      <c r="W4732" s="33"/>
      <c r="Y4732" s="33"/>
    </row>
    <row r="4733" spans="16:25" x14ac:dyDescent="0.45">
      <c r="P4733" s="33"/>
      <c r="W4733" s="33"/>
      <c r="Y4733" s="33"/>
    </row>
    <row r="4734" spans="16:25" x14ac:dyDescent="0.45">
      <c r="P4734" s="33"/>
      <c r="W4734" s="33"/>
      <c r="Y4734" s="33"/>
    </row>
    <row r="4735" spans="16:25" x14ac:dyDescent="0.45">
      <c r="P4735" s="33"/>
      <c r="W4735" s="33"/>
      <c r="Y4735" s="33"/>
    </row>
    <row r="4736" spans="16:25" x14ac:dyDescent="0.45">
      <c r="P4736" s="33"/>
      <c r="W4736" s="33"/>
      <c r="Y4736" s="33"/>
    </row>
    <row r="4737" spans="16:25" x14ac:dyDescent="0.45">
      <c r="P4737" s="33"/>
      <c r="W4737" s="33"/>
      <c r="Y4737" s="33"/>
    </row>
    <row r="4738" spans="16:25" x14ac:dyDescent="0.45">
      <c r="P4738" s="33"/>
      <c r="W4738" s="33"/>
      <c r="Y4738" s="33"/>
    </row>
    <row r="4739" spans="16:25" x14ac:dyDescent="0.45">
      <c r="P4739" s="33"/>
      <c r="W4739" s="33"/>
      <c r="Y4739" s="33"/>
    </row>
    <row r="4740" spans="16:25" x14ac:dyDescent="0.45">
      <c r="P4740" s="33"/>
      <c r="W4740" s="33"/>
      <c r="Y4740" s="33"/>
    </row>
    <row r="4741" spans="16:25" x14ac:dyDescent="0.45">
      <c r="P4741" s="33"/>
      <c r="W4741" s="33"/>
      <c r="Y4741" s="33"/>
    </row>
    <row r="4742" spans="16:25" x14ac:dyDescent="0.45">
      <c r="P4742" s="33"/>
      <c r="W4742" s="33"/>
      <c r="Y4742" s="33"/>
    </row>
    <row r="4743" spans="16:25" x14ac:dyDescent="0.45">
      <c r="P4743" s="33"/>
      <c r="W4743" s="33"/>
      <c r="Y4743" s="33"/>
    </row>
    <row r="4744" spans="16:25" x14ac:dyDescent="0.45">
      <c r="P4744" s="33"/>
      <c r="W4744" s="33"/>
      <c r="Y4744" s="33"/>
    </row>
    <row r="4745" spans="16:25" x14ac:dyDescent="0.45">
      <c r="P4745" s="33"/>
      <c r="W4745" s="33"/>
      <c r="Y4745" s="33"/>
    </row>
    <row r="4746" spans="16:25" x14ac:dyDescent="0.45">
      <c r="P4746" s="33"/>
      <c r="W4746" s="33"/>
      <c r="Y4746" s="33"/>
    </row>
    <row r="4747" spans="16:25" x14ac:dyDescent="0.45">
      <c r="P4747" s="33"/>
      <c r="W4747" s="33"/>
      <c r="Y4747" s="33"/>
    </row>
    <row r="4748" spans="16:25" x14ac:dyDescent="0.45">
      <c r="P4748" s="33"/>
      <c r="W4748" s="33"/>
      <c r="Y4748" s="33"/>
    </row>
    <row r="4749" spans="16:25" x14ac:dyDescent="0.45">
      <c r="P4749" s="33"/>
      <c r="W4749" s="33"/>
      <c r="Y4749" s="33"/>
    </row>
    <row r="4750" spans="16:25" x14ac:dyDescent="0.45">
      <c r="P4750" s="33"/>
      <c r="W4750" s="33"/>
      <c r="Y4750" s="33"/>
    </row>
    <row r="4751" spans="16:25" x14ac:dyDescent="0.45">
      <c r="P4751" s="33"/>
      <c r="W4751" s="33"/>
      <c r="Y4751" s="33"/>
    </row>
    <row r="4752" spans="16:25" x14ac:dyDescent="0.45">
      <c r="P4752" s="33"/>
      <c r="W4752" s="33"/>
      <c r="Y4752" s="33"/>
    </row>
    <row r="4753" spans="16:25" x14ac:dyDescent="0.45">
      <c r="P4753" s="33"/>
      <c r="W4753" s="33"/>
      <c r="Y4753" s="33"/>
    </row>
    <row r="4754" spans="16:25" x14ac:dyDescent="0.45">
      <c r="P4754" s="33"/>
      <c r="W4754" s="33"/>
      <c r="Y4754" s="33"/>
    </row>
    <row r="4755" spans="16:25" x14ac:dyDescent="0.45">
      <c r="P4755" s="33"/>
      <c r="W4755" s="33"/>
      <c r="Y4755" s="33"/>
    </row>
    <row r="4756" spans="16:25" x14ac:dyDescent="0.45">
      <c r="P4756" s="33"/>
      <c r="W4756" s="33"/>
      <c r="Y4756" s="33"/>
    </row>
    <row r="4757" spans="16:25" x14ac:dyDescent="0.45">
      <c r="P4757" s="33"/>
      <c r="W4757" s="33"/>
      <c r="Y4757" s="33"/>
    </row>
    <row r="4758" spans="16:25" x14ac:dyDescent="0.45">
      <c r="P4758" s="33"/>
      <c r="W4758" s="33"/>
      <c r="Y4758" s="33"/>
    </row>
    <row r="4759" spans="16:25" x14ac:dyDescent="0.45">
      <c r="P4759" s="33"/>
      <c r="W4759" s="33"/>
      <c r="Y4759" s="33"/>
    </row>
    <row r="4760" spans="16:25" x14ac:dyDescent="0.45">
      <c r="P4760" s="33"/>
      <c r="W4760" s="33"/>
      <c r="Y4760" s="33"/>
    </row>
    <row r="4761" spans="16:25" x14ac:dyDescent="0.45">
      <c r="P4761" s="33"/>
      <c r="W4761" s="33"/>
      <c r="Y4761" s="33"/>
    </row>
    <row r="4762" spans="16:25" x14ac:dyDescent="0.45">
      <c r="P4762" s="33"/>
      <c r="W4762" s="33"/>
      <c r="Y4762" s="33"/>
    </row>
    <row r="4763" spans="16:25" x14ac:dyDescent="0.45">
      <c r="P4763" s="33"/>
      <c r="W4763" s="33"/>
      <c r="Y4763" s="33"/>
    </row>
    <row r="4764" spans="16:25" x14ac:dyDescent="0.45">
      <c r="P4764" s="33"/>
      <c r="W4764" s="33"/>
      <c r="Y4764" s="33"/>
    </row>
    <row r="4765" spans="16:25" x14ac:dyDescent="0.45">
      <c r="P4765" s="33"/>
      <c r="W4765" s="33"/>
      <c r="Y4765" s="33"/>
    </row>
    <row r="4766" spans="16:25" x14ac:dyDescent="0.45">
      <c r="P4766" s="33"/>
      <c r="W4766" s="33"/>
      <c r="Y4766" s="33"/>
    </row>
    <row r="4767" spans="16:25" x14ac:dyDescent="0.45">
      <c r="P4767" s="33"/>
      <c r="W4767" s="33"/>
      <c r="Y4767" s="33"/>
    </row>
    <row r="4768" spans="16:25" x14ac:dyDescent="0.45">
      <c r="P4768" s="33"/>
      <c r="W4768" s="33"/>
      <c r="Y4768" s="33"/>
    </row>
    <row r="4769" spans="16:25" x14ac:dyDescent="0.45">
      <c r="P4769" s="33"/>
      <c r="W4769" s="33"/>
      <c r="Y4769" s="33"/>
    </row>
    <row r="4770" spans="16:25" x14ac:dyDescent="0.45">
      <c r="P4770" s="33"/>
      <c r="W4770" s="33"/>
      <c r="Y4770" s="33"/>
    </row>
    <row r="4771" spans="16:25" x14ac:dyDescent="0.45">
      <c r="P4771" s="33"/>
      <c r="W4771" s="33"/>
      <c r="Y4771" s="33"/>
    </row>
    <row r="4772" spans="16:25" x14ac:dyDescent="0.45">
      <c r="P4772" s="33"/>
      <c r="W4772" s="33"/>
      <c r="Y4772" s="33"/>
    </row>
    <row r="4773" spans="16:25" x14ac:dyDescent="0.45">
      <c r="P4773" s="33"/>
      <c r="W4773" s="33"/>
      <c r="Y4773" s="33"/>
    </row>
    <row r="4774" spans="16:25" x14ac:dyDescent="0.45">
      <c r="P4774" s="33"/>
      <c r="W4774" s="33"/>
      <c r="Y4774" s="33"/>
    </row>
    <row r="4775" spans="16:25" x14ac:dyDescent="0.45">
      <c r="P4775" s="33"/>
      <c r="W4775" s="33"/>
      <c r="Y4775" s="33"/>
    </row>
    <row r="4776" spans="16:25" x14ac:dyDescent="0.45">
      <c r="P4776" s="33"/>
      <c r="W4776" s="33"/>
      <c r="Y4776" s="33"/>
    </row>
    <row r="4777" spans="16:25" x14ac:dyDescent="0.45">
      <c r="P4777" s="33"/>
      <c r="W4777" s="33"/>
      <c r="Y4777" s="33"/>
    </row>
    <row r="4778" spans="16:25" x14ac:dyDescent="0.45">
      <c r="P4778" s="33"/>
      <c r="W4778" s="33"/>
      <c r="Y4778" s="33"/>
    </row>
    <row r="4779" spans="16:25" x14ac:dyDescent="0.45">
      <c r="P4779" s="33"/>
      <c r="W4779" s="33"/>
      <c r="Y4779" s="33"/>
    </row>
    <row r="4780" spans="16:25" x14ac:dyDescent="0.45">
      <c r="P4780" s="33"/>
      <c r="W4780" s="33"/>
      <c r="Y4780" s="33"/>
    </row>
    <row r="4781" spans="16:25" x14ac:dyDescent="0.45">
      <c r="P4781" s="33"/>
      <c r="W4781" s="33"/>
      <c r="Y4781" s="33"/>
    </row>
    <row r="4782" spans="16:25" x14ac:dyDescent="0.45">
      <c r="P4782" s="33"/>
      <c r="W4782" s="33"/>
      <c r="Y4782" s="33"/>
    </row>
    <row r="4783" spans="16:25" x14ac:dyDescent="0.45">
      <c r="P4783" s="33"/>
      <c r="W4783" s="33"/>
      <c r="Y4783" s="33"/>
    </row>
    <row r="4784" spans="16:25" x14ac:dyDescent="0.45">
      <c r="P4784" s="33"/>
      <c r="W4784" s="33"/>
      <c r="Y4784" s="33"/>
    </row>
    <row r="4785" spans="16:25" x14ac:dyDescent="0.45">
      <c r="P4785" s="33"/>
      <c r="W4785" s="33"/>
      <c r="Y4785" s="33"/>
    </row>
    <row r="4786" spans="16:25" x14ac:dyDescent="0.45">
      <c r="P4786" s="33"/>
      <c r="W4786" s="33"/>
      <c r="Y4786" s="33"/>
    </row>
    <row r="4787" spans="16:25" x14ac:dyDescent="0.45">
      <c r="P4787" s="33"/>
      <c r="W4787" s="33"/>
      <c r="Y4787" s="33"/>
    </row>
    <row r="4788" spans="16:25" x14ac:dyDescent="0.45">
      <c r="P4788" s="33"/>
      <c r="W4788" s="33"/>
      <c r="Y4788" s="33"/>
    </row>
    <row r="4789" spans="16:25" x14ac:dyDescent="0.45">
      <c r="P4789" s="33"/>
      <c r="W4789" s="33"/>
      <c r="Y4789" s="33"/>
    </row>
    <row r="4790" spans="16:25" x14ac:dyDescent="0.45">
      <c r="P4790" s="33"/>
      <c r="W4790" s="33"/>
      <c r="Y4790" s="33"/>
    </row>
    <row r="4791" spans="16:25" x14ac:dyDescent="0.45">
      <c r="P4791" s="33"/>
      <c r="W4791" s="33"/>
      <c r="Y4791" s="33"/>
    </row>
    <row r="4792" spans="16:25" x14ac:dyDescent="0.45">
      <c r="P4792" s="33"/>
      <c r="W4792" s="33"/>
      <c r="Y4792" s="33"/>
    </row>
    <row r="4793" spans="16:25" x14ac:dyDescent="0.45">
      <c r="P4793" s="33"/>
      <c r="W4793" s="33"/>
      <c r="Y4793" s="33"/>
    </row>
    <row r="4794" spans="16:25" x14ac:dyDescent="0.45">
      <c r="P4794" s="33"/>
      <c r="W4794" s="33"/>
      <c r="Y4794" s="33"/>
    </row>
    <row r="4795" spans="16:25" x14ac:dyDescent="0.45">
      <c r="P4795" s="33"/>
      <c r="W4795" s="33"/>
      <c r="Y4795" s="33"/>
    </row>
    <row r="4796" spans="16:25" x14ac:dyDescent="0.45">
      <c r="P4796" s="33"/>
      <c r="W4796" s="33"/>
      <c r="Y4796" s="33"/>
    </row>
    <row r="4797" spans="16:25" x14ac:dyDescent="0.45">
      <c r="P4797" s="33"/>
      <c r="W4797" s="33"/>
      <c r="Y4797" s="33"/>
    </row>
    <row r="4798" spans="16:25" x14ac:dyDescent="0.45">
      <c r="P4798" s="33"/>
      <c r="W4798" s="33"/>
      <c r="Y4798" s="33"/>
    </row>
    <row r="4799" spans="16:25" x14ac:dyDescent="0.45">
      <c r="P4799" s="33"/>
      <c r="W4799" s="33"/>
      <c r="Y4799" s="33"/>
    </row>
    <row r="4800" spans="16:25" x14ac:dyDescent="0.45">
      <c r="P4800" s="33"/>
      <c r="W4800" s="33"/>
      <c r="Y4800" s="33"/>
    </row>
    <row r="4801" spans="16:25" x14ac:dyDescent="0.45">
      <c r="P4801" s="33"/>
      <c r="W4801" s="33"/>
      <c r="Y4801" s="33"/>
    </row>
    <row r="4802" spans="16:25" x14ac:dyDescent="0.45">
      <c r="P4802" s="33"/>
      <c r="W4802" s="33"/>
      <c r="Y4802" s="33"/>
    </row>
    <row r="4803" spans="16:25" x14ac:dyDescent="0.45">
      <c r="P4803" s="33"/>
      <c r="W4803" s="33"/>
      <c r="Y4803" s="33"/>
    </row>
    <row r="4804" spans="16:25" x14ac:dyDescent="0.45">
      <c r="P4804" s="33"/>
      <c r="W4804" s="33"/>
      <c r="Y4804" s="33"/>
    </row>
    <row r="4805" spans="16:25" x14ac:dyDescent="0.45">
      <c r="P4805" s="33"/>
      <c r="W4805" s="33"/>
      <c r="Y4805" s="33"/>
    </row>
    <row r="4806" spans="16:25" x14ac:dyDescent="0.45">
      <c r="P4806" s="33"/>
      <c r="W4806" s="33"/>
      <c r="Y4806" s="33"/>
    </row>
    <row r="4807" spans="16:25" x14ac:dyDescent="0.45">
      <c r="P4807" s="33"/>
      <c r="W4807" s="33"/>
      <c r="Y4807" s="33"/>
    </row>
    <row r="4808" spans="16:25" x14ac:dyDescent="0.45">
      <c r="P4808" s="33"/>
      <c r="W4808" s="33"/>
      <c r="Y4808" s="33"/>
    </row>
    <row r="4809" spans="16:25" x14ac:dyDescent="0.45">
      <c r="P4809" s="33"/>
      <c r="W4809" s="33"/>
      <c r="Y4809" s="33"/>
    </row>
    <row r="4810" spans="16:25" x14ac:dyDescent="0.45">
      <c r="P4810" s="33"/>
      <c r="W4810" s="33"/>
      <c r="Y4810" s="33"/>
    </row>
    <row r="4811" spans="16:25" x14ac:dyDescent="0.45">
      <c r="P4811" s="33"/>
      <c r="W4811" s="33"/>
      <c r="Y4811" s="33"/>
    </row>
    <row r="4812" spans="16:25" x14ac:dyDescent="0.45">
      <c r="P4812" s="33"/>
      <c r="W4812" s="33"/>
      <c r="Y4812" s="33"/>
    </row>
    <row r="4813" spans="16:25" x14ac:dyDescent="0.45">
      <c r="P4813" s="33"/>
      <c r="W4813" s="33"/>
      <c r="Y4813" s="33"/>
    </row>
    <row r="4814" spans="16:25" x14ac:dyDescent="0.45">
      <c r="P4814" s="33"/>
      <c r="W4814" s="33"/>
      <c r="Y4814" s="33"/>
    </row>
    <row r="4815" spans="16:25" x14ac:dyDescent="0.45">
      <c r="P4815" s="33"/>
      <c r="W4815" s="33"/>
      <c r="Y4815" s="33"/>
    </row>
    <row r="4816" spans="16:25" x14ac:dyDescent="0.45">
      <c r="P4816" s="33"/>
      <c r="W4816" s="33"/>
      <c r="Y4816" s="33"/>
    </row>
    <row r="4817" spans="16:25" x14ac:dyDescent="0.45">
      <c r="P4817" s="33"/>
      <c r="W4817" s="33"/>
      <c r="Y4817" s="33"/>
    </row>
    <row r="4818" spans="16:25" x14ac:dyDescent="0.45">
      <c r="P4818" s="33"/>
      <c r="W4818" s="33"/>
      <c r="Y4818" s="33"/>
    </row>
    <row r="4819" spans="16:25" x14ac:dyDescent="0.45">
      <c r="P4819" s="33"/>
      <c r="W4819" s="33"/>
      <c r="Y4819" s="33"/>
    </row>
    <row r="4820" spans="16:25" x14ac:dyDescent="0.45">
      <c r="P4820" s="33"/>
      <c r="W4820" s="33"/>
      <c r="Y4820" s="33"/>
    </row>
    <row r="4821" spans="16:25" x14ac:dyDescent="0.45">
      <c r="P4821" s="33"/>
      <c r="W4821" s="33"/>
      <c r="Y4821" s="33"/>
    </row>
    <row r="4822" spans="16:25" x14ac:dyDescent="0.45">
      <c r="P4822" s="33"/>
      <c r="W4822" s="33"/>
      <c r="Y4822" s="33"/>
    </row>
    <row r="4823" spans="16:25" x14ac:dyDescent="0.45">
      <c r="P4823" s="33"/>
      <c r="W4823" s="33"/>
      <c r="Y4823" s="33"/>
    </row>
    <row r="4824" spans="16:25" x14ac:dyDescent="0.45">
      <c r="P4824" s="33"/>
      <c r="W4824" s="33"/>
      <c r="Y4824" s="33"/>
    </row>
    <row r="4825" spans="16:25" x14ac:dyDescent="0.45">
      <c r="P4825" s="33"/>
      <c r="W4825" s="33"/>
      <c r="Y4825" s="33"/>
    </row>
    <row r="4826" spans="16:25" x14ac:dyDescent="0.45">
      <c r="P4826" s="33"/>
      <c r="W4826" s="33"/>
      <c r="Y4826" s="33"/>
    </row>
    <row r="4827" spans="16:25" x14ac:dyDescent="0.45">
      <c r="P4827" s="33"/>
      <c r="W4827" s="33"/>
      <c r="Y4827" s="33"/>
    </row>
    <row r="4828" spans="16:25" x14ac:dyDescent="0.45">
      <c r="P4828" s="33"/>
      <c r="W4828" s="33"/>
      <c r="Y4828" s="33"/>
    </row>
    <row r="4829" spans="16:25" x14ac:dyDescent="0.45">
      <c r="P4829" s="33"/>
      <c r="W4829" s="33"/>
      <c r="Y4829" s="33"/>
    </row>
    <row r="4830" spans="16:25" x14ac:dyDescent="0.45">
      <c r="P4830" s="33"/>
      <c r="W4830" s="33"/>
      <c r="Y4830" s="33"/>
    </row>
    <row r="4831" spans="16:25" x14ac:dyDescent="0.45">
      <c r="P4831" s="33"/>
      <c r="W4831" s="33"/>
      <c r="Y4831" s="33"/>
    </row>
    <row r="4832" spans="16:25" x14ac:dyDescent="0.45">
      <c r="P4832" s="33"/>
      <c r="W4832" s="33"/>
      <c r="Y4832" s="33"/>
    </row>
    <row r="4833" spans="16:25" x14ac:dyDescent="0.45">
      <c r="P4833" s="33"/>
      <c r="W4833" s="33"/>
      <c r="Y4833" s="33"/>
    </row>
    <row r="4834" spans="16:25" x14ac:dyDescent="0.45">
      <c r="P4834" s="33"/>
      <c r="W4834" s="33"/>
      <c r="Y4834" s="33"/>
    </row>
    <row r="4835" spans="16:25" x14ac:dyDescent="0.45">
      <c r="P4835" s="33"/>
      <c r="W4835" s="33"/>
      <c r="Y4835" s="33"/>
    </row>
    <row r="4836" spans="16:25" x14ac:dyDescent="0.45">
      <c r="P4836" s="33"/>
      <c r="W4836" s="33"/>
      <c r="Y4836" s="33"/>
    </row>
    <row r="4837" spans="16:25" x14ac:dyDescent="0.45">
      <c r="P4837" s="33"/>
      <c r="W4837" s="33"/>
      <c r="Y4837" s="33"/>
    </row>
    <row r="4838" spans="16:25" x14ac:dyDescent="0.45">
      <c r="P4838" s="33"/>
      <c r="W4838" s="33"/>
      <c r="Y4838" s="33"/>
    </row>
    <row r="4839" spans="16:25" x14ac:dyDescent="0.45">
      <c r="P4839" s="33"/>
      <c r="W4839" s="33"/>
      <c r="Y4839" s="33"/>
    </row>
    <row r="4840" spans="16:25" x14ac:dyDescent="0.45">
      <c r="P4840" s="33"/>
      <c r="W4840" s="33"/>
      <c r="Y4840" s="33"/>
    </row>
    <row r="4841" spans="16:25" x14ac:dyDescent="0.45">
      <c r="P4841" s="33"/>
      <c r="W4841" s="33"/>
      <c r="Y4841" s="33"/>
    </row>
    <row r="4842" spans="16:25" x14ac:dyDescent="0.45">
      <c r="P4842" s="33"/>
      <c r="W4842" s="33"/>
      <c r="Y4842" s="33"/>
    </row>
    <row r="4843" spans="16:25" x14ac:dyDescent="0.45">
      <c r="P4843" s="33"/>
      <c r="W4843" s="33"/>
      <c r="Y4843" s="33"/>
    </row>
    <row r="4844" spans="16:25" x14ac:dyDescent="0.45">
      <c r="P4844" s="33"/>
      <c r="W4844" s="33"/>
      <c r="Y4844" s="33"/>
    </row>
    <row r="4845" spans="16:25" x14ac:dyDescent="0.45">
      <c r="P4845" s="33"/>
      <c r="W4845" s="33"/>
      <c r="Y4845" s="33"/>
    </row>
    <row r="4846" spans="16:25" x14ac:dyDescent="0.45">
      <c r="P4846" s="33"/>
      <c r="W4846" s="33"/>
      <c r="Y4846" s="33"/>
    </row>
    <row r="4847" spans="16:25" x14ac:dyDescent="0.45">
      <c r="P4847" s="33"/>
      <c r="W4847" s="33"/>
      <c r="Y4847" s="33"/>
    </row>
    <row r="4848" spans="16:25" x14ac:dyDescent="0.45">
      <c r="P4848" s="33"/>
      <c r="W4848" s="33"/>
      <c r="Y4848" s="33"/>
    </row>
    <row r="4849" spans="16:25" x14ac:dyDescent="0.45">
      <c r="P4849" s="33"/>
      <c r="W4849" s="33"/>
      <c r="Y4849" s="33"/>
    </row>
    <row r="4850" spans="16:25" x14ac:dyDescent="0.45">
      <c r="P4850" s="33"/>
      <c r="W4850" s="33"/>
      <c r="Y4850" s="33"/>
    </row>
    <row r="4851" spans="16:25" x14ac:dyDescent="0.45">
      <c r="P4851" s="33"/>
      <c r="W4851" s="33"/>
      <c r="Y4851" s="33"/>
    </row>
    <row r="4852" spans="16:25" x14ac:dyDescent="0.45">
      <c r="P4852" s="33"/>
      <c r="W4852" s="33"/>
      <c r="Y4852" s="33"/>
    </row>
    <row r="4853" spans="16:25" x14ac:dyDescent="0.45">
      <c r="P4853" s="33"/>
      <c r="W4853" s="33"/>
      <c r="Y4853" s="33"/>
    </row>
    <row r="4854" spans="16:25" x14ac:dyDescent="0.45">
      <c r="P4854" s="33"/>
      <c r="W4854" s="33"/>
      <c r="Y4854" s="33"/>
    </row>
    <row r="4855" spans="16:25" x14ac:dyDescent="0.45">
      <c r="P4855" s="33"/>
      <c r="W4855" s="33"/>
      <c r="Y4855" s="33"/>
    </row>
    <row r="4856" spans="16:25" x14ac:dyDescent="0.45">
      <c r="P4856" s="33"/>
      <c r="W4856" s="33"/>
      <c r="Y4856" s="33"/>
    </row>
    <row r="4857" spans="16:25" x14ac:dyDescent="0.45">
      <c r="P4857" s="33"/>
      <c r="W4857" s="33"/>
      <c r="Y4857" s="33"/>
    </row>
    <row r="4858" spans="16:25" x14ac:dyDescent="0.45">
      <c r="P4858" s="33"/>
      <c r="W4858" s="33"/>
      <c r="Y4858" s="33"/>
    </row>
    <row r="4859" spans="16:25" x14ac:dyDescent="0.45">
      <c r="P4859" s="33"/>
      <c r="W4859" s="33"/>
      <c r="Y4859" s="33"/>
    </row>
    <row r="4860" spans="16:25" x14ac:dyDescent="0.45">
      <c r="P4860" s="33"/>
      <c r="W4860" s="33"/>
      <c r="Y4860" s="33"/>
    </row>
    <row r="4861" spans="16:25" x14ac:dyDescent="0.45">
      <c r="P4861" s="33"/>
      <c r="W4861" s="33"/>
      <c r="Y4861" s="33"/>
    </row>
    <row r="4862" spans="16:25" x14ac:dyDescent="0.45">
      <c r="P4862" s="33"/>
      <c r="W4862" s="33"/>
      <c r="Y4862" s="33"/>
    </row>
    <row r="4863" spans="16:25" x14ac:dyDescent="0.45">
      <c r="P4863" s="33"/>
      <c r="W4863" s="33"/>
      <c r="Y4863" s="33"/>
    </row>
    <row r="4864" spans="16:25" x14ac:dyDescent="0.45">
      <c r="P4864" s="33"/>
      <c r="W4864" s="33"/>
      <c r="Y4864" s="33"/>
    </row>
    <row r="4865" spans="16:25" x14ac:dyDescent="0.45">
      <c r="P4865" s="33"/>
      <c r="W4865" s="33"/>
      <c r="Y4865" s="33"/>
    </row>
    <row r="4866" spans="16:25" x14ac:dyDescent="0.45">
      <c r="P4866" s="33"/>
      <c r="W4866" s="33"/>
      <c r="Y4866" s="33"/>
    </row>
    <row r="4867" spans="16:25" x14ac:dyDescent="0.45">
      <c r="P4867" s="33"/>
      <c r="W4867" s="33"/>
      <c r="Y4867" s="33"/>
    </row>
    <row r="4868" spans="16:25" x14ac:dyDescent="0.45">
      <c r="P4868" s="33"/>
      <c r="W4868" s="33"/>
      <c r="Y4868" s="33"/>
    </row>
    <row r="4869" spans="16:25" x14ac:dyDescent="0.45">
      <c r="P4869" s="33"/>
      <c r="W4869" s="33"/>
      <c r="Y4869" s="33"/>
    </row>
    <row r="4870" spans="16:25" x14ac:dyDescent="0.45">
      <c r="P4870" s="33"/>
      <c r="W4870" s="33"/>
      <c r="Y4870" s="33"/>
    </row>
    <row r="4871" spans="16:25" x14ac:dyDescent="0.45">
      <c r="P4871" s="33"/>
      <c r="W4871" s="33"/>
      <c r="Y4871" s="33"/>
    </row>
    <row r="4872" spans="16:25" x14ac:dyDescent="0.45">
      <c r="P4872" s="33"/>
      <c r="W4872" s="33"/>
      <c r="Y4872" s="33"/>
    </row>
    <row r="4873" spans="16:25" x14ac:dyDescent="0.45">
      <c r="P4873" s="33"/>
      <c r="W4873" s="33"/>
      <c r="Y4873" s="33"/>
    </row>
    <row r="4874" spans="16:25" x14ac:dyDescent="0.45">
      <c r="P4874" s="33"/>
      <c r="W4874" s="33"/>
      <c r="Y4874" s="33"/>
    </row>
    <row r="4875" spans="16:25" x14ac:dyDescent="0.45">
      <c r="P4875" s="33"/>
      <c r="W4875" s="33"/>
      <c r="Y4875" s="33"/>
    </row>
    <row r="4876" spans="16:25" x14ac:dyDescent="0.45">
      <c r="P4876" s="33"/>
      <c r="W4876" s="33"/>
      <c r="Y4876" s="33"/>
    </row>
    <row r="4877" spans="16:25" x14ac:dyDescent="0.45">
      <c r="P4877" s="33"/>
      <c r="W4877" s="33"/>
      <c r="Y4877" s="33"/>
    </row>
    <row r="4878" spans="16:25" x14ac:dyDescent="0.45">
      <c r="P4878" s="33"/>
      <c r="W4878" s="33"/>
      <c r="Y4878" s="33"/>
    </row>
    <row r="4879" spans="16:25" x14ac:dyDescent="0.45">
      <c r="P4879" s="33"/>
      <c r="W4879" s="33"/>
      <c r="Y4879" s="33"/>
    </row>
    <row r="4880" spans="16:25" x14ac:dyDescent="0.45">
      <c r="P4880" s="33"/>
      <c r="W4880" s="33"/>
      <c r="Y4880" s="33"/>
    </row>
    <row r="4881" spans="16:25" x14ac:dyDescent="0.45">
      <c r="P4881" s="33"/>
      <c r="W4881" s="33"/>
      <c r="Y4881" s="33"/>
    </row>
    <row r="4882" spans="16:25" x14ac:dyDescent="0.45">
      <c r="P4882" s="33"/>
      <c r="W4882" s="33"/>
      <c r="Y4882" s="33"/>
    </row>
    <row r="4883" spans="16:25" x14ac:dyDescent="0.45">
      <c r="P4883" s="33"/>
      <c r="W4883" s="33"/>
      <c r="Y4883" s="33"/>
    </row>
    <row r="4884" spans="16:25" x14ac:dyDescent="0.45">
      <c r="P4884" s="33"/>
      <c r="W4884" s="33"/>
      <c r="Y4884" s="33"/>
    </row>
    <row r="4885" spans="16:25" x14ac:dyDescent="0.45">
      <c r="P4885" s="33"/>
      <c r="W4885" s="33"/>
      <c r="Y4885" s="33"/>
    </row>
    <row r="4886" spans="16:25" x14ac:dyDescent="0.45">
      <c r="P4886" s="33"/>
      <c r="W4886" s="33"/>
      <c r="Y4886" s="33"/>
    </row>
    <row r="4887" spans="16:25" x14ac:dyDescent="0.45">
      <c r="P4887" s="33"/>
      <c r="W4887" s="33"/>
      <c r="Y4887" s="33"/>
    </row>
    <row r="4888" spans="16:25" x14ac:dyDescent="0.45">
      <c r="P4888" s="33"/>
      <c r="W4888" s="33"/>
      <c r="Y4888" s="33"/>
    </row>
    <row r="4889" spans="16:25" x14ac:dyDescent="0.45">
      <c r="P4889" s="33"/>
      <c r="W4889" s="33"/>
      <c r="Y4889" s="33"/>
    </row>
    <row r="4890" spans="16:25" x14ac:dyDescent="0.45">
      <c r="P4890" s="33"/>
      <c r="W4890" s="33"/>
      <c r="Y4890" s="33"/>
    </row>
    <row r="4891" spans="16:25" x14ac:dyDescent="0.45">
      <c r="P4891" s="33"/>
      <c r="W4891" s="33"/>
      <c r="Y4891" s="33"/>
    </row>
    <row r="4892" spans="16:25" x14ac:dyDescent="0.45">
      <c r="P4892" s="33"/>
      <c r="W4892" s="33"/>
      <c r="Y4892" s="33"/>
    </row>
    <row r="4893" spans="16:25" x14ac:dyDescent="0.45">
      <c r="P4893" s="33"/>
      <c r="W4893" s="33"/>
      <c r="Y4893" s="33"/>
    </row>
    <row r="4894" spans="16:25" x14ac:dyDescent="0.45">
      <c r="P4894" s="33"/>
      <c r="W4894" s="33"/>
      <c r="Y4894" s="33"/>
    </row>
    <row r="4895" spans="16:25" x14ac:dyDescent="0.45">
      <c r="P4895" s="33"/>
      <c r="W4895" s="33"/>
      <c r="Y4895" s="33"/>
    </row>
    <row r="4896" spans="16:25" x14ac:dyDescent="0.45">
      <c r="P4896" s="33"/>
      <c r="W4896" s="33"/>
      <c r="Y4896" s="33"/>
    </row>
    <row r="4897" spans="16:25" x14ac:dyDescent="0.45">
      <c r="P4897" s="33"/>
      <c r="W4897" s="33"/>
      <c r="Y4897" s="33"/>
    </row>
    <row r="4898" spans="16:25" x14ac:dyDescent="0.45">
      <c r="P4898" s="33"/>
      <c r="W4898" s="33"/>
      <c r="Y4898" s="33"/>
    </row>
    <row r="4899" spans="16:25" x14ac:dyDescent="0.45">
      <c r="P4899" s="33"/>
      <c r="W4899" s="33"/>
      <c r="Y4899" s="33"/>
    </row>
    <row r="4900" spans="16:25" x14ac:dyDescent="0.45">
      <c r="P4900" s="33"/>
      <c r="W4900" s="33"/>
      <c r="Y4900" s="33"/>
    </row>
    <row r="4901" spans="16:25" x14ac:dyDescent="0.45">
      <c r="P4901" s="33"/>
      <c r="W4901" s="33"/>
      <c r="Y4901" s="33"/>
    </row>
    <row r="4902" spans="16:25" x14ac:dyDescent="0.45">
      <c r="P4902" s="33"/>
      <c r="W4902" s="33"/>
      <c r="Y4902" s="33"/>
    </row>
    <row r="4903" spans="16:25" x14ac:dyDescent="0.45">
      <c r="P4903" s="33"/>
      <c r="W4903" s="33"/>
      <c r="Y4903" s="33"/>
    </row>
    <row r="4904" spans="16:25" x14ac:dyDescent="0.45">
      <c r="P4904" s="33"/>
      <c r="W4904" s="33"/>
      <c r="Y4904" s="33"/>
    </row>
    <row r="4905" spans="16:25" x14ac:dyDescent="0.45">
      <c r="P4905" s="33"/>
      <c r="W4905" s="33"/>
      <c r="Y4905" s="33"/>
    </row>
    <row r="4906" spans="16:25" x14ac:dyDescent="0.45">
      <c r="P4906" s="33"/>
      <c r="W4906" s="33"/>
      <c r="Y4906" s="33"/>
    </row>
    <row r="4907" spans="16:25" x14ac:dyDescent="0.45">
      <c r="P4907" s="33"/>
      <c r="W4907" s="33"/>
      <c r="Y4907" s="33"/>
    </row>
    <row r="4908" spans="16:25" x14ac:dyDescent="0.45">
      <c r="P4908" s="33"/>
      <c r="W4908" s="33"/>
      <c r="Y4908" s="33"/>
    </row>
    <row r="4909" spans="16:25" x14ac:dyDescent="0.45">
      <c r="P4909" s="33"/>
      <c r="W4909" s="33"/>
      <c r="Y4909" s="33"/>
    </row>
    <row r="4910" spans="16:25" x14ac:dyDescent="0.45">
      <c r="P4910" s="33"/>
      <c r="W4910" s="33"/>
      <c r="Y4910" s="33"/>
    </row>
    <row r="4911" spans="16:25" x14ac:dyDescent="0.45">
      <c r="P4911" s="33"/>
      <c r="W4911" s="33"/>
      <c r="Y4911" s="33"/>
    </row>
    <row r="4912" spans="16:25" x14ac:dyDescent="0.45">
      <c r="P4912" s="33"/>
      <c r="W4912" s="33"/>
      <c r="Y4912" s="33"/>
    </row>
    <row r="4913" spans="16:25" x14ac:dyDescent="0.45">
      <c r="P4913" s="33"/>
      <c r="W4913" s="33"/>
      <c r="Y4913" s="33"/>
    </row>
    <row r="4914" spans="16:25" x14ac:dyDescent="0.45">
      <c r="P4914" s="33"/>
      <c r="W4914" s="33"/>
      <c r="Y4914" s="33"/>
    </row>
    <row r="4915" spans="16:25" x14ac:dyDescent="0.45">
      <c r="P4915" s="33"/>
      <c r="W4915" s="33"/>
      <c r="Y4915" s="33"/>
    </row>
    <row r="4916" spans="16:25" x14ac:dyDescent="0.45">
      <c r="P4916" s="33"/>
      <c r="W4916" s="33"/>
      <c r="Y4916" s="33"/>
    </row>
    <row r="4917" spans="16:25" x14ac:dyDescent="0.45">
      <c r="P4917" s="33"/>
      <c r="W4917" s="33"/>
      <c r="Y4917" s="33"/>
    </row>
    <row r="4918" spans="16:25" x14ac:dyDescent="0.45">
      <c r="P4918" s="33"/>
      <c r="W4918" s="33"/>
      <c r="Y4918" s="33"/>
    </row>
    <row r="4919" spans="16:25" x14ac:dyDescent="0.45">
      <c r="P4919" s="33"/>
      <c r="W4919" s="33"/>
      <c r="Y4919" s="33"/>
    </row>
    <row r="4920" spans="16:25" x14ac:dyDescent="0.45">
      <c r="P4920" s="33"/>
      <c r="W4920" s="33"/>
      <c r="Y4920" s="33"/>
    </row>
    <row r="4921" spans="16:25" x14ac:dyDescent="0.45">
      <c r="P4921" s="33"/>
      <c r="W4921" s="33"/>
      <c r="Y4921" s="33"/>
    </row>
    <row r="4922" spans="16:25" x14ac:dyDescent="0.45">
      <c r="P4922" s="33"/>
      <c r="W4922" s="33"/>
      <c r="Y4922" s="33"/>
    </row>
    <row r="4923" spans="16:25" x14ac:dyDescent="0.45">
      <c r="P4923" s="33"/>
      <c r="W4923" s="33"/>
      <c r="Y4923" s="33"/>
    </row>
    <row r="4924" spans="16:25" x14ac:dyDescent="0.45">
      <c r="P4924" s="33"/>
      <c r="W4924" s="33"/>
      <c r="Y4924" s="33"/>
    </row>
    <row r="4925" spans="16:25" x14ac:dyDescent="0.45">
      <c r="P4925" s="33"/>
      <c r="W4925" s="33"/>
      <c r="Y4925" s="33"/>
    </row>
    <row r="4926" spans="16:25" x14ac:dyDescent="0.45">
      <c r="P4926" s="33"/>
      <c r="W4926" s="33"/>
      <c r="Y4926" s="33"/>
    </row>
    <row r="4927" spans="16:25" x14ac:dyDescent="0.45">
      <c r="P4927" s="33"/>
      <c r="W4927" s="33"/>
      <c r="Y4927" s="33"/>
    </row>
    <row r="4928" spans="16:25" x14ac:dyDescent="0.45">
      <c r="P4928" s="33"/>
      <c r="W4928" s="33"/>
      <c r="Y4928" s="33"/>
    </row>
    <row r="4929" spans="16:25" x14ac:dyDescent="0.45">
      <c r="P4929" s="33"/>
      <c r="W4929" s="33"/>
      <c r="Y4929" s="33"/>
    </row>
    <row r="4930" spans="16:25" x14ac:dyDescent="0.45">
      <c r="P4930" s="33"/>
      <c r="W4930" s="33"/>
      <c r="Y4930" s="33"/>
    </row>
    <row r="4931" spans="16:25" x14ac:dyDescent="0.45">
      <c r="P4931" s="33"/>
      <c r="W4931" s="33"/>
      <c r="Y4931" s="33"/>
    </row>
    <row r="4932" spans="16:25" x14ac:dyDescent="0.45">
      <c r="P4932" s="33"/>
      <c r="W4932" s="33"/>
      <c r="Y4932" s="33"/>
    </row>
    <row r="4933" spans="16:25" x14ac:dyDescent="0.45">
      <c r="P4933" s="33"/>
      <c r="W4933" s="33"/>
      <c r="Y4933" s="33"/>
    </row>
    <row r="4934" spans="16:25" x14ac:dyDescent="0.45">
      <c r="P4934" s="33"/>
      <c r="W4934" s="33"/>
      <c r="Y4934" s="33"/>
    </row>
    <row r="4935" spans="16:25" x14ac:dyDescent="0.45">
      <c r="P4935" s="33"/>
      <c r="W4935" s="33"/>
      <c r="Y4935" s="33"/>
    </row>
    <row r="4936" spans="16:25" x14ac:dyDescent="0.45">
      <c r="P4936" s="33"/>
      <c r="W4936" s="33"/>
      <c r="Y4936" s="33"/>
    </row>
    <row r="4937" spans="16:25" x14ac:dyDescent="0.45">
      <c r="P4937" s="33"/>
      <c r="W4937" s="33"/>
      <c r="Y4937" s="33"/>
    </row>
    <row r="4938" spans="16:25" x14ac:dyDescent="0.45">
      <c r="P4938" s="33"/>
      <c r="W4938" s="33"/>
      <c r="Y4938" s="33"/>
    </row>
    <row r="4939" spans="16:25" x14ac:dyDescent="0.45">
      <c r="P4939" s="33"/>
      <c r="W4939" s="33"/>
      <c r="Y4939" s="33"/>
    </row>
    <row r="4940" spans="16:25" x14ac:dyDescent="0.45">
      <c r="P4940" s="33"/>
      <c r="W4940" s="33"/>
      <c r="Y4940" s="33"/>
    </row>
    <row r="4941" spans="16:25" x14ac:dyDescent="0.45">
      <c r="P4941" s="33"/>
      <c r="W4941" s="33"/>
      <c r="Y4941" s="33"/>
    </row>
    <row r="4942" spans="16:25" x14ac:dyDescent="0.45">
      <c r="P4942" s="33"/>
      <c r="W4942" s="33"/>
      <c r="Y4942" s="33"/>
    </row>
    <row r="4943" spans="16:25" x14ac:dyDescent="0.45">
      <c r="P4943" s="33"/>
      <c r="W4943" s="33"/>
      <c r="Y4943" s="33"/>
    </row>
    <row r="4944" spans="16:25" x14ac:dyDescent="0.45">
      <c r="P4944" s="33"/>
      <c r="W4944" s="33"/>
      <c r="Y4944" s="33"/>
    </row>
    <row r="4945" spans="16:25" x14ac:dyDescent="0.45">
      <c r="P4945" s="33"/>
      <c r="W4945" s="33"/>
      <c r="Y4945" s="33"/>
    </row>
    <row r="4946" spans="16:25" x14ac:dyDescent="0.45">
      <c r="P4946" s="33"/>
      <c r="W4946" s="33"/>
      <c r="Y4946" s="33"/>
    </row>
    <row r="4947" spans="16:25" x14ac:dyDescent="0.45">
      <c r="P4947" s="33"/>
      <c r="W4947" s="33"/>
      <c r="Y4947" s="33"/>
    </row>
    <row r="4948" spans="16:25" x14ac:dyDescent="0.45">
      <c r="P4948" s="33"/>
      <c r="W4948" s="33"/>
      <c r="Y4948" s="33"/>
    </row>
    <row r="4949" spans="16:25" x14ac:dyDescent="0.45">
      <c r="P4949" s="33"/>
      <c r="W4949" s="33"/>
      <c r="Y4949" s="33"/>
    </row>
    <row r="4950" spans="16:25" x14ac:dyDescent="0.45">
      <c r="P4950" s="33"/>
      <c r="W4950" s="33"/>
      <c r="Y4950" s="33"/>
    </row>
    <row r="4951" spans="16:25" x14ac:dyDescent="0.45">
      <c r="P4951" s="33"/>
      <c r="W4951" s="33"/>
      <c r="Y4951" s="33"/>
    </row>
    <row r="4952" spans="16:25" x14ac:dyDescent="0.45">
      <c r="P4952" s="33"/>
      <c r="W4952" s="33"/>
      <c r="Y4952" s="33"/>
    </row>
    <row r="4953" spans="16:25" x14ac:dyDescent="0.45">
      <c r="P4953" s="33"/>
      <c r="W4953" s="33"/>
      <c r="Y4953" s="33"/>
    </row>
    <row r="4954" spans="16:25" x14ac:dyDescent="0.45">
      <c r="P4954" s="33"/>
      <c r="W4954" s="33"/>
      <c r="Y4954" s="33"/>
    </row>
    <row r="4955" spans="16:25" x14ac:dyDescent="0.45">
      <c r="P4955" s="33"/>
      <c r="W4955" s="33"/>
      <c r="Y4955" s="33"/>
    </row>
    <row r="4956" spans="16:25" x14ac:dyDescent="0.45">
      <c r="P4956" s="33"/>
      <c r="W4956" s="33"/>
      <c r="Y4956" s="33"/>
    </row>
    <row r="4957" spans="16:25" x14ac:dyDescent="0.45">
      <c r="P4957" s="33"/>
      <c r="W4957" s="33"/>
      <c r="Y4957" s="33"/>
    </row>
    <row r="4958" spans="16:25" x14ac:dyDescent="0.45">
      <c r="P4958" s="33"/>
      <c r="W4958" s="33"/>
      <c r="Y4958" s="33"/>
    </row>
    <row r="4959" spans="16:25" x14ac:dyDescent="0.45">
      <c r="P4959" s="33"/>
      <c r="W4959" s="33"/>
      <c r="Y4959" s="33"/>
    </row>
    <row r="4960" spans="16:25" x14ac:dyDescent="0.45">
      <c r="P4960" s="33"/>
      <c r="W4960" s="33"/>
      <c r="Y4960" s="33"/>
    </row>
    <row r="4961" spans="16:25" x14ac:dyDescent="0.45">
      <c r="P4961" s="33"/>
      <c r="W4961" s="33"/>
      <c r="Y4961" s="33"/>
    </row>
    <row r="4962" spans="16:25" x14ac:dyDescent="0.45">
      <c r="P4962" s="33"/>
      <c r="W4962" s="33"/>
      <c r="Y4962" s="33"/>
    </row>
    <row r="4963" spans="16:25" x14ac:dyDescent="0.45">
      <c r="P4963" s="33"/>
      <c r="W4963" s="33"/>
      <c r="Y4963" s="33"/>
    </row>
    <row r="4964" spans="16:25" x14ac:dyDescent="0.45">
      <c r="P4964" s="33"/>
      <c r="W4964" s="33"/>
      <c r="Y4964" s="33"/>
    </row>
    <row r="4965" spans="16:25" x14ac:dyDescent="0.45">
      <c r="P4965" s="33"/>
      <c r="W4965" s="33"/>
      <c r="Y4965" s="33"/>
    </row>
    <row r="4966" spans="16:25" x14ac:dyDescent="0.45">
      <c r="P4966" s="33"/>
      <c r="W4966" s="33"/>
      <c r="Y4966" s="33"/>
    </row>
    <row r="4967" spans="16:25" x14ac:dyDescent="0.45">
      <c r="P4967" s="33"/>
      <c r="W4967" s="33"/>
      <c r="Y4967" s="33"/>
    </row>
    <row r="4968" spans="16:25" x14ac:dyDescent="0.45">
      <c r="P4968" s="33"/>
      <c r="W4968" s="33"/>
      <c r="Y4968" s="33"/>
    </row>
    <row r="4969" spans="16:25" x14ac:dyDescent="0.45">
      <c r="P4969" s="33"/>
      <c r="W4969" s="33"/>
      <c r="Y4969" s="33"/>
    </row>
    <row r="4970" spans="16:25" x14ac:dyDescent="0.45">
      <c r="P4970" s="33"/>
      <c r="W4970" s="33"/>
      <c r="Y4970" s="33"/>
    </row>
    <row r="4971" spans="16:25" x14ac:dyDescent="0.45">
      <c r="P4971" s="33"/>
      <c r="W4971" s="33"/>
      <c r="Y4971" s="33"/>
    </row>
    <row r="4972" spans="16:25" x14ac:dyDescent="0.45">
      <c r="P4972" s="33"/>
      <c r="W4972" s="33"/>
      <c r="Y4972" s="33"/>
    </row>
    <row r="4973" spans="16:25" x14ac:dyDescent="0.45">
      <c r="P4973" s="33"/>
      <c r="W4973" s="33"/>
      <c r="Y4973" s="33"/>
    </row>
    <row r="4974" spans="16:25" x14ac:dyDescent="0.45">
      <c r="P4974" s="33"/>
      <c r="W4974" s="33"/>
      <c r="Y4974" s="33"/>
    </row>
    <row r="4975" spans="16:25" x14ac:dyDescent="0.45">
      <c r="P4975" s="33"/>
      <c r="W4975" s="33"/>
      <c r="Y4975" s="33"/>
    </row>
    <row r="4976" spans="16:25" x14ac:dyDescent="0.45">
      <c r="P4976" s="33"/>
      <c r="W4976" s="33"/>
      <c r="Y4976" s="33"/>
    </row>
    <row r="4977" spans="16:25" x14ac:dyDescent="0.45">
      <c r="P4977" s="33"/>
      <c r="W4977" s="33"/>
      <c r="Y4977" s="33"/>
    </row>
    <row r="4978" spans="16:25" x14ac:dyDescent="0.45">
      <c r="P4978" s="33"/>
      <c r="W4978" s="33"/>
      <c r="Y4978" s="33"/>
    </row>
    <row r="4979" spans="16:25" x14ac:dyDescent="0.45">
      <c r="P4979" s="33"/>
      <c r="W4979" s="33"/>
      <c r="Y4979" s="33"/>
    </row>
    <row r="4980" spans="16:25" x14ac:dyDescent="0.45">
      <c r="P4980" s="33"/>
      <c r="W4980" s="33"/>
      <c r="Y4980" s="33"/>
    </row>
    <row r="4981" spans="16:25" x14ac:dyDescent="0.45">
      <c r="P4981" s="33"/>
      <c r="W4981" s="33"/>
      <c r="Y4981" s="33"/>
    </row>
    <row r="4982" spans="16:25" x14ac:dyDescent="0.45">
      <c r="P4982" s="33"/>
      <c r="W4982" s="33"/>
      <c r="Y4982" s="33"/>
    </row>
    <row r="4983" spans="16:25" x14ac:dyDescent="0.45">
      <c r="P4983" s="33"/>
      <c r="W4983" s="33"/>
      <c r="Y4983" s="33"/>
    </row>
    <row r="4984" spans="16:25" x14ac:dyDescent="0.45">
      <c r="P4984" s="33"/>
      <c r="W4984" s="33"/>
      <c r="Y4984" s="33"/>
    </row>
    <row r="4985" spans="16:25" x14ac:dyDescent="0.45">
      <c r="P4985" s="33"/>
      <c r="W4985" s="33"/>
      <c r="Y4985" s="33"/>
    </row>
    <row r="4986" spans="16:25" x14ac:dyDescent="0.45">
      <c r="P4986" s="33"/>
      <c r="W4986" s="33"/>
      <c r="Y4986" s="33"/>
    </row>
    <row r="4987" spans="16:25" x14ac:dyDescent="0.45">
      <c r="P4987" s="33"/>
      <c r="W4987" s="33"/>
      <c r="Y4987" s="33"/>
    </row>
    <row r="4988" spans="16:25" x14ac:dyDescent="0.45">
      <c r="P4988" s="33"/>
      <c r="W4988" s="33"/>
      <c r="Y4988" s="33"/>
    </row>
    <row r="4989" spans="16:25" x14ac:dyDescent="0.45">
      <c r="P4989" s="33"/>
      <c r="W4989" s="33"/>
      <c r="Y4989" s="33"/>
    </row>
    <row r="4990" spans="16:25" x14ac:dyDescent="0.45">
      <c r="P4990" s="33"/>
      <c r="W4990" s="33"/>
      <c r="Y4990" s="33"/>
    </row>
    <row r="4991" spans="16:25" x14ac:dyDescent="0.45">
      <c r="P4991" s="33"/>
      <c r="W4991" s="33"/>
      <c r="Y4991" s="33"/>
    </row>
    <row r="4992" spans="16:25" x14ac:dyDescent="0.45">
      <c r="P4992" s="33"/>
      <c r="W4992" s="33"/>
      <c r="Y4992" s="33"/>
    </row>
    <row r="4993" spans="16:25" x14ac:dyDescent="0.45">
      <c r="P4993" s="33"/>
      <c r="W4993" s="33"/>
      <c r="Y4993" s="33"/>
    </row>
    <row r="4994" spans="16:25" x14ac:dyDescent="0.45">
      <c r="P4994" s="33"/>
      <c r="W4994" s="33"/>
      <c r="Y4994" s="33"/>
    </row>
    <row r="4995" spans="16:25" x14ac:dyDescent="0.45">
      <c r="P4995" s="33"/>
      <c r="W4995" s="33"/>
      <c r="Y4995" s="33"/>
    </row>
    <row r="4996" spans="16:25" x14ac:dyDescent="0.45">
      <c r="P4996" s="33"/>
      <c r="W4996" s="33"/>
      <c r="Y4996" s="33"/>
    </row>
    <row r="4997" spans="16:25" x14ac:dyDescent="0.45">
      <c r="P4997" s="33"/>
      <c r="W4997" s="33"/>
      <c r="Y4997" s="33"/>
    </row>
    <row r="4998" spans="16:25" x14ac:dyDescent="0.45">
      <c r="P4998" s="33"/>
      <c r="W4998" s="33"/>
      <c r="Y4998" s="33"/>
    </row>
    <row r="4999" spans="16:25" x14ac:dyDescent="0.45">
      <c r="P4999" s="33"/>
      <c r="W4999" s="33"/>
      <c r="Y4999" s="33"/>
    </row>
    <row r="5000" spans="16:25" x14ac:dyDescent="0.45">
      <c r="P5000" s="33"/>
      <c r="W5000" s="33"/>
      <c r="Y5000" s="33"/>
    </row>
    <row r="5001" spans="16:25" x14ac:dyDescent="0.45">
      <c r="P5001" s="33"/>
      <c r="W5001" s="33"/>
      <c r="Y5001" s="33"/>
    </row>
    <row r="5002" spans="16:25" x14ac:dyDescent="0.45">
      <c r="P5002" s="33"/>
      <c r="W5002" s="33"/>
      <c r="Y5002" s="33"/>
    </row>
    <row r="5003" spans="16:25" x14ac:dyDescent="0.45">
      <c r="P5003" s="33"/>
      <c r="W5003" s="33"/>
      <c r="Y5003" s="33"/>
    </row>
    <row r="5004" spans="16:25" x14ac:dyDescent="0.45">
      <c r="P5004" s="33"/>
      <c r="W5004" s="33"/>
      <c r="Y5004" s="33"/>
    </row>
    <row r="5005" spans="16:25" x14ac:dyDescent="0.45">
      <c r="P5005" s="33"/>
      <c r="W5005" s="33"/>
      <c r="Y5005" s="33"/>
    </row>
    <row r="5006" spans="16:25" x14ac:dyDescent="0.45">
      <c r="P5006" s="33"/>
      <c r="W5006" s="33"/>
      <c r="Y5006" s="33"/>
    </row>
    <row r="5007" spans="16:25" x14ac:dyDescent="0.45">
      <c r="P5007" s="33"/>
      <c r="W5007" s="33"/>
      <c r="Y5007" s="33"/>
    </row>
    <row r="5008" spans="16:25" x14ac:dyDescent="0.45">
      <c r="P5008" s="33"/>
      <c r="W5008" s="33"/>
      <c r="Y5008" s="33"/>
    </row>
    <row r="5009" spans="16:25" x14ac:dyDescent="0.45">
      <c r="P5009" s="33"/>
      <c r="W5009" s="33"/>
      <c r="Y5009" s="33"/>
    </row>
    <row r="5010" spans="16:25" x14ac:dyDescent="0.45">
      <c r="P5010" s="33"/>
      <c r="W5010" s="33"/>
      <c r="Y5010" s="33"/>
    </row>
    <row r="5011" spans="16:25" x14ac:dyDescent="0.45">
      <c r="P5011" s="33"/>
      <c r="W5011" s="33"/>
      <c r="Y5011" s="33"/>
    </row>
    <row r="5012" spans="16:25" x14ac:dyDescent="0.45">
      <c r="P5012" s="33"/>
      <c r="W5012" s="33"/>
      <c r="Y5012" s="33"/>
    </row>
    <row r="5013" spans="16:25" x14ac:dyDescent="0.45">
      <c r="P5013" s="33"/>
      <c r="W5013" s="33"/>
      <c r="Y5013" s="33"/>
    </row>
    <row r="5014" spans="16:25" x14ac:dyDescent="0.45">
      <c r="P5014" s="33"/>
      <c r="W5014" s="33"/>
      <c r="Y5014" s="33"/>
    </row>
    <row r="5015" spans="16:25" x14ac:dyDescent="0.45">
      <c r="P5015" s="33"/>
      <c r="W5015" s="33"/>
      <c r="Y5015" s="33"/>
    </row>
    <row r="5016" spans="16:25" x14ac:dyDescent="0.45">
      <c r="P5016" s="33"/>
      <c r="W5016" s="33"/>
      <c r="Y5016" s="33"/>
    </row>
    <row r="5017" spans="16:25" x14ac:dyDescent="0.45">
      <c r="P5017" s="33"/>
      <c r="W5017" s="33"/>
      <c r="Y5017" s="33"/>
    </row>
    <row r="5018" spans="16:25" x14ac:dyDescent="0.45">
      <c r="P5018" s="33"/>
      <c r="W5018" s="33"/>
      <c r="Y5018" s="33"/>
    </row>
    <row r="5019" spans="16:25" x14ac:dyDescent="0.45">
      <c r="P5019" s="33"/>
      <c r="W5019" s="33"/>
      <c r="Y5019" s="33"/>
    </row>
    <row r="5020" spans="16:25" x14ac:dyDescent="0.45">
      <c r="P5020" s="33"/>
      <c r="W5020" s="33"/>
      <c r="Y5020" s="33"/>
    </row>
    <row r="5021" spans="16:25" x14ac:dyDescent="0.45">
      <c r="P5021" s="33"/>
      <c r="W5021" s="33"/>
      <c r="Y5021" s="33"/>
    </row>
    <row r="5022" spans="16:25" x14ac:dyDescent="0.45">
      <c r="P5022" s="33"/>
      <c r="W5022" s="33"/>
      <c r="Y5022" s="33"/>
    </row>
    <row r="5023" spans="16:25" x14ac:dyDescent="0.45">
      <c r="P5023" s="33"/>
      <c r="W5023" s="33"/>
      <c r="Y5023" s="33"/>
    </row>
    <row r="5024" spans="16:25" x14ac:dyDescent="0.45">
      <c r="P5024" s="33"/>
      <c r="W5024" s="33"/>
      <c r="Y5024" s="33"/>
    </row>
    <row r="5025" spans="16:25" x14ac:dyDescent="0.45">
      <c r="P5025" s="33"/>
      <c r="W5025" s="33"/>
      <c r="Y5025" s="33"/>
    </row>
    <row r="5026" spans="16:25" x14ac:dyDescent="0.45">
      <c r="P5026" s="33"/>
      <c r="W5026" s="33"/>
      <c r="Y5026" s="33"/>
    </row>
    <row r="5027" spans="16:25" x14ac:dyDescent="0.45">
      <c r="P5027" s="33"/>
      <c r="W5027" s="33"/>
      <c r="Y5027" s="33"/>
    </row>
    <row r="5028" spans="16:25" x14ac:dyDescent="0.45">
      <c r="P5028" s="33"/>
      <c r="W5028" s="33"/>
      <c r="Y5028" s="33"/>
    </row>
    <row r="5029" spans="16:25" x14ac:dyDescent="0.45">
      <c r="P5029" s="33"/>
      <c r="W5029" s="33"/>
      <c r="Y5029" s="33"/>
    </row>
    <row r="5030" spans="16:25" x14ac:dyDescent="0.45">
      <c r="P5030" s="33"/>
      <c r="W5030" s="33"/>
      <c r="Y5030" s="33"/>
    </row>
    <row r="5031" spans="16:25" x14ac:dyDescent="0.45">
      <c r="P5031" s="33"/>
      <c r="W5031" s="33"/>
      <c r="Y5031" s="33"/>
    </row>
    <row r="5032" spans="16:25" x14ac:dyDescent="0.45">
      <c r="P5032" s="33"/>
      <c r="W5032" s="33"/>
      <c r="Y5032" s="33"/>
    </row>
    <row r="5033" spans="16:25" x14ac:dyDescent="0.45">
      <c r="P5033" s="33"/>
      <c r="W5033" s="33"/>
      <c r="Y5033" s="33"/>
    </row>
    <row r="5034" spans="16:25" x14ac:dyDescent="0.45">
      <c r="P5034" s="33"/>
      <c r="W5034" s="33"/>
      <c r="Y5034" s="33"/>
    </row>
    <row r="5035" spans="16:25" x14ac:dyDescent="0.45">
      <c r="P5035" s="33"/>
      <c r="W5035" s="33"/>
      <c r="Y5035" s="33"/>
    </row>
    <row r="5036" spans="16:25" x14ac:dyDescent="0.45">
      <c r="P5036" s="33"/>
      <c r="W5036" s="33"/>
      <c r="Y5036" s="33"/>
    </row>
    <row r="5037" spans="16:25" x14ac:dyDescent="0.45">
      <c r="P5037" s="33"/>
      <c r="W5037" s="33"/>
      <c r="Y5037" s="33"/>
    </row>
    <row r="5038" spans="16:25" x14ac:dyDescent="0.45">
      <c r="P5038" s="33"/>
      <c r="W5038" s="33"/>
      <c r="Y5038" s="33"/>
    </row>
    <row r="5039" spans="16:25" x14ac:dyDescent="0.45">
      <c r="P5039" s="33"/>
      <c r="W5039" s="33"/>
      <c r="Y5039" s="33"/>
    </row>
    <row r="5040" spans="16:25" x14ac:dyDescent="0.45">
      <c r="P5040" s="33"/>
      <c r="W5040" s="33"/>
      <c r="Y5040" s="33"/>
    </row>
    <row r="5041" spans="16:25" x14ac:dyDescent="0.45">
      <c r="P5041" s="33"/>
      <c r="W5041" s="33"/>
      <c r="Y5041" s="33"/>
    </row>
    <row r="5042" spans="16:25" x14ac:dyDescent="0.45">
      <c r="P5042" s="33"/>
      <c r="W5042" s="33"/>
      <c r="Y5042" s="33"/>
    </row>
    <row r="5043" spans="16:25" x14ac:dyDescent="0.45">
      <c r="P5043" s="33"/>
      <c r="W5043" s="33"/>
      <c r="Y5043" s="33"/>
    </row>
    <row r="5044" spans="16:25" x14ac:dyDescent="0.45">
      <c r="P5044" s="33"/>
      <c r="W5044" s="33"/>
      <c r="Y5044" s="33"/>
    </row>
    <row r="5045" spans="16:25" x14ac:dyDescent="0.45">
      <c r="P5045" s="33"/>
      <c r="W5045" s="33"/>
      <c r="Y5045" s="33"/>
    </row>
    <row r="5046" spans="16:25" x14ac:dyDescent="0.45">
      <c r="P5046" s="33"/>
      <c r="W5046" s="33"/>
      <c r="Y5046" s="33"/>
    </row>
    <row r="5047" spans="16:25" x14ac:dyDescent="0.45">
      <c r="P5047" s="33"/>
      <c r="W5047" s="33"/>
      <c r="Y5047" s="33"/>
    </row>
    <row r="5048" spans="16:25" x14ac:dyDescent="0.45">
      <c r="P5048" s="33"/>
      <c r="W5048" s="33"/>
      <c r="Y5048" s="33"/>
    </row>
    <row r="5049" spans="16:25" x14ac:dyDescent="0.45">
      <c r="P5049" s="33"/>
      <c r="W5049" s="33"/>
      <c r="Y5049" s="33"/>
    </row>
    <row r="5050" spans="16:25" x14ac:dyDescent="0.45">
      <c r="P5050" s="33"/>
      <c r="W5050" s="33"/>
      <c r="Y5050" s="33"/>
    </row>
    <row r="5051" spans="16:25" x14ac:dyDescent="0.45">
      <c r="P5051" s="33"/>
      <c r="W5051" s="33"/>
      <c r="Y5051" s="33"/>
    </row>
    <row r="5052" spans="16:25" x14ac:dyDescent="0.45">
      <c r="P5052" s="33"/>
      <c r="W5052" s="33"/>
      <c r="Y5052" s="33"/>
    </row>
    <row r="5053" spans="16:25" x14ac:dyDescent="0.45">
      <c r="P5053" s="33"/>
      <c r="W5053" s="33"/>
      <c r="Y5053" s="33"/>
    </row>
    <row r="5054" spans="16:25" x14ac:dyDescent="0.45">
      <c r="P5054" s="33"/>
      <c r="W5054" s="33"/>
      <c r="Y5054" s="33"/>
    </row>
    <row r="5055" spans="16:25" x14ac:dyDescent="0.45">
      <c r="P5055" s="33"/>
      <c r="W5055" s="33"/>
      <c r="Y5055" s="33"/>
    </row>
    <row r="5056" spans="16:25" x14ac:dyDescent="0.45">
      <c r="P5056" s="33"/>
      <c r="W5056" s="33"/>
      <c r="Y5056" s="33"/>
    </row>
    <row r="5057" spans="16:25" x14ac:dyDescent="0.45">
      <c r="P5057" s="33"/>
      <c r="W5057" s="33"/>
      <c r="Y5057" s="33"/>
    </row>
    <row r="5058" spans="16:25" x14ac:dyDescent="0.45">
      <c r="P5058" s="33"/>
      <c r="W5058" s="33"/>
      <c r="Y5058" s="33"/>
    </row>
    <row r="5059" spans="16:25" x14ac:dyDescent="0.45">
      <c r="P5059" s="33"/>
      <c r="W5059" s="33"/>
      <c r="Y5059" s="33"/>
    </row>
    <row r="5060" spans="16:25" x14ac:dyDescent="0.45">
      <c r="P5060" s="33"/>
      <c r="W5060" s="33"/>
      <c r="Y5060" s="33"/>
    </row>
    <row r="5061" spans="16:25" x14ac:dyDescent="0.45">
      <c r="P5061" s="33"/>
      <c r="W5061" s="33"/>
      <c r="Y5061" s="33"/>
    </row>
    <row r="5062" spans="16:25" x14ac:dyDescent="0.45">
      <c r="P5062" s="33"/>
      <c r="W5062" s="33"/>
      <c r="Y5062" s="33"/>
    </row>
    <row r="5063" spans="16:25" x14ac:dyDescent="0.45">
      <c r="P5063" s="33"/>
      <c r="W5063" s="33"/>
      <c r="Y5063" s="33"/>
    </row>
    <row r="5064" spans="16:25" x14ac:dyDescent="0.45">
      <c r="P5064" s="33"/>
      <c r="W5064" s="33"/>
      <c r="Y5064" s="33"/>
    </row>
    <row r="5065" spans="16:25" x14ac:dyDescent="0.45">
      <c r="P5065" s="33"/>
      <c r="W5065" s="33"/>
      <c r="Y5065" s="33"/>
    </row>
    <row r="5066" spans="16:25" x14ac:dyDescent="0.45">
      <c r="P5066" s="33"/>
      <c r="W5066" s="33"/>
      <c r="Y5066" s="33"/>
    </row>
    <row r="5067" spans="16:25" x14ac:dyDescent="0.45">
      <c r="P5067" s="33"/>
      <c r="W5067" s="33"/>
      <c r="Y5067" s="33"/>
    </row>
    <row r="5068" spans="16:25" x14ac:dyDescent="0.45">
      <c r="P5068" s="33"/>
      <c r="W5068" s="33"/>
      <c r="Y5068" s="33"/>
    </row>
    <row r="5069" spans="16:25" x14ac:dyDescent="0.45">
      <c r="P5069" s="33"/>
      <c r="W5069" s="33"/>
      <c r="Y5069" s="33"/>
    </row>
    <row r="5070" spans="16:25" x14ac:dyDescent="0.45">
      <c r="P5070" s="33"/>
      <c r="W5070" s="33"/>
      <c r="Y5070" s="33"/>
    </row>
    <row r="5071" spans="16:25" x14ac:dyDescent="0.45">
      <c r="P5071" s="33"/>
      <c r="W5071" s="33"/>
      <c r="Y5071" s="33"/>
    </row>
    <row r="5072" spans="16:25" x14ac:dyDescent="0.45">
      <c r="P5072" s="33"/>
      <c r="W5072" s="33"/>
      <c r="Y5072" s="33"/>
    </row>
    <row r="5073" spans="16:25" x14ac:dyDescent="0.45">
      <c r="P5073" s="33"/>
      <c r="W5073" s="33"/>
      <c r="Y5073" s="33"/>
    </row>
    <row r="5074" spans="16:25" x14ac:dyDescent="0.45">
      <c r="P5074" s="33"/>
      <c r="W5074" s="33"/>
      <c r="Y5074" s="33"/>
    </row>
    <row r="5075" spans="16:25" x14ac:dyDescent="0.45">
      <c r="P5075" s="33"/>
      <c r="W5075" s="33"/>
      <c r="Y5075" s="33"/>
    </row>
    <row r="5076" spans="16:25" x14ac:dyDescent="0.45">
      <c r="P5076" s="33"/>
      <c r="W5076" s="33"/>
      <c r="Y5076" s="33"/>
    </row>
    <row r="5077" spans="16:25" x14ac:dyDescent="0.45">
      <c r="P5077" s="33"/>
      <c r="W5077" s="33"/>
      <c r="Y5077" s="33"/>
    </row>
    <row r="5078" spans="16:25" x14ac:dyDescent="0.45">
      <c r="P5078" s="33"/>
      <c r="W5078" s="33"/>
      <c r="Y5078" s="33"/>
    </row>
    <row r="5079" spans="16:25" x14ac:dyDescent="0.45">
      <c r="P5079" s="33"/>
      <c r="W5079" s="33"/>
      <c r="Y5079" s="33"/>
    </row>
    <row r="5080" spans="16:25" x14ac:dyDescent="0.45">
      <c r="P5080" s="33"/>
      <c r="W5080" s="33"/>
      <c r="Y5080" s="33"/>
    </row>
    <row r="5081" spans="16:25" x14ac:dyDescent="0.45">
      <c r="P5081" s="33"/>
      <c r="W5081" s="33"/>
      <c r="Y5081" s="33"/>
    </row>
    <row r="5082" spans="16:25" x14ac:dyDescent="0.45">
      <c r="P5082" s="33"/>
      <c r="W5082" s="33"/>
      <c r="Y5082" s="33"/>
    </row>
    <row r="5083" spans="16:25" x14ac:dyDescent="0.45">
      <c r="P5083" s="33"/>
      <c r="W5083" s="33"/>
      <c r="Y5083" s="33"/>
    </row>
    <row r="5084" spans="16:25" x14ac:dyDescent="0.45">
      <c r="P5084" s="33"/>
      <c r="W5084" s="33"/>
      <c r="Y5084" s="33"/>
    </row>
    <row r="5085" spans="16:25" x14ac:dyDescent="0.45">
      <c r="P5085" s="33"/>
      <c r="W5085" s="33"/>
      <c r="Y5085" s="33"/>
    </row>
    <row r="5086" spans="16:25" x14ac:dyDescent="0.45">
      <c r="P5086" s="33"/>
      <c r="W5086" s="33"/>
      <c r="Y5086" s="33"/>
    </row>
    <row r="5087" spans="16:25" x14ac:dyDescent="0.45">
      <c r="P5087" s="33"/>
      <c r="W5087" s="33"/>
      <c r="Y5087" s="33"/>
    </row>
    <row r="5088" spans="16:25" x14ac:dyDescent="0.45">
      <c r="P5088" s="33"/>
      <c r="W5088" s="33"/>
      <c r="Y5088" s="33"/>
    </row>
    <row r="5089" spans="16:25" x14ac:dyDescent="0.45">
      <c r="P5089" s="33"/>
      <c r="W5089" s="33"/>
      <c r="Y5089" s="33"/>
    </row>
    <row r="5090" spans="16:25" x14ac:dyDescent="0.45">
      <c r="P5090" s="33"/>
      <c r="W5090" s="33"/>
      <c r="Y5090" s="33"/>
    </row>
    <row r="5091" spans="16:25" x14ac:dyDescent="0.45">
      <c r="P5091" s="33"/>
      <c r="W5091" s="33"/>
      <c r="Y5091" s="33"/>
    </row>
    <row r="5092" spans="16:25" x14ac:dyDescent="0.45">
      <c r="P5092" s="33"/>
      <c r="W5092" s="33"/>
      <c r="Y5092" s="33"/>
    </row>
    <row r="5093" spans="16:25" x14ac:dyDescent="0.45">
      <c r="P5093" s="33"/>
      <c r="W5093" s="33"/>
      <c r="Y5093" s="33"/>
    </row>
    <row r="5094" spans="16:25" x14ac:dyDescent="0.45">
      <c r="P5094" s="33"/>
      <c r="W5094" s="33"/>
      <c r="Y5094" s="33"/>
    </row>
    <row r="5095" spans="16:25" x14ac:dyDescent="0.45">
      <c r="P5095" s="33"/>
      <c r="W5095" s="33"/>
      <c r="Y5095" s="33"/>
    </row>
    <row r="5096" spans="16:25" x14ac:dyDescent="0.45">
      <c r="P5096" s="33"/>
      <c r="W5096" s="33"/>
      <c r="Y5096" s="33"/>
    </row>
    <row r="5097" spans="16:25" x14ac:dyDescent="0.45">
      <c r="P5097" s="33"/>
      <c r="W5097" s="33"/>
      <c r="Y5097" s="33"/>
    </row>
    <row r="5098" spans="16:25" x14ac:dyDescent="0.45">
      <c r="P5098" s="33"/>
      <c r="W5098" s="33"/>
      <c r="Y5098" s="33"/>
    </row>
    <row r="5099" spans="16:25" x14ac:dyDescent="0.45">
      <c r="P5099" s="33"/>
      <c r="W5099" s="33"/>
      <c r="Y5099" s="33"/>
    </row>
    <row r="5100" spans="16:25" x14ac:dyDescent="0.45">
      <c r="P5100" s="33"/>
      <c r="W5100" s="33"/>
      <c r="Y5100" s="33"/>
    </row>
    <row r="5101" spans="16:25" x14ac:dyDescent="0.45">
      <c r="P5101" s="33"/>
      <c r="W5101" s="33"/>
      <c r="Y5101" s="33"/>
    </row>
    <row r="5102" spans="16:25" x14ac:dyDescent="0.45">
      <c r="P5102" s="33"/>
      <c r="W5102" s="33"/>
      <c r="Y5102" s="33"/>
    </row>
    <row r="5103" spans="16:25" x14ac:dyDescent="0.45">
      <c r="P5103" s="33"/>
      <c r="W5103" s="33"/>
      <c r="Y5103" s="33"/>
    </row>
    <row r="5104" spans="16:25" x14ac:dyDescent="0.45">
      <c r="P5104" s="33"/>
      <c r="W5104" s="33"/>
      <c r="Y5104" s="33"/>
    </row>
    <row r="5105" spans="16:25" x14ac:dyDescent="0.45">
      <c r="P5105" s="33"/>
      <c r="W5105" s="33"/>
      <c r="Y5105" s="33"/>
    </row>
    <row r="5106" spans="16:25" x14ac:dyDescent="0.45">
      <c r="P5106" s="33"/>
      <c r="W5106" s="33"/>
      <c r="Y5106" s="33"/>
    </row>
    <row r="5107" spans="16:25" x14ac:dyDescent="0.45">
      <c r="P5107" s="33"/>
      <c r="W5107" s="33"/>
      <c r="Y5107" s="33"/>
    </row>
    <row r="5108" spans="16:25" x14ac:dyDescent="0.45">
      <c r="P5108" s="33"/>
      <c r="W5108" s="33"/>
      <c r="Y5108" s="33"/>
    </row>
    <row r="5109" spans="16:25" x14ac:dyDescent="0.45">
      <c r="P5109" s="33"/>
      <c r="W5109" s="33"/>
      <c r="Y5109" s="33"/>
    </row>
    <row r="5110" spans="16:25" x14ac:dyDescent="0.45">
      <c r="P5110" s="33"/>
      <c r="W5110" s="33"/>
      <c r="Y5110" s="33"/>
    </row>
    <row r="5111" spans="16:25" x14ac:dyDescent="0.45">
      <c r="P5111" s="33"/>
      <c r="W5111" s="33"/>
      <c r="Y5111" s="33"/>
    </row>
    <row r="5112" spans="16:25" x14ac:dyDescent="0.45">
      <c r="P5112" s="33"/>
      <c r="W5112" s="33"/>
      <c r="Y5112" s="33"/>
    </row>
    <row r="5113" spans="16:25" x14ac:dyDescent="0.45">
      <c r="P5113" s="33"/>
      <c r="W5113" s="33"/>
      <c r="Y5113" s="33"/>
    </row>
    <row r="5114" spans="16:25" x14ac:dyDescent="0.45">
      <c r="P5114" s="33"/>
      <c r="W5114" s="33"/>
      <c r="Y5114" s="33"/>
    </row>
    <row r="5115" spans="16:25" x14ac:dyDescent="0.45">
      <c r="P5115" s="33"/>
      <c r="W5115" s="33"/>
      <c r="Y5115" s="33"/>
    </row>
    <row r="5116" spans="16:25" x14ac:dyDescent="0.45">
      <c r="P5116" s="33"/>
      <c r="W5116" s="33"/>
      <c r="Y5116" s="33"/>
    </row>
    <row r="5117" spans="16:25" x14ac:dyDescent="0.45">
      <c r="P5117" s="33"/>
      <c r="W5117" s="33"/>
      <c r="Y5117" s="33"/>
    </row>
    <row r="5118" spans="16:25" x14ac:dyDescent="0.45">
      <c r="P5118" s="33"/>
      <c r="W5118" s="33"/>
      <c r="Y5118" s="33"/>
    </row>
    <row r="5119" spans="16:25" x14ac:dyDescent="0.45">
      <c r="P5119" s="33"/>
      <c r="W5119" s="33"/>
      <c r="Y5119" s="33"/>
    </row>
    <row r="5120" spans="16:25" x14ac:dyDescent="0.45">
      <c r="P5120" s="33"/>
      <c r="W5120" s="33"/>
      <c r="Y5120" s="33"/>
    </row>
    <row r="5121" spans="16:25" x14ac:dyDescent="0.45">
      <c r="P5121" s="33"/>
      <c r="W5121" s="33"/>
      <c r="Y5121" s="33"/>
    </row>
    <row r="5122" spans="16:25" x14ac:dyDescent="0.45">
      <c r="P5122" s="33"/>
      <c r="W5122" s="33"/>
      <c r="Y5122" s="33"/>
    </row>
    <row r="5123" spans="16:25" x14ac:dyDescent="0.45">
      <c r="P5123" s="33"/>
      <c r="W5123" s="33"/>
      <c r="Y5123" s="33"/>
    </row>
    <row r="5124" spans="16:25" x14ac:dyDescent="0.45">
      <c r="P5124" s="33"/>
      <c r="W5124" s="33"/>
      <c r="Y5124" s="33"/>
    </row>
    <row r="5125" spans="16:25" x14ac:dyDescent="0.45">
      <c r="P5125" s="33"/>
      <c r="W5125" s="33"/>
      <c r="Y5125" s="33"/>
    </row>
    <row r="5126" spans="16:25" x14ac:dyDescent="0.45">
      <c r="P5126" s="33"/>
      <c r="W5126" s="33"/>
      <c r="Y5126" s="33"/>
    </row>
    <row r="5127" spans="16:25" x14ac:dyDescent="0.45">
      <c r="P5127" s="33"/>
      <c r="W5127" s="33"/>
      <c r="Y5127" s="33"/>
    </row>
    <row r="5128" spans="16:25" x14ac:dyDescent="0.45">
      <c r="P5128" s="33"/>
      <c r="W5128" s="33"/>
      <c r="Y5128" s="33"/>
    </row>
    <row r="5129" spans="16:25" x14ac:dyDescent="0.45">
      <c r="P5129" s="33"/>
      <c r="W5129" s="33"/>
      <c r="Y5129" s="33"/>
    </row>
    <row r="5130" spans="16:25" x14ac:dyDescent="0.45">
      <c r="P5130" s="33"/>
      <c r="W5130" s="33"/>
      <c r="Y5130" s="33"/>
    </row>
    <row r="5131" spans="16:25" x14ac:dyDescent="0.45">
      <c r="P5131" s="33"/>
      <c r="W5131" s="33"/>
      <c r="Y5131" s="33"/>
    </row>
    <row r="5132" spans="16:25" x14ac:dyDescent="0.45">
      <c r="P5132" s="33"/>
      <c r="W5132" s="33"/>
      <c r="Y5132" s="33"/>
    </row>
    <row r="5133" spans="16:25" x14ac:dyDescent="0.45">
      <c r="P5133" s="33"/>
      <c r="W5133" s="33"/>
      <c r="Y5133" s="33"/>
    </row>
    <row r="5134" spans="16:25" x14ac:dyDescent="0.45">
      <c r="P5134" s="33"/>
      <c r="W5134" s="33"/>
      <c r="Y5134" s="33"/>
    </row>
    <row r="5135" spans="16:25" x14ac:dyDescent="0.45">
      <c r="P5135" s="33"/>
      <c r="W5135" s="33"/>
      <c r="Y5135" s="33"/>
    </row>
    <row r="5136" spans="16:25" x14ac:dyDescent="0.45">
      <c r="P5136" s="33"/>
      <c r="W5136" s="33"/>
      <c r="Y5136" s="33"/>
    </row>
    <row r="5137" spans="16:25" x14ac:dyDescent="0.45">
      <c r="P5137" s="33"/>
      <c r="W5137" s="33"/>
      <c r="Y5137" s="33"/>
    </row>
    <row r="5138" spans="16:25" x14ac:dyDescent="0.45">
      <c r="P5138" s="33"/>
      <c r="W5138" s="33"/>
      <c r="Y5138" s="33"/>
    </row>
    <row r="5139" spans="16:25" x14ac:dyDescent="0.45">
      <c r="P5139" s="33"/>
      <c r="W5139" s="33"/>
      <c r="Y5139" s="33"/>
    </row>
    <row r="5140" spans="16:25" x14ac:dyDescent="0.45">
      <c r="P5140" s="33"/>
      <c r="W5140" s="33"/>
      <c r="Y5140" s="33"/>
    </row>
    <row r="5141" spans="16:25" x14ac:dyDescent="0.45">
      <c r="P5141" s="33"/>
      <c r="W5141" s="33"/>
      <c r="Y5141" s="33"/>
    </row>
    <row r="5142" spans="16:25" x14ac:dyDescent="0.45">
      <c r="P5142" s="33"/>
      <c r="W5142" s="33"/>
      <c r="Y5142" s="33"/>
    </row>
    <row r="5143" spans="16:25" x14ac:dyDescent="0.45">
      <c r="P5143" s="33"/>
      <c r="W5143" s="33"/>
      <c r="Y5143" s="33"/>
    </row>
    <row r="5144" spans="16:25" x14ac:dyDescent="0.45">
      <c r="P5144" s="33"/>
      <c r="W5144" s="33"/>
      <c r="Y5144" s="33"/>
    </row>
    <row r="5145" spans="16:25" x14ac:dyDescent="0.45">
      <c r="P5145" s="33"/>
      <c r="W5145" s="33"/>
      <c r="Y5145" s="33"/>
    </row>
    <row r="5146" spans="16:25" x14ac:dyDescent="0.45">
      <c r="P5146" s="33"/>
      <c r="W5146" s="33"/>
      <c r="Y5146" s="33"/>
    </row>
    <row r="5147" spans="16:25" x14ac:dyDescent="0.45">
      <c r="P5147" s="33"/>
      <c r="W5147" s="33"/>
      <c r="Y5147" s="33"/>
    </row>
    <row r="5148" spans="16:25" x14ac:dyDescent="0.45">
      <c r="P5148" s="33"/>
      <c r="W5148" s="33"/>
      <c r="Y5148" s="33"/>
    </row>
    <row r="5149" spans="16:25" x14ac:dyDescent="0.45">
      <c r="P5149" s="33"/>
      <c r="W5149" s="33"/>
      <c r="Y5149" s="33"/>
    </row>
    <row r="5150" spans="16:25" x14ac:dyDescent="0.45">
      <c r="P5150" s="33"/>
      <c r="W5150" s="33"/>
      <c r="Y5150" s="33"/>
    </row>
    <row r="5151" spans="16:25" x14ac:dyDescent="0.45">
      <c r="P5151" s="33"/>
      <c r="W5151" s="33"/>
      <c r="Y5151" s="33"/>
    </row>
    <row r="5152" spans="16:25" x14ac:dyDescent="0.45">
      <c r="P5152" s="33"/>
      <c r="W5152" s="33"/>
      <c r="Y5152" s="33"/>
    </row>
    <row r="5153" spans="16:25" x14ac:dyDescent="0.45">
      <c r="P5153" s="33"/>
      <c r="W5153" s="33"/>
      <c r="Y5153" s="33"/>
    </row>
    <row r="5154" spans="16:25" x14ac:dyDescent="0.45">
      <c r="P5154" s="33"/>
      <c r="W5154" s="33"/>
      <c r="Y5154" s="33"/>
    </row>
    <row r="5155" spans="16:25" x14ac:dyDescent="0.45">
      <c r="P5155" s="33"/>
      <c r="W5155" s="33"/>
      <c r="Y5155" s="33"/>
    </row>
    <row r="5156" spans="16:25" x14ac:dyDescent="0.45">
      <c r="P5156" s="33"/>
      <c r="W5156" s="33"/>
      <c r="Y5156" s="33"/>
    </row>
    <row r="5157" spans="16:25" x14ac:dyDescent="0.45">
      <c r="P5157" s="33"/>
      <c r="W5157" s="33"/>
      <c r="Y5157" s="33"/>
    </row>
    <row r="5158" spans="16:25" x14ac:dyDescent="0.45">
      <c r="P5158" s="33"/>
      <c r="W5158" s="33"/>
      <c r="Y5158" s="33"/>
    </row>
    <row r="5159" spans="16:25" x14ac:dyDescent="0.45">
      <c r="P5159" s="33"/>
      <c r="W5159" s="33"/>
      <c r="Y5159" s="33"/>
    </row>
    <row r="5160" spans="16:25" x14ac:dyDescent="0.45">
      <c r="P5160" s="33"/>
      <c r="W5160" s="33"/>
      <c r="Y5160" s="33"/>
    </row>
    <row r="5161" spans="16:25" x14ac:dyDescent="0.45">
      <c r="P5161" s="33"/>
      <c r="W5161" s="33"/>
      <c r="Y5161" s="33"/>
    </row>
    <row r="5162" spans="16:25" x14ac:dyDescent="0.45">
      <c r="P5162" s="33"/>
      <c r="W5162" s="33"/>
      <c r="Y5162" s="33"/>
    </row>
    <row r="5163" spans="16:25" x14ac:dyDescent="0.45">
      <c r="P5163" s="33"/>
      <c r="W5163" s="33"/>
      <c r="Y5163" s="33"/>
    </row>
    <row r="5164" spans="16:25" x14ac:dyDescent="0.45">
      <c r="P5164" s="33"/>
      <c r="W5164" s="33"/>
      <c r="Y5164" s="33"/>
    </row>
    <row r="5165" spans="16:25" x14ac:dyDescent="0.45">
      <c r="P5165" s="33"/>
      <c r="W5165" s="33"/>
      <c r="Y5165" s="33"/>
    </row>
    <row r="5166" spans="16:25" x14ac:dyDescent="0.45">
      <c r="P5166" s="33"/>
      <c r="W5166" s="33"/>
      <c r="Y5166" s="33"/>
    </row>
    <row r="5167" spans="16:25" x14ac:dyDescent="0.45">
      <c r="P5167" s="33"/>
      <c r="W5167" s="33"/>
      <c r="Y5167" s="33"/>
    </row>
    <row r="5168" spans="16:25" x14ac:dyDescent="0.45">
      <c r="P5168" s="33"/>
      <c r="W5168" s="33"/>
      <c r="Y5168" s="33"/>
    </row>
    <row r="5169" spans="16:25" x14ac:dyDescent="0.45">
      <c r="P5169" s="33"/>
      <c r="W5169" s="33"/>
      <c r="Y5169" s="33"/>
    </row>
    <row r="5170" spans="16:25" x14ac:dyDescent="0.45">
      <c r="P5170" s="33"/>
      <c r="W5170" s="33"/>
      <c r="Y5170" s="33"/>
    </row>
    <row r="5171" spans="16:25" x14ac:dyDescent="0.45">
      <c r="P5171" s="33"/>
      <c r="W5171" s="33"/>
      <c r="Y5171" s="33"/>
    </row>
    <row r="5172" spans="16:25" x14ac:dyDescent="0.45">
      <c r="P5172" s="33"/>
      <c r="W5172" s="33"/>
      <c r="Y5172" s="33"/>
    </row>
    <row r="5173" spans="16:25" x14ac:dyDescent="0.45">
      <c r="P5173" s="33"/>
      <c r="W5173" s="33"/>
      <c r="Y5173" s="33"/>
    </row>
    <row r="5174" spans="16:25" x14ac:dyDescent="0.45">
      <c r="P5174" s="33"/>
      <c r="W5174" s="33"/>
      <c r="Y5174" s="33"/>
    </row>
    <row r="5175" spans="16:25" x14ac:dyDescent="0.45">
      <c r="P5175" s="33"/>
      <c r="W5175" s="33"/>
      <c r="Y5175" s="33"/>
    </row>
    <row r="5176" spans="16:25" x14ac:dyDescent="0.45">
      <c r="P5176" s="33"/>
      <c r="W5176" s="33"/>
      <c r="Y5176" s="33"/>
    </row>
    <row r="5177" spans="16:25" x14ac:dyDescent="0.45">
      <c r="P5177" s="33"/>
      <c r="W5177" s="33"/>
      <c r="Y5177" s="33"/>
    </row>
    <row r="5178" spans="16:25" x14ac:dyDescent="0.45">
      <c r="P5178" s="33"/>
      <c r="W5178" s="33"/>
      <c r="Y5178" s="33"/>
    </row>
    <row r="5179" spans="16:25" x14ac:dyDescent="0.45">
      <c r="P5179" s="33"/>
      <c r="W5179" s="33"/>
      <c r="Y5179" s="33"/>
    </row>
    <row r="5180" spans="16:25" x14ac:dyDescent="0.45">
      <c r="P5180" s="33"/>
      <c r="W5180" s="33"/>
      <c r="Y5180" s="33"/>
    </row>
    <row r="5181" spans="16:25" x14ac:dyDescent="0.45">
      <c r="P5181" s="33"/>
      <c r="W5181" s="33"/>
      <c r="Y5181" s="33"/>
    </row>
    <row r="5182" spans="16:25" x14ac:dyDescent="0.45">
      <c r="P5182" s="33"/>
      <c r="W5182" s="33"/>
      <c r="Y5182" s="33"/>
    </row>
    <row r="5183" spans="16:25" x14ac:dyDescent="0.45">
      <c r="P5183" s="33"/>
      <c r="W5183" s="33"/>
      <c r="Y5183" s="33"/>
    </row>
    <row r="5184" spans="16:25" x14ac:dyDescent="0.45">
      <c r="P5184" s="33"/>
      <c r="W5184" s="33"/>
      <c r="Y5184" s="33"/>
    </row>
    <row r="5185" spans="16:25" x14ac:dyDescent="0.45">
      <c r="P5185" s="33"/>
      <c r="W5185" s="33"/>
      <c r="Y5185" s="33"/>
    </row>
    <row r="5186" spans="16:25" x14ac:dyDescent="0.45">
      <c r="P5186" s="33"/>
      <c r="W5186" s="33"/>
      <c r="Y5186" s="33"/>
    </row>
    <row r="5187" spans="16:25" x14ac:dyDescent="0.45">
      <c r="P5187" s="33"/>
      <c r="W5187" s="33"/>
      <c r="Y5187" s="33"/>
    </row>
    <row r="5188" spans="16:25" x14ac:dyDescent="0.45">
      <c r="P5188" s="33"/>
      <c r="W5188" s="33"/>
      <c r="Y5188" s="33"/>
    </row>
    <row r="5189" spans="16:25" x14ac:dyDescent="0.45">
      <c r="P5189" s="33"/>
      <c r="W5189" s="33"/>
      <c r="Y5189" s="33"/>
    </row>
    <row r="5190" spans="16:25" x14ac:dyDescent="0.45">
      <c r="P5190" s="33"/>
      <c r="W5190" s="33"/>
      <c r="Y5190" s="33"/>
    </row>
    <row r="5191" spans="16:25" x14ac:dyDescent="0.45">
      <c r="P5191" s="33"/>
      <c r="W5191" s="33"/>
      <c r="Y5191" s="33"/>
    </row>
    <row r="5192" spans="16:25" x14ac:dyDescent="0.45">
      <c r="P5192" s="33"/>
      <c r="W5192" s="33"/>
      <c r="Y5192" s="33"/>
    </row>
    <row r="5193" spans="16:25" x14ac:dyDescent="0.45">
      <c r="P5193" s="33"/>
      <c r="W5193" s="33"/>
      <c r="Y5193" s="33"/>
    </row>
    <row r="5194" spans="16:25" x14ac:dyDescent="0.45">
      <c r="P5194" s="33"/>
      <c r="W5194" s="33"/>
      <c r="Y5194" s="33"/>
    </row>
    <row r="5195" spans="16:25" x14ac:dyDescent="0.45">
      <c r="P5195" s="33"/>
      <c r="W5195" s="33"/>
      <c r="Y5195" s="33"/>
    </row>
    <row r="5196" spans="16:25" x14ac:dyDescent="0.45">
      <c r="P5196" s="33"/>
      <c r="W5196" s="33"/>
      <c r="Y5196" s="33"/>
    </row>
    <row r="5197" spans="16:25" x14ac:dyDescent="0.45">
      <c r="P5197" s="33"/>
      <c r="W5197" s="33"/>
      <c r="Y5197" s="33"/>
    </row>
    <row r="5198" spans="16:25" x14ac:dyDescent="0.45">
      <c r="P5198" s="33"/>
      <c r="W5198" s="33"/>
      <c r="Y5198" s="33"/>
    </row>
    <row r="5199" spans="16:25" x14ac:dyDescent="0.45">
      <c r="P5199" s="33"/>
      <c r="W5199" s="33"/>
      <c r="Y5199" s="33"/>
    </row>
    <row r="5200" spans="16:25" x14ac:dyDescent="0.45">
      <c r="P5200" s="33"/>
      <c r="W5200" s="33"/>
      <c r="Y5200" s="33"/>
    </row>
    <row r="5201" spans="16:25" x14ac:dyDescent="0.45">
      <c r="P5201" s="33"/>
      <c r="W5201" s="33"/>
      <c r="Y5201" s="33"/>
    </row>
    <row r="5202" spans="16:25" x14ac:dyDescent="0.45">
      <c r="P5202" s="33"/>
      <c r="W5202" s="33"/>
      <c r="Y5202" s="33"/>
    </row>
    <row r="5203" spans="16:25" x14ac:dyDescent="0.45">
      <c r="P5203" s="33"/>
      <c r="W5203" s="33"/>
      <c r="Y5203" s="33"/>
    </row>
    <row r="5204" spans="16:25" x14ac:dyDescent="0.45">
      <c r="P5204" s="33"/>
      <c r="W5204" s="33"/>
      <c r="Y5204" s="33"/>
    </row>
    <row r="5205" spans="16:25" x14ac:dyDescent="0.45">
      <c r="P5205" s="33"/>
      <c r="W5205" s="33"/>
      <c r="Y5205" s="33"/>
    </row>
    <row r="5206" spans="16:25" x14ac:dyDescent="0.45">
      <c r="P5206" s="33"/>
      <c r="W5206" s="33"/>
      <c r="Y5206" s="33"/>
    </row>
    <row r="5207" spans="16:25" x14ac:dyDescent="0.45">
      <c r="P5207" s="33"/>
      <c r="W5207" s="33"/>
      <c r="Y5207" s="33"/>
    </row>
    <row r="5208" spans="16:25" x14ac:dyDescent="0.45">
      <c r="P5208" s="33"/>
      <c r="W5208" s="33"/>
      <c r="Y5208" s="33"/>
    </row>
    <row r="5209" spans="16:25" x14ac:dyDescent="0.45">
      <c r="P5209" s="33"/>
      <c r="W5209" s="33"/>
      <c r="Y5209" s="33"/>
    </row>
    <row r="5210" spans="16:25" x14ac:dyDescent="0.45">
      <c r="P5210" s="33"/>
      <c r="W5210" s="33"/>
      <c r="Y5210" s="33"/>
    </row>
    <row r="5211" spans="16:25" x14ac:dyDescent="0.45">
      <c r="P5211" s="33"/>
      <c r="W5211" s="33"/>
      <c r="Y5211" s="33"/>
    </row>
    <row r="5212" spans="16:25" x14ac:dyDescent="0.45">
      <c r="P5212" s="33"/>
      <c r="W5212" s="33"/>
      <c r="Y5212" s="33"/>
    </row>
    <row r="5213" spans="16:25" x14ac:dyDescent="0.45">
      <c r="P5213" s="33"/>
      <c r="W5213" s="33"/>
      <c r="Y5213" s="33"/>
    </row>
    <row r="5214" spans="16:25" x14ac:dyDescent="0.45">
      <c r="P5214" s="33"/>
      <c r="W5214" s="33"/>
      <c r="Y5214" s="33"/>
    </row>
    <row r="5215" spans="16:25" x14ac:dyDescent="0.45">
      <c r="P5215" s="33"/>
      <c r="W5215" s="33"/>
      <c r="Y5215" s="33"/>
    </row>
    <row r="5216" spans="16:25" x14ac:dyDescent="0.45">
      <c r="P5216" s="33"/>
      <c r="W5216" s="33"/>
      <c r="Y5216" s="33"/>
    </row>
    <row r="5217" spans="16:25" x14ac:dyDescent="0.45">
      <c r="P5217" s="33"/>
      <c r="W5217" s="33"/>
      <c r="Y5217" s="33"/>
    </row>
    <row r="5218" spans="16:25" x14ac:dyDescent="0.45">
      <c r="P5218" s="33"/>
      <c r="W5218" s="33"/>
      <c r="Y5218" s="33"/>
    </row>
    <row r="5219" spans="16:25" x14ac:dyDescent="0.45">
      <c r="P5219" s="33"/>
      <c r="W5219" s="33"/>
      <c r="Y5219" s="33"/>
    </row>
    <row r="5220" spans="16:25" x14ac:dyDescent="0.45">
      <c r="P5220" s="33"/>
      <c r="W5220" s="33"/>
      <c r="Y5220" s="33"/>
    </row>
    <row r="5221" spans="16:25" x14ac:dyDescent="0.45">
      <c r="P5221" s="33"/>
      <c r="W5221" s="33"/>
      <c r="Y5221" s="33"/>
    </row>
    <row r="5222" spans="16:25" x14ac:dyDescent="0.45">
      <c r="P5222" s="33"/>
      <c r="W5222" s="33"/>
      <c r="Y5222" s="33"/>
    </row>
    <row r="5223" spans="16:25" x14ac:dyDescent="0.45">
      <c r="P5223" s="33"/>
      <c r="W5223" s="33"/>
      <c r="Y5223" s="33"/>
    </row>
    <row r="5224" spans="16:25" x14ac:dyDescent="0.45">
      <c r="P5224" s="33"/>
      <c r="W5224" s="33"/>
      <c r="Y5224" s="33"/>
    </row>
    <row r="5225" spans="16:25" x14ac:dyDescent="0.45">
      <c r="P5225" s="33"/>
      <c r="W5225" s="33"/>
      <c r="Y5225" s="33"/>
    </row>
    <row r="5226" spans="16:25" x14ac:dyDescent="0.45">
      <c r="P5226" s="33"/>
      <c r="W5226" s="33"/>
      <c r="Y5226" s="33"/>
    </row>
    <row r="5227" spans="16:25" x14ac:dyDescent="0.45">
      <c r="P5227" s="33"/>
      <c r="W5227" s="33"/>
      <c r="Y5227" s="33"/>
    </row>
    <row r="5228" spans="16:25" x14ac:dyDescent="0.45">
      <c r="P5228" s="33"/>
      <c r="W5228" s="33"/>
      <c r="Y5228" s="33"/>
    </row>
    <row r="5229" spans="16:25" x14ac:dyDescent="0.45">
      <c r="P5229" s="33"/>
      <c r="W5229" s="33"/>
      <c r="Y5229" s="33"/>
    </row>
    <row r="5230" spans="16:25" x14ac:dyDescent="0.45">
      <c r="P5230" s="33"/>
      <c r="W5230" s="33"/>
      <c r="Y5230" s="33"/>
    </row>
    <row r="5231" spans="16:25" x14ac:dyDescent="0.45">
      <c r="P5231" s="33"/>
      <c r="W5231" s="33"/>
      <c r="Y5231" s="33"/>
    </row>
    <row r="5232" spans="16:25" x14ac:dyDescent="0.45">
      <c r="P5232" s="33"/>
      <c r="W5232" s="33"/>
      <c r="Y5232" s="33"/>
    </row>
    <row r="5233" spans="16:25" x14ac:dyDescent="0.45">
      <c r="P5233" s="33"/>
      <c r="W5233" s="33"/>
      <c r="Y5233" s="33"/>
    </row>
    <row r="5234" spans="16:25" x14ac:dyDescent="0.45">
      <c r="P5234" s="33"/>
      <c r="W5234" s="33"/>
      <c r="Y5234" s="33"/>
    </row>
    <row r="5235" spans="16:25" x14ac:dyDescent="0.45">
      <c r="P5235" s="33"/>
      <c r="W5235" s="33"/>
      <c r="Y5235" s="33"/>
    </row>
    <row r="5236" spans="16:25" x14ac:dyDescent="0.45">
      <c r="P5236" s="33"/>
      <c r="W5236" s="33"/>
      <c r="Y5236" s="33"/>
    </row>
    <row r="5237" spans="16:25" x14ac:dyDescent="0.45">
      <c r="P5237" s="33"/>
      <c r="W5237" s="33"/>
      <c r="Y5237" s="33"/>
    </row>
    <row r="5238" spans="16:25" x14ac:dyDescent="0.45">
      <c r="P5238" s="33"/>
      <c r="W5238" s="33"/>
      <c r="Y5238" s="33"/>
    </row>
    <row r="5239" spans="16:25" x14ac:dyDescent="0.45">
      <c r="P5239" s="33"/>
      <c r="W5239" s="33"/>
      <c r="Y5239" s="33"/>
    </row>
    <row r="5240" spans="16:25" x14ac:dyDescent="0.45">
      <c r="P5240" s="33"/>
      <c r="W5240" s="33"/>
      <c r="Y5240" s="33"/>
    </row>
    <row r="5241" spans="16:25" x14ac:dyDescent="0.45">
      <c r="P5241" s="33"/>
      <c r="W5241" s="33"/>
      <c r="Y5241" s="33"/>
    </row>
    <row r="5242" spans="16:25" x14ac:dyDescent="0.45">
      <c r="P5242" s="33"/>
      <c r="W5242" s="33"/>
      <c r="Y5242" s="33"/>
    </row>
    <row r="5243" spans="16:25" x14ac:dyDescent="0.45">
      <c r="P5243" s="33"/>
      <c r="W5243" s="33"/>
      <c r="Y5243" s="33"/>
    </row>
    <row r="5244" spans="16:25" x14ac:dyDescent="0.45">
      <c r="P5244" s="33"/>
      <c r="W5244" s="33"/>
      <c r="Y5244" s="33"/>
    </row>
    <row r="5245" spans="16:25" x14ac:dyDescent="0.45">
      <c r="P5245" s="33"/>
      <c r="W5245" s="33"/>
      <c r="Y5245" s="33"/>
    </row>
    <row r="5246" spans="16:25" x14ac:dyDescent="0.45">
      <c r="P5246" s="33"/>
      <c r="W5246" s="33"/>
      <c r="Y5246" s="33"/>
    </row>
    <row r="5247" spans="16:25" x14ac:dyDescent="0.45">
      <c r="P5247" s="33"/>
      <c r="W5247" s="33"/>
      <c r="Y5247" s="33"/>
    </row>
    <row r="5248" spans="16:25" x14ac:dyDescent="0.45">
      <c r="P5248" s="33"/>
      <c r="W5248" s="33"/>
      <c r="Y5248" s="33"/>
    </row>
    <row r="5249" spans="16:25" x14ac:dyDescent="0.45">
      <c r="P5249" s="33"/>
      <c r="W5249" s="33"/>
      <c r="Y5249" s="33"/>
    </row>
    <row r="5250" spans="16:25" x14ac:dyDescent="0.45">
      <c r="P5250" s="33"/>
      <c r="W5250" s="33"/>
      <c r="Y5250" s="33"/>
    </row>
    <row r="5251" spans="16:25" x14ac:dyDescent="0.45">
      <c r="P5251" s="33"/>
      <c r="W5251" s="33"/>
      <c r="Y5251" s="33"/>
    </row>
    <row r="5252" spans="16:25" x14ac:dyDescent="0.45">
      <c r="P5252" s="33"/>
      <c r="W5252" s="33"/>
      <c r="Y5252" s="33"/>
    </row>
    <row r="5253" spans="16:25" x14ac:dyDescent="0.45">
      <c r="P5253" s="33"/>
      <c r="W5253" s="33"/>
      <c r="Y5253" s="33"/>
    </row>
    <row r="5254" spans="16:25" x14ac:dyDescent="0.45">
      <c r="P5254" s="33"/>
      <c r="W5254" s="33"/>
      <c r="Y5254" s="33"/>
    </row>
    <row r="5255" spans="16:25" x14ac:dyDescent="0.45">
      <c r="P5255" s="33"/>
      <c r="W5255" s="33"/>
      <c r="Y5255" s="33"/>
    </row>
    <row r="5256" spans="16:25" x14ac:dyDescent="0.45">
      <c r="P5256" s="33"/>
      <c r="W5256" s="33"/>
      <c r="Y5256" s="33"/>
    </row>
    <row r="5257" spans="16:25" x14ac:dyDescent="0.45">
      <c r="P5257" s="33"/>
      <c r="W5257" s="33"/>
      <c r="Y5257" s="33"/>
    </row>
    <row r="5258" spans="16:25" x14ac:dyDescent="0.45">
      <c r="P5258" s="33"/>
      <c r="W5258" s="33"/>
      <c r="Y5258" s="33"/>
    </row>
    <row r="5259" spans="16:25" x14ac:dyDescent="0.45">
      <c r="P5259" s="33"/>
      <c r="W5259" s="33"/>
      <c r="Y5259" s="33"/>
    </row>
    <row r="5260" spans="16:25" x14ac:dyDescent="0.45">
      <c r="P5260" s="33"/>
      <c r="W5260" s="33"/>
      <c r="Y5260" s="33"/>
    </row>
    <row r="5261" spans="16:25" x14ac:dyDescent="0.45">
      <c r="P5261" s="33"/>
      <c r="W5261" s="33"/>
      <c r="Y5261" s="33"/>
    </row>
    <row r="5262" spans="16:25" x14ac:dyDescent="0.45">
      <c r="P5262" s="33"/>
      <c r="W5262" s="33"/>
      <c r="Y5262" s="33"/>
    </row>
    <row r="5263" spans="16:25" x14ac:dyDescent="0.45">
      <c r="P5263" s="33"/>
      <c r="W5263" s="33"/>
      <c r="Y5263" s="33"/>
    </row>
    <row r="5264" spans="16:25" x14ac:dyDescent="0.45">
      <c r="P5264" s="33"/>
      <c r="W5264" s="33"/>
      <c r="Y5264" s="33"/>
    </row>
    <row r="5265" spans="16:25" x14ac:dyDescent="0.45">
      <c r="P5265" s="33"/>
      <c r="W5265" s="33"/>
      <c r="Y5265" s="33"/>
    </row>
    <row r="5266" spans="16:25" x14ac:dyDescent="0.45">
      <c r="P5266" s="33"/>
      <c r="W5266" s="33"/>
      <c r="Y5266" s="33"/>
    </row>
    <row r="5267" spans="16:25" x14ac:dyDescent="0.45">
      <c r="P5267" s="33"/>
      <c r="W5267" s="33"/>
      <c r="Y5267" s="33"/>
    </row>
    <row r="5268" spans="16:25" x14ac:dyDescent="0.45">
      <c r="P5268" s="33"/>
      <c r="W5268" s="33"/>
      <c r="Y5268" s="33"/>
    </row>
    <row r="5269" spans="16:25" x14ac:dyDescent="0.45">
      <c r="P5269" s="33"/>
      <c r="W5269" s="33"/>
      <c r="Y5269" s="33"/>
    </row>
    <row r="5270" spans="16:25" x14ac:dyDescent="0.45">
      <c r="P5270" s="33"/>
      <c r="W5270" s="33"/>
      <c r="Y5270" s="33"/>
    </row>
    <row r="5271" spans="16:25" x14ac:dyDescent="0.45">
      <c r="P5271" s="33"/>
      <c r="W5271" s="33"/>
      <c r="Y5271" s="33"/>
    </row>
    <row r="5272" spans="16:25" x14ac:dyDescent="0.45">
      <c r="P5272" s="33"/>
      <c r="W5272" s="33"/>
      <c r="Y5272" s="33"/>
    </row>
    <row r="5273" spans="16:25" x14ac:dyDescent="0.45">
      <c r="P5273" s="33"/>
      <c r="W5273" s="33"/>
      <c r="Y5273" s="33"/>
    </row>
    <row r="5274" spans="16:25" x14ac:dyDescent="0.45">
      <c r="P5274" s="33"/>
      <c r="W5274" s="33"/>
      <c r="Y5274" s="33"/>
    </row>
    <row r="5275" spans="16:25" x14ac:dyDescent="0.45">
      <c r="P5275" s="33"/>
      <c r="W5275" s="33"/>
      <c r="Y5275" s="33"/>
    </row>
    <row r="5276" spans="16:25" x14ac:dyDescent="0.45">
      <c r="P5276" s="33"/>
      <c r="W5276" s="33"/>
      <c r="Y5276" s="33"/>
    </row>
    <row r="5277" spans="16:25" x14ac:dyDescent="0.45">
      <c r="P5277" s="33"/>
      <c r="W5277" s="33"/>
      <c r="Y5277" s="33"/>
    </row>
    <row r="5278" spans="16:25" x14ac:dyDescent="0.45">
      <c r="P5278" s="33"/>
      <c r="W5278" s="33"/>
      <c r="Y5278" s="33"/>
    </row>
    <row r="5279" spans="16:25" x14ac:dyDescent="0.45">
      <c r="P5279" s="33"/>
      <c r="W5279" s="33"/>
      <c r="Y5279" s="33"/>
    </row>
    <row r="5280" spans="16:25" x14ac:dyDescent="0.45">
      <c r="P5280" s="33"/>
      <c r="W5280" s="33"/>
      <c r="Y5280" s="33"/>
    </row>
    <row r="5281" spans="16:25" x14ac:dyDescent="0.45">
      <c r="P5281" s="33"/>
      <c r="W5281" s="33"/>
      <c r="Y5281" s="33"/>
    </row>
    <row r="5282" spans="16:25" x14ac:dyDescent="0.45">
      <c r="P5282" s="33"/>
      <c r="W5282" s="33"/>
      <c r="Y5282" s="33"/>
    </row>
    <row r="5283" spans="16:25" x14ac:dyDescent="0.45">
      <c r="P5283" s="33"/>
      <c r="W5283" s="33"/>
      <c r="Y5283" s="33"/>
    </row>
    <row r="5284" spans="16:25" x14ac:dyDescent="0.45">
      <c r="P5284" s="33"/>
      <c r="W5284" s="33"/>
      <c r="Y5284" s="33"/>
    </row>
    <row r="5285" spans="16:25" x14ac:dyDescent="0.45">
      <c r="P5285" s="33"/>
      <c r="W5285" s="33"/>
      <c r="Y5285" s="33"/>
    </row>
    <row r="5286" spans="16:25" x14ac:dyDescent="0.45">
      <c r="P5286" s="33"/>
      <c r="W5286" s="33"/>
      <c r="Y5286" s="33"/>
    </row>
    <row r="5287" spans="16:25" x14ac:dyDescent="0.45">
      <c r="P5287" s="33"/>
      <c r="W5287" s="33"/>
      <c r="Y5287" s="33"/>
    </row>
    <row r="5288" spans="16:25" x14ac:dyDescent="0.45">
      <c r="P5288" s="33"/>
      <c r="W5288" s="33"/>
      <c r="Y5288" s="33"/>
    </row>
    <row r="5289" spans="16:25" x14ac:dyDescent="0.45">
      <c r="P5289" s="33"/>
      <c r="W5289" s="33"/>
      <c r="Y5289" s="33"/>
    </row>
    <row r="5290" spans="16:25" x14ac:dyDescent="0.45">
      <c r="P5290" s="33"/>
      <c r="W5290" s="33"/>
      <c r="Y5290" s="33"/>
    </row>
    <row r="5291" spans="16:25" x14ac:dyDescent="0.45">
      <c r="P5291" s="33"/>
      <c r="W5291" s="33"/>
      <c r="Y5291" s="33"/>
    </row>
    <row r="5292" spans="16:25" x14ac:dyDescent="0.45">
      <c r="P5292" s="33"/>
      <c r="W5292" s="33"/>
      <c r="Y5292" s="33"/>
    </row>
    <row r="5293" spans="16:25" x14ac:dyDescent="0.45">
      <c r="P5293" s="33"/>
      <c r="W5293" s="33"/>
      <c r="Y5293" s="33"/>
    </row>
    <row r="5294" spans="16:25" x14ac:dyDescent="0.45">
      <c r="P5294" s="33"/>
      <c r="W5294" s="33"/>
      <c r="Y5294" s="33"/>
    </row>
    <row r="5295" spans="16:25" x14ac:dyDescent="0.45">
      <c r="P5295" s="33"/>
      <c r="W5295" s="33"/>
      <c r="Y5295" s="33"/>
    </row>
    <row r="5296" spans="16:25" x14ac:dyDescent="0.45">
      <c r="P5296" s="33"/>
      <c r="W5296" s="33"/>
      <c r="Y5296" s="33"/>
    </row>
    <row r="5297" spans="16:25" x14ac:dyDescent="0.45">
      <c r="P5297" s="33"/>
      <c r="W5297" s="33"/>
      <c r="Y5297" s="33"/>
    </row>
    <row r="5298" spans="16:25" x14ac:dyDescent="0.45">
      <c r="P5298" s="33"/>
      <c r="W5298" s="33"/>
      <c r="Y5298" s="33"/>
    </row>
    <row r="5299" spans="16:25" x14ac:dyDescent="0.45">
      <c r="P5299" s="33"/>
      <c r="W5299" s="33"/>
      <c r="Y5299" s="33"/>
    </row>
    <row r="5300" spans="16:25" x14ac:dyDescent="0.45">
      <c r="P5300" s="33"/>
      <c r="W5300" s="33"/>
      <c r="Y5300" s="33"/>
    </row>
    <row r="5301" spans="16:25" x14ac:dyDescent="0.45">
      <c r="P5301" s="33"/>
      <c r="W5301" s="33"/>
      <c r="Y5301" s="33"/>
    </row>
    <row r="5302" spans="16:25" x14ac:dyDescent="0.45">
      <c r="P5302" s="33"/>
      <c r="W5302" s="33"/>
      <c r="Y5302" s="33"/>
    </row>
    <row r="5303" spans="16:25" x14ac:dyDescent="0.45">
      <c r="P5303" s="33"/>
      <c r="W5303" s="33"/>
      <c r="Y5303" s="33"/>
    </row>
    <row r="5304" spans="16:25" x14ac:dyDescent="0.45">
      <c r="P5304" s="33"/>
      <c r="W5304" s="33"/>
      <c r="Y5304" s="33"/>
    </row>
    <row r="5305" spans="16:25" x14ac:dyDescent="0.45">
      <c r="P5305" s="33"/>
      <c r="W5305" s="33"/>
      <c r="Y5305" s="33"/>
    </row>
    <row r="5306" spans="16:25" x14ac:dyDescent="0.45">
      <c r="P5306" s="33"/>
      <c r="W5306" s="33"/>
      <c r="Y5306" s="33"/>
    </row>
    <row r="5307" spans="16:25" x14ac:dyDescent="0.45">
      <c r="P5307" s="33"/>
      <c r="W5307" s="33"/>
      <c r="Y5307" s="33"/>
    </row>
    <row r="5308" spans="16:25" x14ac:dyDescent="0.45">
      <c r="P5308" s="33"/>
      <c r="W5308" s="33"/>
      <c r="Y5308" s="33"/>
    </row>
    <row r="5309" spans="16:25" x14ac:dyDescent="0.45">
      <c r="P5309" s="33"/>
      <c r="W5309" s="33"/>
      <c r="Y5309" s="33"/>
    </row>
    <row r="5310" spans="16:25" x14ac:dyDescent="0.45">
      <c r="P5310" s="33"/>
      <c r="W5310" s="33"/>
      <c r="Y5310" s="33"/>
    </row>
    <row r="5311" spans="16:25" x14ac:dyDescent="0.45">
      <c r="P5311" s="33"/>
      <c r="W5311" s="33"/>
      <c r="Y5311" s="33"/>
    </row>
    <row r="5312" spans="16:25" x14ac:dyDescent="0.45">
      <c r="P5312" s="33"/>
      <c r="W5312" s="33"/>
      <c r="Y5312" s="33"/>
    </row>
    <row r="5313" spans="16:25" x14ac:dyDescent="0.45">
      <c r="P5313" s="33"/>
      <c r="W5313" s="33"/>
      <c r="Y5313" s="33"/>
    </row>
    <row r="5314" spans="16:25" x14ac:dyDescent="0.45">
      <c r="P5314" s="33"/>
      <c r="W5314" s="33"/>
      <c r="Y5314" s="33"/>
    </row>
    <row r="5315" spans="16:25" x14ac:dyDescent="0.45">
      <c r="P5315" s="33"/>
      <c r="W5315" s="33"/>
      <c r="Y5315" s="33"/>
    </row>
    <row r="5316" spans="16:25" x14ac:dyDescent="0.45">
      <c r="P5316" s="33"/>
      <c r="W5316" s="33"/>
      <c r="Y5316" s="33"/>
    </row>
    <row r="5317" spans="16:25" x14ac:dyDescent="0.45">
      <c r="P5317" s="33"/>
      <c r="W5317" s="33"/>
      <c r="Y5317" s="33"/>
    </row>
    <row r="5318" spans="16:25" x14ac:dyDescent="0.45">
      <c r="P5318" s="33"/>
      <c r="W5318" s="33"/>
      <c r="Y5318" s="33"/>
    </row>
    <row r="5319" spans="16:25" x14ac:dyDescent="0.45">
      <c r="P5319" s="33"/>
      <c r="W5319" s="33"/>
      <c r="Y5319" s="33"/>
    </row>
    <row r="5320" spans="16:25" x14ac:dyDescent="0.45">
      <c r="P5320" s="33"/>
      <c r="W5320" s="33"/>
      <c r="Y5320" s="33"/>
    </row>
    <row r="5321" spans="16:25" x14ac:dyDescent="0.45">
      <c r="P5321" s="33"/>
      <c r="W5321" s="33"/>
      <c r="Y5321" s="33"/>
    </row>
    <row r="5322" spans="16:25" x14ac:dyDescent="0.45">
      <c r="P5322" s="33"/>
      <c r="W5322" s="33"/>
      <c r="Y5322" s="33"/>
    </row>
    <row r="5323" spans="16:25" x14ac:dyDescent="0.45">
      <c r="P5323" s="33"/>
      <c r="W5323" s="33"/>
      <c r="Y5323" s="33"/>
    </row>
    <row r="5324" spans="16:25" x14ac:dyDescent="0.45">
      <c r="P5324" s="33"/>
      <c r="W5324" s="33"/>
      <c r="Y5324" s="33"/>
    </row>
    <row r="5325" spans="16:25" x14ac:dyDescent="0.45">
      <c r="P5325" s="33"/>
      <c r="W5325" s="33"/>
      <c r="Y5325" s="33"/>
    </row>
    <row r="5326" spans="16:25" x14ac:dyDescent="0.45">
      <c r="P5326" s="33"/>
      <c r="W5326" s="33"/>
      <c r="Y5326" s="33"/>
    </row>
    <row r="5327" spans="16:25" x14ac:dyDescent="0.45">
      <c r="P5327" s="33"/>
      <c r="W5327" s="33"/>
      <c r="Y5327" s="33"/>
    </row>
    <row r="5328" spans="16:25" x14ac:dyDescent="0.45">
      <c r="P5328" s="33"/>
      <c r="W5328" s="33"/>
      <c r="Y5328" s="33"/>
    </row>
    <row r="5329" spans="16:25" x14ac:dyDescent="0.45">
      <c r="P5329" s="33"/>
      <c r="W5329" s="33"/>
      <c r="Y5329" s="33"/>
    </row>
    <row r="5330" spans="16:25" x14ac:dyDescent="0.45">
      <c r="P5330" s="33"/>
      <c r="W5330" s="33"/>
      <c r="Y5330" s="33"/>
    </row>
    <row r="5331" spans="16:25" x14ac:dyDescent="0.45">
      <c r="P5331" s="33"/>
      <c r="W5331" s="33"/>
      <c r="Y5331" s="33"/>
    </row>
    <row r="5332" spans="16:25" x14ac:dyDescent="0.45">
      <c r="P5332" s="33"/>
      <c r="W5332" s="33"/>
      <c r="Y5332" s="33"/>
    </row>
    <row r="5333" spans="16:25" x14ac:dyDescent="0.45">
      <c r="P5333" s="33"/>
      <c r="W5333" s="33"/>
      <c r="Y5333" s="33"/>
    </row>
    <row r="5334" spans="16:25" x14ac:dyDescent="0.45">
      <c r="P5334" s="33"/>
      <c r="W5334" s="33"/>
      <c r="Y5334" s="33"/>
    </row>
    <row r="5335" spans="16:25" x14ac:dyDescent="0.45">
      <c r="P5335" s="33"/>
      <c r="W5335" s="33"/>
      <c r="Y5335" s="33"/>
    </row>
    <row r="5336" spans="16:25" x14ac:dyDescent="0.45">
      <c r="P5336" s="33"/>
      <c r="W5336" s="33"/>
      <c r="Y5336" s="33"/>
    </row>
    <row r="5337" spans="16:25" x14ac:dyDescent="0.45">
      <c r="P5337" s="33"/>
      <c r="W5337" s="33"/>
      <c r="Y5337" s="33"/>
    </row>
    <row r="5338" spans="16:25" x14ac:dyDescent="0.45">
      <c r="P5338" s="33"/>
      <c r="W5338" s="33"/>
      <c r="Y5338" s="33"/>
    </row>
    <row r="5339" spans="16:25" x14ac:dyDescent="0.45">
      <c r="P5339" s="33"/>
      <c r="W5339" s="33"/>
      <c r="Y5339" s="33"/>
    </row>
    <row r="5340" spans="16:25" x14ac:dyDescent="0.45">
      <c r="P5340" s="33"/>
      <c r="W5340" s="33"/>
      <c r="Y5340" s="33"/>
    </row>
    <row r="5341" spans="16:25" x14ac:dyDescent="0.45">
      <c r="P5341" s="33"/>
      <c r="W5341" s="33"/>
      <c r="Y5341" s="33"/>
    </row>
    <row r="5342" spans="16:25" x14ac:dyDescent="0.45">
      <c r="P5342" s="33"/>
      <c r="W5342" s="33"/>
      <c r="Y5342" s="33"/>
    </row>
    <row r="5343" spans="16:25" x14ac:dyDescent="0.45">
      <c r="P5343" s="33"/>
      <c r="W5343" s="33"/>
      <c r="Y5343" s="33"/>
    </row>
    <row r="5344" spans="16:25" x14ac:dyDescent="0.45">
      <c r="P5344" s="33"/>
      <c r="W5344" s="33"/>
      <c r="Y5344" s="33"/>
    </row>
    <row r="5345" spans="16:25" x14ac:dyDescent="0.45">
      <c r="P5345" s="33"/>
      <c r="W5345" s="33"/>
      <c r="Y5345" s="33"/>
    </row>
    <row r="5346" spans="16:25" x14ac:dyDescent="0.45">
      <c r="P5346" s="33"/>
      <c r="W5346" s="33"/>
      <c r="Y5346" s="33"/>
    </row>
    <row r="5347" spans="16:25" x14ac:dyDescent="0.45">
      <c r="P5347" s="33"/>
      <c r="W5347" s="33"/>
      <c r="Y5347" s="33"/>
    </row>
    <row r="5348" spans="16:25" x14ac:dyDescent="0.45">
      <c r="P5348" s="33"/>
      <c r="W5348" s="33"/>
      <c r="Y5348" s="33"/>
    </row>
    <row r="5349" spans="16:25" x14ac:dyDescent="0.45">
      <c r="P5349" s="33"/>
      <c r="W5349" s="33"/>
      <c r="Y5349" s="33"/>
    </row>
    <row r="5350" spans="16:25" x14ac:dyDescent="0.45">
      <c r="P5350" s="33"/>
      <c r="W5350" s="33"/>
      <c r="Y5350" s="33"/>
    </row>
    <row r="5351" spans="16:25" x14ac:dyDescent="0.45">
      <c r="P5351" s="33"/>
      <c r="W5351" s="33"/>
      <c r="Y5351" s="33"/>
    </row>
    <row r="5352" spans="16:25" x14ac:dyDescent="0.45">
      <c r="P5352" s="33"/>
      <c r="W5352" s="33"/>
      <c r="Y5352" s="33"/>
    </row>
    <row r="5353" spans="16:25" x14ac:dyDescent="0.45">
      <c r="P5353" s="33"/>
      <c r="W5353" s="33"/>
      <c r="Y5353" s="33"/>
    </row>
    <row r="5354" spans="16:25" x14ac:dyDescent="0.45">
      <c r="P5354" s="33"/>
      <c r="W5354" s="33"/>
      <c r="Y5354" s="33"/>
    </row>
    <row r="5355" spans="16:25" x14ac:dyDescent="0.45">
      <c r="P5355" s="33"/>
      <c r="W5355" s="33"/>
      <c r="Y5355" s="33"/>
    </row>
    <row r="5356" spans="16:25" x14ac:dyDescent="0.45">
      <c r="P5356" s="33"/>
      <c r="W5356" s="33"/>
      <c r="Y5356" s="33"/>
    </row>
    <row r="5357" spans="16:25" x14ac:dyDescent="0.45">
      <c r="P5357" s="33"/>
      <c r="W5357" s="33"/>
      <c r="Y5357" s="33"/>
    </row>
    <row r="5358" spans="16:25" x14ac:dyDescent="0.45">
      <c r="P5358" s="33"/>
      <c r="W5358" s="33"/>
      <c r="Y5358" s="33"/>
    </row>
    <row r="5359" spans="16:25" x14ac:dyDescent="0.45">
      <c r="P5359" s="33"/>
      <c r="W5359" s="33"/>
      <c r="Y5359" s="33"/>
    </row>
    <row r="5360" spans="16:25" x14ac:dyDescent="0.45">
      <c r="P5360" s="33"/>
      <c r="W5360" s="33"/>
      <c r="Y5360" s="33"/>
    </row>
    <row r="5361" spans="16:25" x14ac:dyDescent="0.45">
      <c r="P5361" s="33"/>
      <c r="W5361" s="33"/>
      <c r="Y5361" s="33"/>
    </row>
    <row r="5362" spans="16:25" x14ac:dyDescent="0.45">
      <c r="P5362" s="33"/>
      <c r="W5362" s="33"/>
      <c r="Y5362" s="33"/>
    </row>
    <row r="5363" spans="16:25" x14ac:dyDescent="0.45">
      <c r="P5363" s="33"/>
      <c r="W5363" s="33"/>
      <c r="Y5363" s="33"/>
    </row>
    <row r="5364" spans="16:25" x14ac:dyDescent="0.45">
      <c r="P5364" s="33"/>
      <c r="W5364" s="33"/>
      <c r="Y5364" s="33"/>
    </row>
    <row r="5365" spans="16:25" x14ac:dyDescent="0.45">
      <c r="P5365" s="33"/>
      <c r="W5365" s="33"/>
      <c r="Y5365" s="33"/>
    </row>
    <row r="5366" spans="16:25" x14ac:dyDescent="0.45">
      <c r="P5366" s="33"/>
      <c r="W5366" s="33"/>
      <c r="Y5366" s="33"/>
    </row>
    <row r="5367" spans="16:25" x14ac:dyDescent="0.45">
      <c r="P5367" s="33"/>
      <c r="W5367" s="33"/>
      <c r="Y5367" s="33"/>
    </row>
    <row r="5368" spans="16:25" x14ac:dyDescent="0.45">
      <c r="P5368" s="33"/>
      <c r="W5368" s="33"/>
      <c r="Y5368" s="33"/>
    </row>
    <row r="5369" spans="16:25" x14ac:dyDescent="0.45">
      <c r="P5369" s="33"/>
      <c r="W5369" s="33"/>
      <c r="Y5369" s="33"/>
    </row>
    <row r="5370" spans="16:25" x14ac:dyDescent="0.45">
      <c r="P5370" s="33"/>
      <c r="W5370" s="33"/>
      <c r="Y5370" s="33"/>
    </row>
    <row r="5371" spans="16:25" x14ac:dyDescent="0.45">
      <c r="P5371" s="33"/>
      <c r="W5371" s="33"/>
      <c r="Y5371" s="33"/>
    </row>
    <row r="5372" spans="16:25" x14ac:dyDescent="0.45">
      <c r="P5372" s="33"/>
      <c r="W5372" s="33"/>
      <c r="Y5372" s="33"/>
    </row>
    <row r="5373" spans="16:25" x14ac:dyDescent="0.45">
      <c r="P5373" s="33"/>
      <c r="W5373" s="33"/>
      <c r="Y5373" s="33"/>
    </row>
    <row r="5374" spans="16:25" x14ac:dyDescent="0.45">
      <c r="P5374" s="33"/>
      <c r="W5374" s="33"/>
      <c r="Y5374" s="33"/>
    </row>
    <row r="5375" spans="16:25" x14ac:dyDescent="0.45">
      <c r="P5375" s="33"/>
      <c r="W5375" s="33"/>
      <c r="Y5375" s="33"/>
    </row>
    <row r="5376" spans="16:25" x14ac:dyDescent="0.45">
      <c r="P5376" s="33"/>
      <c r="W5376" s="33"/>
      <c r="Y5376" s="33"/>
    </row>
    <row r="5377" spans="16:25" x14ac:dyDescent="0.45">
      <c r="P5377" s="33"/>
      <c r="W5377" s="33"/>
      <c r="Y5377" s="33"/>
    </row>
    <row r="5378" spans="16:25" x14ac:dyDescent="0.45">
      <c r="P5378" s="33"/>
      <c r="W5378" s="33"/>
      <c r="Y5378" s="33"/>
    </row>
    <row r="5379" spans="16:25" x14ac:dyDescent="0.45">
      <c r="P5379" s="33"/>
      <c r="W5379" s="33"/>
      <c r="Y5379" s="33"/>
    </row>
    <row r="5380" spans="16:25" x14ac:dyDescent="0.45">
      <c r="P5380" s="33"/>
      <c r="W5380" s="33"/>
      <c r="Y5380" s="33"/>
    </row>
    <row r="5381" spans="16:25" x14ac:dyDescent="0.45">
      <c r="P5381" s="33"/>
      <c r="W5381" s="33"/>
      <c r="Y5381" s="33"/>
    </row>
    <row r="5382" spans="16:25" x14ac:dyDescent="0.45">
      <c r="P5382" s="33"/>
      <c r="W5382" s="33"/>
      <c r="Y5382" s="33"/>
    </row>
    <row r="5383" spans="16:25" x14ac:dyDescent="0.45">
      <c r="P5383" s="33"/>
      <c r="W5383" s="33"/>
      <c r="Y5383" s="33"/>
    </row>
    <row r="5384" spans="16:25" x14ac:dyDescent="0.45">
      <c r="P5384" s="33"/>
      <c r="W5384" s="33"/>
      <c r="Y5384" s="33"/>
    </row>
    <row r="5385" spans="16:25" x14ac:dyDescent="0.45">
      <c r="P5385" s="33"/>
      <c r="W5385" s="33"/>
      <c r="Y5385" s="33"/>
    </row>
    <row r="5386" spans="16:25" x14ac:dyDescent="0.45">
      <c r="P5386" s="33"/>
      <c r="W5386" s="33"/>
      <c r="Y5386" s="33"/>
    </row>
    <row r="5387" spans="16:25" x14ac:dyDescent="0.45">
      <c r="P5387" s="33"/>
      <c r="W5387" s="33"/>
      <c r="Y5387" s="33"/>
    </row>
    <row r="5388" spans="16:25" x14ac:dyDescent="0.45">
      <c r="P5388" s="33"/>
      <c r="W5388" s="33"/>
      <c r="Y5388" s="33"/>
    </row>
    <row r="5389" spans="16:25" x14ac:dyDescent="0.45">
      <c r="P5389" s="33"/>
      <c r="W5389" s="33"/>
      <c r="Y5389" s="33"/>
    </row>
    <row r="5390" spans="16:25" x14ac:dyDescent="0.45">
      <c r="P5390" s="33"/>
      <c r="W5390" s="33"/>
      <c r="Y5390" s="33"/>
    </row>
    <row r="5391" spans="16:25" x14ac:dyDescent="0.45">
      <c r="P5391" s="33"/>
      <c r="W5391" s="33"/>
      <c r="Y5391" s="33"/>
    </row>
    <row r="5392" spans="16:25" x14ac:dyDescent="0.45">
      <c r="P5392" s="33"/>
      <c r="W5392" s="33"/>
      <c r="Y5392" s="33"/>
    </row>
    <row r="5393" spans="16:25" x14ac:dyDescent="0.45">
      <c r="P5393" s="33"/>
      <c r="W5393" s="33"/>
      <c r="Y5393" s="33"/>
    </row>
    <row r="5394" spans="16:25" x14ac:dyDescent="0.45">
      <c r="P5394" s="33"/>
      <c r="W5394" s="33"/>
      <c r="Y5394" s="33"/>
    </row>
    <row r="5395" spans="16:25" x14ac:dyDescent="0.45">
      <c r="P5395" s="33"/>
      <c r="W5395" s="33"/>
      <c r="Y5395" s="33"/>
    </row>
    <row r="5396" spans="16:25" x14ac:dyDescent="0.45">
      <c r="P5396" s="33"/>
      <c r="W5396" s="33"/>
      <c r="Y5396" s="33"/>
    </row>
    <row r="5397" spans="16:25" x14ac:dyDescent="0.45">
      <c r="P5397" s="33"/>
      <c r="W5397" s="33"/>
      <c r="Y5397" s="33"/>
    </row>
    <row r="5398" spans="16:25" x14ac:dyDescent="0.45">
      <c r="P5398" s="33"/>
      <c r="W5398" s="33"/>
      <c r="Y5398" s="33"/>
    </row>
    <row r="5399" spans="16:25" x14ac:dyDescent="0.45">
      <c r="P5399" s="33"/>
      <c r="W5399" s="33"/>
      <c r="Y5399" s="33"/>
    </row>
    <row r="5400" spans="16:25" x14ac:dyDescent="0.45">
      <c r="P5400" s="33"/>
      <c r="W5400" s="33"/>
      <c r="Y5400" s="33"/>
    </row>
    <row r="5401" spans="16:25" x14ac:dyDescent="0.45">
      <c r="P5401" s="33"/>
      <c r="W5401" s="33"/>
      <c r="Y5401" s="33"/>
    </row>
    <row r="5402" spans="16:25" x14ac:dyDescent="0.45">
      <c r="P5402" s="33"/>
      <c r="W5402" s="33"/>
      <c r="Y5402" s="33"/>
    </row>
    <row r="5403" spans="16:25" x14ac:dyDescent="0.45">
      <c r="P5403" s="33"/>
      <c r="W5403" s="33"/>
      <c r="Y5403" s="33"/>
    </row>
    <row r="5404" spans="16:25" x14ac:dyDescent="0.45">
      <c r="P5404" s="33"/>
      <c r="W5404" s="33"/>
      <c r="Y5404" s="33"/>
    </row>
    <row r="5405" spans="16:25" x14ac:dyDescent="0.45">
      <c r="P5405" s="33"/>
      <c r="W5405" s="33"/>
      <c r="Y5405" s="33"/>
    </row>
    <row r="5406" spans="16:25" x14ac:dyDescent="0.45">
      <c r="P5406" s="33"/>
      <c r="W5406" s="33"/>
      <c r="Y5406" s="33"/>
    </row>
    <row r="5407" spans="16:25" x14ac:dyDescent="0.45">
      <c r="P5407" s="33"/>
      <c r="W5407" s="33"/>
      <c r="Y5407" s="33"/>
    </row>
    <row r="5408" spans="16:25" x14ac:dyDescent="0.45">
      <c r="P5408" s="33"/>
      <c r="W5408" s="33"/>
      <c r="Y5408" s="33"/>
    </row>
    <row r="5409" spans="16:25" x14ac:dyDescent="0.45">
      <c r="P5409" s="33"/>
      <c r="W5409" s="33"/>
      <c r="Y5409" s="33"/>
    </row>
    <row r="5410" spans="16:25" x14ac:dyDescent="0.45">
      <c r="P5410" s="33"/>
      <c r="W5410" s="33"/>
      <c r="Y5410" s="33"/>
    </row>
    <row r="5411" spans="16:25" x14ac:dyDescent="0.45">
      <c r="P5411" s="33"/>
      <c r="W5411" s="33"/>
      <c r="Y5411" s="33"/>
    </row>
    <row r="5412" spans="16:25" x14ac:dyDescent="0.45">
      <c r="P5412" s="33"/>
      <c r="W5412" s="33"/>
      <c r="Y5412" s="33"/>
    </row>
    <row r="5413" spans="16:25" x14ac:dyDescent="0.45">
      <c r="P5413" s="33"/>
      <c r="W5413" s="33"/>
      <c r="Y5413" s="33"/>
    </row>
    <row r="5414" spans="16:25" x14ac:dyDescent="0.45">
      <c r="P5414" s="33"/>
      <c r="W5414" s="33"/>
      <c r="Y5414" s="33"/>
    </row>
    <row r="5415" spans="16:25" x14ac:dyDescent="0.45">
      <c r="P5415" s="33"/>
      <c r="W5415" s="33"/>
      <c r="Y5415" s="33"/>
    </row>
    <row r="5416" spans="16:25" x14ac:dyDescent="0.45">
      <c r="P5416" s="33"/>
      <c r="W5416" s="33"/>
      <c r="Y5416" s="33"/>
    </row>
    <row r="5417" spans="16:25" x14ac:dyDescent="0.45">
      <c r="P5417" s="33"/>
      <c r="W5417" s="33"/>
      <c r="Y5417" s="33"/>
    </row>
    <row r="5418" spans="16:25" x14ac:dyDescent="0.45">
      <c r="P5418" s="33"/>
      <c r="W5418" s="33"/>
      <c r="Y5418" s="33"/>
    </row>
    <row r="5419" spans="16:25" x14ac:dyDescent="0.45">
      <c r="P5419" s="33"/>
      <c r="W5419" s="33"/>
      <c r="Y5419" s="33"/>
    </row>
    <row r="5420" spans="16:25" x14ac:dyDescent="0.45">
      <c r="P5420" s="33"/>
      <c r="W5420" s="33"/>
      <c r="Y5420" s="33"/>
    </row>
    <row r="5421" spans="16:25" x14ac:dyDescent="0.45">
      <c r="P5421" s="33"/>
      <c r="W5421" s="33"/>
      <c r="Y5421" s="33"/>
    </row>
    <row r="5422" spans="16:25" x14ac:dyDescent="0.45">
      <c r="P5422" s="33"/>
      <c r="W5422" s="33"/>
      <c r="Y5422" s="33"/>
    </row>
    <row r="5423" spans="16:25" x14ac:dyDescent="0.45">
      <c r="P5423" s="33"/>
      <c r="W5423" s="33"/>
      <c r="Y5423" s="33"/>
    </row>
    <row r="5424" spans="16:25" x14ac:dyDescent="0.45">
      <c r="P5424" s="33"/>
      <c r="W5424" s="33"/>
      <c r="Y5424" s="33"/>
    </row>
    <row r="5425" spans="16:25" x14ac:dyDescent="0.45">
      <c r="P5425" s="33"/>
      <c r="W5425" s="33"/>
      <c r="Y5425" s="33"/>
    </row>
    <row r="5426" spans="16:25" x14ac:dyDescent="0.45">
      <c r="P5426" s="33"/>
      <c r="W5426" s="33"/>
      <c r="Y5426" s="33"/>
    </row>
    <row r="5427" spans="16:25" x14ac:dyDescent="0.45">
      <c r="P5427" s="33"/>
      <c r="W5427" s="33"/>
      <c r="Y5427" s="33"/>
    </row>
    <row r="5428" spans="16:25" x14ac:dyDescent="0.45">
      <c r="P5428" s="33"/>
      <c r="W5428" s="33"/>
      <c r="Y5428" s="33"/>
    </row>
    <row r="5429" spans="16:25" x14ac:dyDescent="0.45">
      <c r="P5429" s="33"/>
      <c r="W5429" s="33"/>
      <c r="Y5429" s="33"/>
    </row>
    <row r="5430" spans="16:25" x14ac:dyDescent="0.45">
      <c r="P5430" s="33"/>
      <c r="W5430" s="33"/>
      <c r="Y5430" s="33"/>
    </row>
    <row r="5431" spans="16:25" x14ac:dyDescent="0.45">
      <c r="P5431" s="33"/>
      <c r="W5431" s="33"/>
      <c r="Y5431" s="33"/>
    </row>
    <row r="5432" spans="16:25" x14ac:dyDescent="0.45">
      <c r="P5432" s="33"/>
      <c r="W5432" s="33"/>
      <c r="Y5432" s="33"/>
    </row>
    <row r="5433" spans="16:25" x14ac:dyDescent="0.45">
      <c r="P5433" s="33"/>
      <c r="W5433" s="33"/>
      <c r="Y5433" s="33"/>
    </row>
    <row r="5434" spans="16:25" x14ac:dyDescent="0.45">
      <c r="P5434" s="33"/>
      <c r="W5434" s="33"/>
      <c r="Y5434" s="33"/>
    </row>
    <row r="5435" spans="16:25" x14ac:dyDescent="0.45">
      <c r="P5435" s="33"/>
      <c r="W5435" s="33"/>
      <c r="Y5435" s="33"/>
    </row>
    <row r="5436" spans="16:25" x14ac:dyDescent="0.45">
      <c r="P5436" s="33"/>
      <c r="W5436" s="33"/>
      <c r="Y5436" s="33"/>
    </row>
    <row r="5437" spans="16:25" x14ac:dyDescent="0.45">
      <c r="P5437" s="33"/>
      <c r="W5437" s="33"/>
      <c r="Y5437" s="33"/>
    </row>
    <row r="5438" spans="16:25" x14ac:dyDescent="0.45">
      <c r="P5438" s="33"/>
      <c r="W5438" s="33"/>
      <c r="Y5438" s="33"/>
    </row>
    <row r="5439" spans="16:25" x14ac:dyDescent="0.45">
      <c r="P5439" s="33"/>
      <c r="W5439" s="33"/>
      <c r="Y5439" s="33"/>
    </row>
    <row r="5440" spans="16:25" x14ac:dyDescent="0.45">
      <c r="P5440" s="33"/>
      <c r="W5440" s="33"/>
      <c r="Y5440" s="33"/>
    </row>
    <row r="5441" spans="16:25" x14ac:dyDescent="0.45">
      <c r="P5441" s="33"/>
      <c r="W5441" s="33"/>
      <c r="Y5441" s="33"/>
    </row>
    <row r="5442" spans="16:25" x14ac:dyDescent="0.45">
      <c r="P5442" s="33"/>
      <c r="W5442" s="33"/>
      <c r="Y5442" s="33"/>
    </row>
    <row r="5443" spans="16:25" x14ac:dyDescent="0.45">
      <c r="P5443" s="33"/>
      <c r="W5443" s="33"/>
      <c r="Y5443" s="33"/>
    </row>
    <row r="5444" spans="16:25" x14ac:dyDescent="0.45">
      <c r="P5444" s="33"/>
      <c r="W5444" s="33"/>
      <c r="Y5444" s="33"/>
    </row>
    <row r="5445" spans="16:25" x14ac:dyDescent="0.45">
      <c r="P5445" s="33"/>
      <c r="W5445" s="33"/>
      <c r="Y5445" s="33"/>
    </row>
    <row r="5446" spans="16:25" x14ac:dyDescent="0.45">
      <c r="P5446" s="33"/>
      <c r="W5446" s="33"/>
      <c r="Y5446" s="33"/>
    </row>
    <row r="5447" spans="16:25" x14ac:dyDescent="0.45">
      <c r="P5447" s="33"/>
      <c r="W5447" s="33"/>
      <c r="Y5447" s="33"/>
    </row>
    <row r="5448" spans="16:25" x14ac:dyDescent="0.45">
      <c r="P5448" s="33"/>
      <c r="W5448" s="33"/>
      <c r="Y5448" s="33"/>
    </row>
    <row r="5449" spans="16:25" x14ac:dyDescent="0.45">
      <c r="P5449" s="33"/>
      <c r="W5449" s="33"/>
      <c r="Y5449" s="33"/>
    </row>
    <row r="5450" spans="16:25" x14ac:dyDescent="0.45">
      <c r="P5450" s="33"/>
      <c r="W5450" s="33"/>
      <c r="Y5450" s="33"/>
    </row>
    <row r="5451" spans="16:25" x14ac:dyDescent="0.45">
      <c r="P5451" s="33"/>
      <c r="W5451" s="33"/>
      <c r="Y5451" s="33"/>
    </row>
    <row r="5452" spans="16:25" x14ac:dyDescent="0.45">
      <c r="P5452" s="33"/>
      <c r="W5452" s="33"/>
      <c r="Y5452" s="33"/>
    </row>
    <row r="5453" spans="16:25" x14ac:dyDescent="0.45">
      <c r="P5453" s="33"/>
      <c r="W5453" s="33"/>
      <c r="Y5453" s="33"/>
    </row>
    <row r="5454" spans="16:25" x14ac:dyDescent="0.45">
      <c r="P5454" s="33"/>
      <c r="W5454" s="33"/>
      <c r="Y5454" s="33"/>
    </row>
    <row r="5455" spans="16:25" x14ac:dyDescent="0.45">
      <c r="P5455" s="33"/>
      <c r="W5455" s="33"/>
      <c r="Y5455" s="33"/>
    </row>
    <row r="5456" spans="16:25" x14ac:dyDescent="0.45">
      <c r="P5456" s="33"/>
      <c r="W5456" s="33"/>
      <c r="Y5456" s="33"/>
    </row>
    <row r="5457" spans="16:25" x14ac:dyDescent="0.45">
      <c r="P5457" s="33"/>
      <c r="W5457" s="33"/>
      <c r="Y5457" s="33"/>
    </row>
    <row r="5458" spans="16:25" x14ac:dyDescent="0.45">
      <c r="P5458" s="33"/>
      <c r="W5458" s="33"/>
      <c r="Y5458" s="33"/>
    </row>
    <row r="5459" spans="16:25" x14ac:dyDescent="0.45">
      <c r="P5459" s="33"/>
      <c r="W5459" s="33"/>
      <c r="Y5459" s="33"/>
    </row>
    <row r="5460" spans="16:25" x14ac:dyDescent="0.45">
      <c r="P5460" s="33"/>
      <c r="W5460" s="33"/>
      <c r="Y5460" s="33"/>
    </row>
    <row r="5461" spans="16:25" x14ac:dyDescent="0.45">
      <c r="P5461" s="33"/>
      <c r="W5461" s="33"/>
      <c r="Y5461" s="33"/>
    </row>
    <row r="5462" spans="16:25" x14ac:dyDescent="0.45">
      <c r="P5462" s="33"/>
      <c r="W5462" s="33"/>
      <c r="Y5462" s="33"/>
    </row>
    <row r="5463" spans="16:25" x14ac:dyDescent="0.45">
      <c r="P5463" s="33"/>
      <c r="W5463" s="33"/>
      <c r="Y5463" s="33"/>
    </row>
    <row r="5464" spans="16:25" x14ac:dyDescent="0.45">
      <c r="P5464" s="33"/>
      <c r="W5464" s="33"/>
      <c r="Y5464" s="33"/>
    </row>
    <row r="5465" spans="16:25" x14ac:dyDescent="0.45">
      <c r="P5465" s="33"/>
      <c r="W5465" s="33"/>
      <c r="Y5465" s="33"/>
    </row>
    <row r="5466" spans="16:25" x14ac:dyDescent="0.45">
      <c r="P5466" s="33"/>
      <c r="W5466" s="33"/>
      <c r="Y5466" s="33"/>
    </row>
    <row r="5467" spans="16:25" x14ac:dyDescent="0.45">
      <c r="P5467" s="33"/>
      <c r="W5467" s="33"/>
      <c r="Y5467" s="33"/>
    </row>
    <row r="5468" spans="16:25" x14ac:dyDescent="0.45">
      <c r="P5468" s="33"/>
      <c r="W5468" s="33"/>
      <c r="Y5468" s="33"/>
    </row>
    <row r="5469" spans="16:25" x14ac:dyDescent="0.45">
      <c r="P5469" s="33"/>
      <c r="W5469" s="33"/>
      <c r="Y5469" s="33"/>
    </row>
    <row r="5470" spans="16:25" x14ac:dyDescent="0.45">
      <c r="P5470" s="33"/>
      <c r="W5470" s="33"/>
      <c r="Y5470" s="33"/>
    </row>
    <row r="5471" spans="16:25" x14ac:dyDescent="0.45">
      <c r="P5471" s="33"/>
      <c r="W5471" s="33"/>
      <c r="Y5471" s="33"/>
    </row>
    <row r="5472" spans="16:25" x14ac:dyDescent="0.45">
      <c r="P5472" s="33"/>
      <c r="W5472" s="33"/>
      <c r="Y5472" s="33"/>
    </row>
    <row r="5473" spans="16:25" x14ac:dyDescent="0.45">
      <c r="P5473" s="33"/>
      <c r="W5473" s="33"/>
      <c r="Y5473" s="33"/>
    </row>
    <row r="5474" spans="16:25" x14ac:dyDescent="0.45">
      <c r="P5474" s="33"/>
      <c r="W5474" s="33"/>
      <c r="Y5474" s="33"/>
    </row>
    <row r="5475" spans="16:25" x14ac:dyDescent="0.45">
      <c r="P5475" s="33"/>
      <c r="W5475" s="33"/>
      <c r="Y5475" s="33"/>
    </row>
    <row r="5476" spans="16:25" x14ac:dyDescent="0.45">
      <c r="P5476" s="33"/>
      <c r="W5476" s="33"/>
      <c r="Y5476" s="33"/>
    </row>
    <row r="5477" spans="16:25" x14ac:dyDescent="0.45">
      <c r="P5477" s="33"/>
      <c r="W5477" s="33"/>
      <c r="Y5477" s="33"/>
    </row>
    <row r="5478" spans="16:25" x14ac:dyDescent="0.45">
      <c r="P5478" s="33"/>
      <c r="W5478" s="33"/>
      <c r="Y5478" s="33"/>
    </row>
    <row r="5479" spans="16:25" x14ac:dyDescent="0.45">
      <c r="P5479" s="33"/>
      <c r="W5479" s="33"/>
      <c r="Y5479" s="33"/>
    </row>
    <row r="5480" spans="16:25" x14ac:dyDescent="0.45">
      <c r="P5480" s="33"/>
      <c r="W5480" s="33"/>
      <c r="Y5480" s="33"/>
    </row>
    <row r="5481" spans="16:25" x14ac:dyDescent="0.45">
      <c r="P5481" s="33"/>
      <c r="W5481" s="33"/>
      <c r="Y5481" s="33"/>
    </row>
    <row r="5482" spans="16:25" x14ac:dyDescent="0.45">
      <c r="P5482" s="33"/>
      <c r="W5482" s="33"/>
      <c r="Y5482" s="33"/>
    </row>
    <row r="5483" spans="16:25" x14ac:dyDescent="0.45">
      <c r="P5483" s="33"/>
      <c r="W5483" s="33"/>
      <c r="Y5483" s="33"/>
    </row>
    <row r="5484" spans="16:25" x14ac:dyDescent="0.45">
      <c r="P5484" s="33"/>
      <c r="W5484" s="33"/>
      <c r="Y5484" s="33"/>
    </row>
    <row r="5485" spans="16:25" x14ac:dyDescent="0.45">
      <c r="P5485" s="33"/>
      <c r="W5485" s="33"/>
      <c r="Y5485" s="33"/>
    </row>
    <row r="5486" spans="16:25" x14ac:dyDescent="0.45">
      <c r="P5486" s="33"/>
      <c r="W5486" s="33"/>
      <c r="Y5486" s="33"/>
    </row>
    <row r="5487" spans="16:25" x14ac:dyDescent="0.45">
      <c r="P5487" s="33"/>
      <c r="W5487" s="33"/>
      <c r="Y5487" s="33"/>
    </row>
    <row r="5488" spans="16:25" x14ac:dyDescent="0.45">
      <c r="P5488" s="33"/>
      <c r="W5488" s="33"/>
      <c r="Y5488" s="33"/>
    </row>
    <row r="5489" spans="16:25" x14ac:dyDescent="0.45">
      <c r="P5489" s="33"/>
      <c r="W5489" s="33"/>
      <c r="Y5489" s="33"/>
    </row>
    <row r="5490" spans="16:25" x14ac:dyDescent="0.45">
      <c r="P5490" s="33"/>
      <c r="W5490" s="33"/>
      <c r="Y5490" s="33"/>
    </row>
    <row r="5491" spans="16:25" x14ac:dyDescent="0.45">
      <c r="P5491" s="33"/>
      <c r="W5491" s="33"/>
      <c r="Y5491" s="33"/>
    </row>
    <row r="5492" spans="16:25" x14ac:dyDescent="0.45">
      <c r="P5492" s="33"/>
      <c r="W5492" s="33"/>
      <c r="Y5492" s="33"/>
    </row>
    <row r="5493" spans="16:25" x14ac:dyDescent="0.45">
      <c r="P5493" s="33"/>
      <c r="W5493" s="33"/>
      <c r="Y5493" s="33"/>
    </row>
    <row r="5494" spans="16:25" x14ac:dyDescent="0.45">
      <c r="P5494" s="33"/>
      <c r="W5494" s="33"/>
      <c r="Y5494" s="33"/>
    </row>
    <row r="5495" spans="16:25" x14ac:dyDescent="0.45">
      <c r="P5495" s="33"/>
      <c r="W5495" s="33"/>
      <c r="Y5495" s="33"/>
    </row>
    <row r="5496" spans="16:25" x14ac:dyDescent="0.45">
      <c r="P5496" s="33"/>
      <c r="W5496" s="33"/>
      <c r="Y5496" s="33"/>
    </row>
    <row r="5497" spans="16:25" x14ac:dyDescent="0.45">
      <c r="P5497" s="33"/>
      <c r="W5497" s="33"/>
      <c r="Y5497" s="33"/>
    </row>
    <row r="5498" spans="16:25" x14ac:dyDescent="0.45">
      <c r="P5498" s="33"/>
      <c r="W5498" s="33"/>
      <c r="Y5498" s="33"/>
    </row>
    <row r="5499" spans="16:25" x14ac:dyDescent="0.45">
      <c r="P5499" s="33"/>
      <c r="W5499" s="33"/>
      <c r="Y5499" s="33"/>
    </row>
    <row r="5500" spans="16:25" x14ac:dyDescent="0.45">
      <c r="P5500" s="33"/>
      <c r="W5500" s="33"/>
      <c r="Y5500" s="33"/>
    </row>
    <row r="5501" spans="16:25" x14ac:dyDescent="0.45">
      <c r="P5501" s="33"/>
      <c r="W5501" s="33"/>
      <c r="Y5501" s="33"/>
    </row>
    <row r="5502" spans="16:25" x14ac:dyDescent="0.45">
      <c r="P5502" s="33"/>
      <c r="W5502" s="33"/>
      <c r="Y5502" s="33"/>
    </row>
    <row r="5503" spans="16:25" x14ac:dyDescent="0.45">
      <c r="P5503" s="33"/>
      <c r="W5503" s="33"/>
      <c r="Y5503" s="33"/>
    </row>
    <row r="5504" spans="16:25" x14ac:dyDescent="0.45">
      <c r="P5504" s="33"/>
      <c r="W5504" s="33"/>
      <c r="Y5504" s="33"/>
    </row>
    <row r="5505" spans="16:25" x14ac:dyDescent="0.45">
      <c r="P5505" s="33"/>
      <c r="W5505" s="33"/>
      <c r="Y5505" s="33"/>
    </row>
    <row r="5506" spans="16:25" x14ac:dyDescent="0.45">
      <c r="P5506" s="33"/>
      <c r="W5506" s="33"/>
      <c r="Y5506" s="33"/>
    </row>
    <row r="5507" spans="16:25" x14ac:dyDescent="0.45">
      <c r="P5507" s="33"/>
      <c r="W5507" s="33"/>
      <c r="Y5507" s="33"/>
    </row>
    <row r="5508" spans="16:25" x14ac:dyDescent="0.45">
      <c r="P5508" s="33"/>
      <c r="W5508" s="33"/>
      <c r="Y5508" s="33"/>
    </row>
    <row r="5509" spans="16:25" x14ac:dyDescent="0.45">
      <c r="P5509" s="33"/>
      <c r="W5509" s="33"/>
      <c r="Y5509" s="33"/>
    </row>
    <row r="5510" spans="16:25" x14ac:dyDescent="0.45">
      <c r="P5510" s="33"/>
      <c r="W5510" s="33"/>
      <c r="Y5510" s="33"/>
    </row>
    <row r="5511" spans="16:25" x14ac:dyDescent="0.45">
      <c r="P5511" s="33"/>
      <c r="W5511" s="33"/>
      <c r="Y5511" s="33"/>
    </row>
    <row r="5512" spans="16:25" x14ac:dyDescent="0.45">
      <c r="P5512" s="33"/>
      <c r="W5512" s="33"/>
      <c r="Y5512" s="33"/>
    </row>
    <row r="5513" spans="16:25" x14ac:dyDescent="0.45">
      <c r="P5513" s="33"/>
      <c r="W5513" s="33"/>
      <c r="Y5513" s="33"/>
    </row>
    <row r="5514" spans="16:25" x14ac:dyDescent="0.45">
      <c r="P5514" s="33"/>
      <c r="W5514" s="33"/>
      <c r="Y5514" s="33"/>
    </row>
    <row r="5515" spans="16:25" x14ac:dyDescent="0.45">
      <c r="P5515" s="33"/>
      <c r="W5515" s="33"/>
      <c r="Y5515" s="33"/>
    </row>
    <row r="5516" spans="16:25" x14ac:dyDescent="0.45">
      <c r="P5516" s="33"/>
      <c r="W5516" s="33"/>
      <c r="Y5516" s="33"/>
    </row>
    <row r="5517" spans="16:25" x14ac:dyDescent="0.45">
      <c r="P5517" s="33"/>
      <c r="W5517" s="33"/>
      <c r="Y5517" s="33"/>
    </row>
    <row r="5518" spans="16:25" x14ac:dyDescent="0.45">
      <c r="P5518" s="33"/>
      <c r="W5518" s="33"/>
      <c r="Y5518" s="33"/>
    </row>
    <row r="5519" spans="16:25" x14ac:dyDescent="0.45">
      <c r="P5519" s="33"/>
      <c r="W5519" s="33"/>
      <c r="Y5519" s="33"/>
    </row>
    <row r="5520" spans="16:25" x14ac:dyDescent="0.45">
      <c r="P5520" s="33"/>
      <c r="W5520" s="33"/>
      <c r="Y5520" s="33"/>
    </row>
    <row r="5521" spans="16:25" x14ac:dyDescent="0.45">
      <c r="P5521" s="33"/>
      <c r="W5521" s="33"/>
      <c r="Y5521" s="33"/>
    </row>
    <row r="5522" spans="16:25" x14ac:dyDescent="0.45">
      <c r="P5522" s="33"/>
      <c r="W5522" s="33"/>
      <c r="Y5522" s="33"/>
    </row>
    <row r="5523" spans="16:25" x14ac:dyDescent="0.45">
      <c r="P5523" s="33"/>
      <c r="W5523" s="33"/>
      <c r="Y5523" s="33"/>
    </row>
    <row r="5524" spans="16:25" x14ac:dyDescent="0.45">
      <c r="P5524" s="33"/>
      <c r="W5524" s="33"/>
      <c r="Y5524" s="33"/>
    </row>
    <row r="5525" spans="16:25" x14ac:dyDescent="0.45">
      <c r="P5525" s="33"/>
      <c r="W5525" s="33"/>
      <c r="Y5525" s="33"/>
    </row>
    <row r="5526" spans="16:25" x14ac:dyDescent="0.45">
      <c r="P5526" s="33"/>
      <c r="W5526" s="33"/>
      <c r="Y5526" s="33"/>
    </row>
    <row r="5527" spans="16:25" x14ac:dyDescent="0.45">
      <c r="P5527" s="33"/>
      <c r="W5527" s="33"/>
      <c r="Y5527" s="33"/>
    </row>
    <row r="5528" spans="16:25" x14ac:dyDescent="0.45">
      <c r="P5528" s="33"/>
      <c r="W5528" s="33"/>
      <c r="Y5528" s="33"/>
    </row>
    <row r="5529" spans="16:25" x14ac:dyDescent="0.45">
      <c r="P5529" s="33"/>
      <c r="W5529" s="33"/>
      <c r="Y5529" s="33"/>
    </row>
    <row r="5530" spans="16:25" x14ac:dyDescent="0.45">
      <c r="P5530" s="33"/>
      <c r="W5530" s="33"/>
      <c r="Y5530" s="33"/>
    </row>
    <row r="5531" spans="16:25" x14ac:dyDescent="0.45">
      <c r="P5531" s="33"/>
      <c r="W5531" s="33"/>
      <c r="Y5531" s="33"/>
    </row>
    <row r="5532" spans="16:25" x14ac:dyDescent="0.45">
      <c r="P5532" s="33"/>
      <c r="W5532" s="33"/>
      <c r="Y5532" s="33"/>
    </row>
    <row r="5533" spans="16:25" x14ac:dyDescent="0.45">
      <c r="P5533" s="33"/>
      <c r="W5533" s="33"/>
      <c r="Y5533" s="33"/>
    </row>
    <row r="5534" spans="16:25" x14ac:dyDescent="0.45">
      <c r="P5534" s="33"/>
      <c r="W5534" s="33"/>
      <c r="Y5534" s="33"/>
    </row>
    <row r="5535" spans="16:25" x14ac:dyDescent="0.45">
      <c r="P5535" s="33"/>
      <c r="W5535" s="33"/>
      <c r="Y5535" s="33"/>
    </row>
    <row r="5536" spans="16:25" x14ac:dyDescent="0.45">
      <c r="P5536" s="33"/>
      <c r="W5536" s="33"/>
      <c r="Y5536" s="33"/>
    </row>
    <row r="5537" spans="16:25" x14ac:dyDescent="0.45">
      <c r="P5537" s="33"/>
      <c r="W5537" s="33"/>
      <c r="Y5537" s="33"/>
    </row>
    <row r="5538" spans="16:25" x14ac:dyDescent="0.45">
      <c r="P5538" s="33"/>
      <c r="W5538" s="33"/>
      <c r="Y5538" s="33"/>
    </row>
    <row r="5539" spans="16:25" x14ac:dyDescent="0.45">
      <c r="P5539" s="33"/>
      <c r="W5539" s="33"/>
      <c r="Y5539" s="33"/>
    </row>
    <row r="5540" spans="16:25" x14ac:dyDescent="0.45">
      <c r="P5540" s="33"/>
      <c r="W5540" s="33"/>
      <c r="Y5540" s="33"/>
    </row>
    <row r="5541" spans="16:25" x14ac:dyDescent="0.45">
      <c r="P5541" s="33"/>
      <c r="W5541" s="33"/>
      <c r="Y5541" s="33"/>
    </row>
    <row r="5542" spans="16:25" x14ac:dyDescent="0.45">
      <c r="P5542" s="33"/>
      <c r="W5542" s="33"/>
      <c r="Y5542" s="33"/>
    </row>
    <row r="5543" spans="16:25" x14ac:dyDescent="0.45">
      <c r="P5543" s="33"/>
      <c r="W5543" s="33"/>
      <c r="Y5543" s="33"/>
    </row>
    <row r="5544" spans="16:25" x14ac:dyDescent="0.45">
      <c r="P5544" s="33"/>
      <c r="W5544" s="33"/>
      <c r="Y5544" s="33"/>
    </row>
    <row r="5545" spans="16:25" x14ac:dyDescent="0.45">
      <c r="P5545" s="33"/>
      <c r="W5545" s="33"/>
      <c r="Y5545" s="33"/>
    </row>
    <row r="5546" spans="16:25" x14ac:dyDescent="0.45">
      <c r="P5546" s="33"/>
      <c r="W5546" s="33"/>
      <c r="Y5546" s="33"/>
    </row>
    <row r="5547" spans="16:25" x14ac:dyDescent="0.45">
      <c r="P5547" s="33"/>
      <c r="W5547" s="33"/>
      <c r="Y5547" s="33"/>
    </row>
    <row r="5548" spans="16:25" x14ac:dyDescent="0.45">
      <c r="P5548" s="33"/>
      <c r="W5548" s="33"/>
      <c r="Y5548" s="33"/>
    </row>
    <row r="5549" spans="16:25" x14ac:dyDescent="0.45">
      <c r="P5549" s="33"/>
      <c r="W5549" s="33"/>
      <c r="Y5549" s="33"/>
    </row>
    <row r="5550" spans="16:25" x14ac:dyDescent="0.45">
      <c r="P5550" s="33"/>
      <c r="W5550" s="33"/>
      <c r="Y5550" s="33"/>
    </row>
    <row r="5551" spans="16:25" x14ac:dyDescent="0.45">
      <c r="P5551" s="33"/>
      <c r="W5551" s="33"/>
      <c r="Y5551" s="33"/>
    </row>
    <row r="5552" spans="16:25" x14ac:dyDescent="0.45">
      <c r="P5552" s="33"/>
      <c r="W5552" s="33"/>
      <c r="Y5552" s="33"/>
    </row>
    <row r="5553" spans="16:25" x14ac:dyDescent="0.45">
      <c r="P5553" s="33"/>
      <c r="W5553" s="33"/>
      <c r="Y5553" s="33"/>
    </row>
    <row r="5554" spans="16:25" x14ac:dyDescent="0.45">
      <c r="P5554" s="33"/>
      <c r="W5554" s="33"/>
      <c r="Y5554" s="33"/>
    </row>
    <row r="5555" spans="16:25" x14ac:dyDescent="0.45">
      <c r="P5555" s="33"/>
      <c r="W5555" s="33"/>
      <c r="Y5555" s="33"/>
    </row>
    <row r="5556" spans="16:25" x14ac:dyDescent="0.45">
      <c r="P5556" s="33"/>
      <c r="W5556" s="33"/>
      <c r="Y5556" s="33"/>
    </row>
    <row r="5557" spans="16:25" x14ac:dyDescent="0.45">
      <c r="P5557" s="33"/>
      <c r="W5557" s="33"/>
      <c r="Y5557" s="33"/>
    </row>
    <row r="5558" spans="16:25" x14ac:dyDescent="0.45">
      <c r="P5558" s="33"/>
      <c r="W5558" s="33"/>
      <c r="Y5558" s="33"/>
    </row>
    <row r="5559" spans="16:25" x14ac:dyDescent="0.45">
      <c r="P5559" s="33"/>
      <c r="W5559" s="33"/>
      <c r="Y5559" s="33"/>
    </row>
    <row r="5560" spans="16:25" x14ac:dyDescent="0.45">
      <c r="P5560" s="33"/>
      <c r="W5560" s="33"/>
      <c r="Y5560" s="33"/>
    </row>
    <row r="5561" spans="16:25" x14ac:dyDescent="0.45">
      <c r="P5561" s="33"/>
      <c r="W5561" s="33"/>
      <c r="Y5561" s="33"/>
    </row>
    <row r="5562" spans="16:25" x14ac:dyDescent="0.45">
      <c r="P5562" s="33"/>
      <c r="W5562" s="33"/>
      <c r="Y5562" s="33"/>
    </row>
    <row r="5563" spans="16:25" x14ac:dyDescent="0.45">
      <c r="P5563" s="33"/>
      <c r="W5563" s="33"/>
      <c r="Y5563" s="33"/>
    </row>
    <row r="5564" spans="16:25" x14ac:dyDescent="0.45">
      <c r="P5564" s="33"/>
      <c r="W5564" s="33"/>
      <c r="Y5564" s="33"/>
    </row>
    <row r="5565" spans="16:25" x14ac:dyDescent="0.45">
      <c r="P5565" s="33"/>
      <c r="W5565" s="33"/>
      <c r="Y5565" s="33"/>
    </row>
    <row r="5566" spans="16:25" x14ac:dyDescent="0.45">
      <c r="P5566" s="33"/>
      <c r="W5566" s="33"/>
      <c r="Y5566" s="33"/>
    </row>
    <row r="5567" spans="16:25" x14ac:dyDescent="0.45">
      <c r="P5567" s="33"/>
      <c r="W5567" s="33"/>
      <c r="Y5567" s="33"/>
    </row>
    <row r="5568" spans="16:25" x14ac:dyDescent="0.45">
      <c r="P5568" s="33"/>
      <c r="W5568" s="33"/>
      <c r="Y5568" s="33"/>
    </row>
    <row r="5569" spans="16:25" x14ac:dyDescent="0.45">
      <c r="P5569" s="33"/>
      <c r="W5569" s="33"/>
      <c r="Y5569" s="33"/>
    </row>
    <row r="5570" spans="16:25" x14ac:dyDescent="0.45">
      <c r="P5570" s="33"/>
      <c r="W5570" s="33"/>
      <c r="Y5570" s="33"/>
    </row>
    <row r="5571" spans="16:25" x14ac:dyDescent="0.45">
      <c r="P5571" s="33"/>
      <c r="W5571" s="33"/>
      <c r="Y5571" s="33"/>
    </row>
    <row r="5572" spans="16:25" x14ac:dyDescent="0.45">
      <c r="P5572" s="33"/>
      <c r="W5572" s="33"/>
      <c r="Y5572" s="33"/>
    </row>
    <row r="5573" spans="16:25" x14ac:dyDescent="0.45">
      <c r="P5573" s="33"/>
      <c r="W5573" s="33"/>
      <c r="Y5573" s="33"/>
    </row>
    <row r="5574" spans="16:25" x14ac:dyDescent="0.45">
      <c r="P5574" s="33"/>
      <c r="W5574" s="33"/>
      <c r="Y5574" s="33"/>
    </row>
    <row r="5575" spans="16:25" x14ac:dyDescent="0.45">
      <c r="P5575" s="33"/>
      <c r="W5575" s="33"/>
      <c r="Y5575" s="33"/>
    </row>
    <row r="5576" spans="16:25" x14ac:dyDescent="0.45">
      <c r="P5576" s="33"/>
      <c r="W5576" s="33"/>
      <c r="Y5576" s="33"/>
    </row>
    <row r="5577" spans="16:25" x14ac:dyDescent="0.45">
      <c r="P5577" s="33"/>
      <c r="W5577" s="33"/>
      <c r="Y5577" s="33"/>
    </row>
    <row r="5578" spans="16:25" x14ac:dyDescent="0.45">
      <c r="P5578" s="33"/>
      <c r="W5578" s="33"/>
      <c r="Y5578" s="33"/>
    </row>
    <row r="5579" spans="16:25" x14ac:dyDescent="0.45">
      <c r="P5579" s="33"/>
      <c r="W5579" s="33"/>
      <c r="Y5579" s="33"/>
    </row>
    <row r="5580" spans="16:25" x14ac:dyDescent="0.45">
      <c r="P5580" s="33"/>
      <c r="W5580" s="33"/>
      <c r="Y5580" s="33"/>
    </row>
    <row r="5581" spans="16:25" x14ac:dyDescent="0.45">
      <c r="P5581" s="33"/>
      <c r="W5581" s="33"/>
      <c r="Y5581" s="33"/>
    </row>
    <row r="5582" spans="16:25" x14ac:dyDescent="0.45">
      <c r="P5582" s="33"/>
      <c r="W5582" s="33"/>
      <c r="Y5582" s="33"/>
    </row>
    <row r="5583" spans="16:25" x14ac:dyDescent="0.45">
      <c r="P5583" s="33"/>
      <c r="W5583" s="33"/>
      <c r="Y5583" s="33"/>
    </row>
    <row r="5584" spans="16:25" x14ac:dyDescent="0.45">
      <c r="P5584" s="33"/>
      <c r="W5584" s="33"/>
      <c r="Y5584" s="33"/>
    </row>
    <row r="5585" spans="16:25" x14ac:dyDescent="0.45">
      <c r="P5585" s="33"/>
      <c r="W5585" s="33"/>
      <c r="Y5585" s="33"/>
    </row>
    <row r="5586" spans="16:25" x14ac:dyDescent="0.45">
      <c r="P5586" s="33"/>
      <c r="W5586" s="33"/>
      <c r="Y5586" s="33"/>
    </row>
    <row r="5587" spans="16:25" x14ac:dyDescent="0.45">
      <c r="P5587" s="33"/>
      <c r="W5587" s="33"/>
      <c r="Y5587" s="33"/>
    </row>
    <row r="5588" spans="16:25" x14ac:dyDescent="0.45">
      <c r="P5588" s="33"/>
      <c r="W5588" s="33"/>
      <c r="Y5588" s="33"/>
    </row>
    <row r="5589" spans="16:25" x14ac:dyDescent="0.45">
      <c r="P5589" s="33"/>
      <c r="W5589" s="33"/>
      <c r="Y5589" s="33"/>
    </row>
    <row r="5590" spans="16:25" x14ac:dyDescent="0.45">
      <c r="P5590" s="33"/>
      <c r="W5590" s="33"/>
      <c r="Y5590" s="33"/>
    </row>
    <row r="5591" spans="16:25" x14ac:dyDescent="0.45">
      <c r="P5591" s="33"/>
      <c r="W5591" s="33"/>
      <c r="Y5591" s="33"/>
    </row>
    <row r="5592" spans="16:25" x14ac:dyDescent="0.45">
      <c r="P5592" s="33"/>
      <c r="W5592" s="33"/>
      <c r="Y5592" s="33"/>
    </row>
    <row r="5593" spans="16:25" x14ac:dyDescent="0.45">
      <c r="P5593" s="33"/>
      <c r="W5593" s="33"/>
      <c r="Y5593" s="33"/>
    </row>
    <row r="5594" spans="16:25" x14ac:dyDescent="0.45">
      <c r="P5594" s="33"/>
      <c r="W5594" s="33"/>
      <c r="Y5594" s="33"/>
    </row>
    <row r="5595" spans="16:25" x14ac:dyDescent="0.45">
      <c r="P5595" s="33"/>
      <c r="W5595" s="33"/>
      <c r="Y5595" s="33"/>
    </row>
    <row r="5596" spans="16:25" x14ac:dyDescent="0.45">
      <c r="P5596" s="33"/>
      <c r="W5596" s="33"/>
      <c r="Y5596" s="33"/>
    </row>
    <row r="5597" spans="16:25" x14ac:dyDescent="0.45">
      <c r="P5597" s="33"/>
      <c r="W5597" s="33"/>
      <c r="Y5597" s="33"/>
    </row>
    <row r="5598" spans="16:25" x14ac:dyDescent="0.45">
      <c r="P5598" s="33"/>
      <c r="W5598" s="33"/>
      <c r="Y5598" s="33"/>
    </row>
    <row r="5599" spans="16:25" x14ac:dyDescent="0.45">
      <c r="P5599" s="33"/>
      <c r="W5599" s="33"/>
      <c r="Y5599" s="33"/>
    </row>
    <row r="5600" spans="16:25" x14ac:dyDescent="0.45">
      <c r="P5600" s="33"/>
      <c r="W5600" s="33"/>
      <c r="Y5600" s="33"/>
    </row>
    <row r="5601" spans="16:25" x14ac:dyDescent="0.45">
      <c r="P5601" s="33"/>
      <c r="W5601" s="33"/>
      <c r="Y5601" s="33"/>
    </row>
    <row r="5602" spans="16:25" x14ac:dyDescent="0.45">
      <c r="P5602" s="33"/>
      <c r="W5602" s="33"/>
      <c r="Y5602" s="33"/>
    </row>
    <row r="5603" spans="16:25" x14ac:dyDescent="0.45">
      <c r="P5603" s="33"/>
      <c r="W5603" s="33"/>
      <c r="Y5603" s="33"/>
    </row>
    <row r="5604" spans="16:25" x14ac:dyDescent="0.45">
      <c r="P5604" s="33"/>
      <c r="W5604" s="33"/>
      <c r="Y5604" s="33"/>
    </row>
    <row r="5605" spans="16:25" x14ac:dyDescent="0.45">
      <c r="P5605" s="33"/>
      <c r="W5605" s="33"/>
      <c r="Y5605" s="33"/>
    </row>
    <row r="5606" spans="16:25" x14ac:dyDescent="0.45">
      <c r="P5606" s="33"/>
      <c r="W5606" s="33"/>
      <c r="Y5606" s="33"/>
    </row>
    <row r="5607" spans="16:25" x14ac:dyDescent="0.45">
      <c r="P5607" s="33"/>
      <c r="W5607" s="33"/>
      <c r="Y5607" s="33"/>
    </row>
    <row r="5608" spans="16:25" x14ac:dyDescent="0.45">
      <c r="P5608" s="33"/>
      <c r="W5608" s="33"/>
      <c r="Y5608" s="33"/>
    </row>
    <row r="5609" spans="16:25" x14ac:dyDescent="0.45">
      <c r="P5609" s="33"/>
      <c r="W5609" s="33"/>
      <c r="Y5609" s="33"/>
    </row>
    <row r="5610" spans="16:25" x14ac:dyDescent="0.45">
      <c r="P5610" s="33"/>
      <c r="W5610" s="33"/>
      <c r="Y5610" s="33"/>
    </row>
    <row r="5611" spans="16:25" x14ac:dyDescent="0.45">
      <c r="P5611" s="33"/>
      <c r="W5611" s="33"/>
      <c r="Y5611" s="33"/>
    </row>
    <row r="5612" spans="16:25" x14ac:dyDescent="0.45">
      <c r="P5612" s="33"/>
      <c r="W5612" s="33"/>
      <c r="Y5612" s="33"/>
    </row>
    <row r="5613" spans="16:25" x14ac:dyDescent="0.45">
      <c r="P5613" s="33"/>
      <c r="W5613" s="33"/>
      <c r="Y5613" s="33"/>
    </row>
    <row r="5614" spans="16:25" x14ac:dyDescent="0.45">
      <c r="P5614" s="33"/>
      <c r="W5614" s="33"/>
      <c r="Y5614" s="33"/>
    </row>
    <row r="5615" spans="16:25" x14ac:dyDescent="0.45">
      <c r="P5615" s="33"/>
      <c r="W5615" s="33"/>
      <c r="Y5615" s="33"/>
    </row>
    <row r="5616" spans="16:25" x14ac:dyDescent="0.45">
      <c r="P5616" s="33"/>
      <c r="W5616" s="33"/>
      <c r="Y5616" s="33"/>
    </row>
    <row r="5617" spans="16:25" x14ac:dyDescent="0.45">
      <c r="P5617" s="33"/>
      <c r="W5617" s="33"/>
      <c r="Y5617" s="33"/>
    </row>
    <row r="5618" spans="16:25" x14ac:dyDescent="0.45">
      <c r="P5618" s="33"/>
      <c r="W5618" s="33"/>
      <c r="Y5618" s="33"/>
    </row>
    <row r="5619" spans="16:25" x14ac:dyDescent="0.45">
      <c r="P5619" s="33"/>
      <c r="W5619" s="33"/>
      <c r="Y5619" s="33"/>
    </row>
    <row r="5620" spans="16:25" x14ac:dyDescent="0.45">
      <c r="P5620" s="33"/>
      <c r="W5620" s="33"/>
      <c r="Y5620" s="33"/>
    </row>
    <row r="5621" spans="16:25" x14ac:dyDescent="0.45">
      <c r="P5621" s="33"/>
      <c r="W5621" s="33"/>
      <c r="Y5621" s="33"/>
    </row>
    <row r="5622" spans="16:25" x14ac:dyDescent="0.45">
      <c r="P5622" s="33"/>
      <c r="W5622" s="33"/>
      <c r="Y5622" s="33"/>
    </row>
    <row r="5623" spans="16:25" x14ac:dyDescent="0.45">
      <c r="P5623" s="33"/>
      <c r="W5623" s="33"/>
      <c r="Y5623" s="33"/>
    </row>
    <row r="5624" spans="16:25" x14ac:dyDescent="0.45">
      <c r="P5624" s="33"/>
      <c r="W5624" s="33"/>
      <c r="Y5624" s="33"/>
    </row>
    <row r="5625" spans="16:25" x14ac:dyDescent="0.45">
      <c r="P5625" s="33"/>
      <c r="W5625" s="33"/>
      <c r="Y5625" s="33"/>
    </row>
    <row r="5626" spans="16:25" x14ac:dyDescent="0.45">
      <c r="P5626" s="33"/>
      <c r="W5626" s="33"/>
      <c r="Y5626" s="33"/>
    </row>
    <row r="5627" spans="16:25" x14ac:dyDescent="0.45">
      <c r="P5627" s="33"/>
      <c r="W5627" s="33"/>
      <c r="Y5627" s="33"/>
    </row>
    <row r="5628" spans="16:25" x14ac:dyDescent="0.45">
      <c r="P5628" s="33"/>
      <c r="W5628" s="33"/>
      <c r="Y5628" s="33"/>
    </row>
    <row r="5629" spans="16:25" x14ac:dyDescent="0.45">
      <c r="P5629" s="33"/>
      <c r="W5629" s="33"/>
      <c r="Y5629" s="33"/>
    </row>
    <row r="5630" spans="16:25" x14ac:dyDescent="0.45">
      <c r="P5630" s="33"/>
      <c r="W5630" s="33"/>
      <c r="Y5630" s="33"/>
    </row>
    <row r="5631" spans="16:25" x14ac:dyDescent="0.45">
      <c r="P5631" s="33"/>
      <c r="W5631" s="33"/>
      <c r="Y5631" s="33"/>
    </row>
    <row r="5632" spans="16:25" x14ac:dyDescent="0.45">
      <c r="P5632" s="33"/>
      <c r="W5632" s="33"/>
      <c r="Y5632" s="33"/>
    </row>
    <row r="5633" spans="16:25" x14ac:dyDescent="0.45">
      <c r="P5633" s="33"/>
      <c r="W5633" s="33"/>
      <c r="Y5633" s="33"/>
    </row>
    <row r="5634" spans="16:25" x14ac:dyDescent="0.45">
      <c r="P5634" s="33"/>
      <c r="W5634" s="33"/>
      <c r="Y5634" s="33"/>
    </row>
    <row r="5635" spans="16:25" x14ac:dyDescent="0.45">
      <c r="P5635" s="33"/>
      <c r="W5635" s="33"/>
      <c r="Y5635" s="33"/>
    </row>
    <row r="5636" spans="16:25" x14ac:dyDescent="0.45">
      <c r="P5636" s="33"/>
      <c r="W5636" s="33"/>
      <c r="Y5636" s="33"/>
    </row>
    <row r="5637" spans="16:25" x14ac:dyDescent="0.45">
      <c r="P5637" s="33"/>
      <c r="W5637" s="33"/>
      <c r="Y5637" s="33"/>
    </row>
    <row r="5638" spans="16:25" x14ac:dyDescent="0.45">
      <c r="P5638" s="33"/>
      <c r="W5638" s="33"/>
      <c r="Y5638" s="33"/>
    </row>
    <row r="5639" spans="16:25" x14ac:dyDescent="0.45">
      <c r="P5639" s="33"/>
      <c r="W5639" s="33"/>
      <c r="Y5639" s="33"/>
    </row>
    <row r="5640" spans="16:25" x14ac:dyDescent="0.45">
      <c r="P5640" s="33"/>
      <c r="W5640" s="33"/>
      <c r="Y5640" s="33"/>
    </row>
    <row r="5641" spans="16:25" x14ac:dyDescent="0.45">
      <c r="P5641" s="33"/>
      <c r="W5641" s="33"/>
      <c r="Y5641" s="33"/>
    </row>
    <row r="5642" spans="16:25" x14ac:dyDescent="0.45">
      <c r="P5642" s="33"/>
      <c r="W5642" s="33"/>
      <c r="Y5642" s="33"/>
    </row>
    <row r="5643" spans="16:25" x14ac:dyDescent="0.45">
      <c r="P5643" s="33"/>
      <c r="W5643" s="33"/>
      <c r="Y5643" s="33"/>
    </row>
    <row r="5644" spans="16:25" x14ac:dyDescent="0.45">
      <c r="P5644" s="33"/>
      <c r="W5644" s="33"/>
      <c r="Y5644" s="33"/>
    </row>
    <row r="5645" spans="16:25" x14ac:dyDescent="0.45">
      <c r="P5645" s="33"/>
      <c r="W5645" s="33"/>
      <c r="Y5645" s="33"/>
    </row>
    <row r="5646" spans="16:25" x14ac:dyDescent="0.45">
      <c r="P5646" s="33"/>
      <c r="W5646" s="33"/>
      <c r="Y5646" s="33"/>
    </row>
    <row r="5647" spans="16:25" x14ac:dyDescent="0.45">
      <c r="P5647" s="33"/>
      <c r="W5647" s="33"/>
      <c r="Y5647" s="33"/>
    </row>
    <row r="5648" spans="16:25" x14ac:dyDescent="0.45">
      <c r="P5648" s="33"/>
      <c r="W5648" s="33"/>
      <c r="Y5648" s="33"/>
    </row>
    <row r="5649" spans="16:25" x14ac:dyDescent="0.45">
      <c r="P5649" s="33"/>
      <c r="W5649" s="33"/>
      <c r="Y5649" s="33"/>
    </row>
    <row r="5650" spans="16:25" x14ac:dyDescent="0.45">
      <c r="P5650" s="33"/>
      <c r="W5650" s="33"/>
      <c r="Y5650" s="33"/>
    </row>
    <row r="5651" spans="16:25" x14ac:dyDescent="0.45">
      <c r="P5651" s="33"/>
      <c r="W5651" s="33"/>
      <c r="Y5651" s="33"/>
    </row>
    <row r="5652" spans="16:25" x14ac:dyDescent="0.45">
      <c r="P5652" s="33"/>
      <c r="W5652" s="33"/>
      <c r="Y5652" s="33"/>
    </row>
    <row r="5653" spans="16:25" x14ac:dyDescent="0.45">
      <c r="P5653" s="33"/>
      <c r="W5653" s="33"/>
      <c r="Y5653" s="33"/>
    </row>
    <row r="5654" spans="16:25" x14ac:dyDescent="0.45">
      <c r="P5654" s="33"/>
      <c r="W5654" s="33"/>
      <c r="Y5654" s="33"/>
    </row>
    <row r="5655" spans="16:25" x14ac:dyDescent="0.45">
      <c r="P5655" s="33"/>
      <c r="W5655" s="33"/>
      <c r="Y5655" s="33"/>
    </row>
    <row r="5656" spans="16:25" x14ac:dyDescent="0.45">
      <c r="P5656" s="33"/>
      <c r="W5656" s="33"/>
      <c r="Y5656" s="33"/>
    </row>
    <row r="5657" spans="16:25" x14ac:dyDescent="0.45">
      <c r="P5657" s="33"/>
      <c r="W5657" s="33"/>
      <c r="Y5657" s="33"/>
    </row>
    <row r="5658" spans="16:25" x14ac:dyDescent="0.45">
      <c r="P5658" s="33"/>
      <c r="W5658" s="33"/>
      <c r="Y5658" s="33"/>
    </row>
    <row r="5659" spans="16:25" x14ac:dyDescent="0.45">
      <c r="P5659" s="33"/>
      <c r="W5659" s="33"/>
      <c r="Y5659" s="33"/>
    </row>
    <row r="5660" spans="16:25" x14ac:dyDescent="0.45">
      <c r="P5660" s="33"/>
      <c r="W5660" s="33"/>
      <c r="Y5660" s="33"/>
    </row>
    <row r="5661" spans="16:25" x14ac:dyDescent="0.45">
      <c r="P5661" s="33"/>
      <c r="W5661" s="33"/>
      <c r="Y5661" s="33"/>
    </row>
    <row r="5662" spans="16:25" x14ac:dyDescent="0.45">
      <c r="P5662" s="33"/>
      <c r="W5662" s="33"/>
      <c r="Y5662" s="33"/>
    </row>
    <row r="5663" spans="16:25" x14ac:dyDescent="0.45">
      <c r="P5663" s="33"/>
      <c r="W5663" s="33"/>
      <c r="Y5663" s="33"/>
    </row>
    <row r="5664" spans="16:25" x14ac:dyDescent="0.45">
      <c r="P5664" s="33"/>
      <c r="W5664" s="33"/>
      <c r="Y5664" s="33"/>
    </row>
    <row r="5665" spans="16:25" x14ac:dyDescent="0.45">
      <c r="P5665" s="33"/>
      <c r="W5665" s="33"/>
      <c r="Y5665" s="33"/>
    </row>
    <row r="5666" spans="16:25" x14ac:dyDescent="0.45">
      <c r="P5666" s="33"/>
      <c r="W5666" s="33"/>
      <c r="Y5666" s="33"/>
    </row>
    <row r="5667" spans="16:25" x14ac:dyDescent="0.45">
      <c r="P5667" s="33"/>
      <c r="W5667" s="33"/>
      <c r="Y5667" s="33"/>
    </row>
    <row r="5668" spans="16:25" x14ac:dyDescent="0.45">
      <c r="P5668" s="33"/>
      <c r="W5668" s="33"/>
      <c r="Y5668" s="33"/>
    </row>
    <row r="5669" spans="16:25" x14ac:dyDescent="0.45">
      <c r="P5669" s="33"/>
      <c r="W5669" s="33"/>
      <c r="Y5669" s="33"/>
    </row>
    <row r="5670" spans="16:25" x14ac:dyDescent="0.45">
      <c r="P5670" s="33"/>
      <c r="W5670" s="33"/>
      <c r="Y5670" s="33"/>
    </row>
    <row r="5671" spans="16:25" x14ac:dyDescent="0.45">
      <c r="P5671" s="33"/>
      <c r="W5671" s="33"/>
      <c r="Y5671" s="33"/>
    </row>
    <row r="5672" spans="16:25" x14ac:dyDescent="0.45">
      <c r="P5672" s="33"/>
      <c r="W5672" s="33"/>
      <c r="Y5672" s="33"/>
    </row>
    <row r="5673" spans="16:25" x14ac:dyDescent="0.45">
      <c r="P5673" s="33"/>
      <c r="W5673" s="33"/>
      <c r="Y5673" s="33"/>
    </row>
    <row r="5674" spans="16:25" x14ac:dyDescent="0.45">
      <c r="P5674" s="33"/>
      <c r="W5674" s="33"/>
      <c r="Y5674" s="33"/>
    </row>
    <row r="5675" spans="16:25" x14ac:dyDescent="0.45">
      <c r="P5675" s="33"/>
      <c r="W5675" s="33"/>
      <c r="Y5675" s="33"/>
    </row>
    <row r="5676" spans="16:25" x14ac:dyDescent="0.45">
      <c r="P5676" s="33"/>
      <c r="W5676" s="33"/>
      <c r="Y5676" s="33"/>
    </row>
    <row r="5677" spans="16:25" x14ac:dyDescent="0.45">
      <c r="P5677" s="33"/>
      <c r="W5677" s="33"/>
      <c r="Y5677" s="33"/>
    </row>
    <row r="5678" spans="16:25" x14ac:dyDescent="0.45">
      <c r="P5678" s="33"/>
      <c r="W5678" s="33"/>
      <c r="Y5678" s="33"/>
    </row>
    <row r="5679" spans="16:25" x14ac:dyDescent="0.45">
      <c r="P5679" s="33"/>
      <c r="W5679" s="33"/>
      <c r="Y5679" s="33"/>
    </row>
    <row r="5680" spans="16:25" x14ac:dyDescent="0.45">
      <c r="P5680" s="33"/>
      <c r="W5680" s="33"/>
      <c r="Y5680" s="33"/>
    </row>
    <row r="5681" spans="16:25" x14ac:dyDescent="0.45">
      <c r="P5681" s="33"/>
      <c r="W5681" s="33"/>
      <c r="Y5681" s="33"/>
    </row>
    <row r="5682" spans="16:25" x14ac:dyDescent="0.45">
      <c r="P5682" s="33"/>
      <c r="W5682" s="33"/>
      <c r="Y5682" s="33"/>
    </row>
    <row r="5683" spans="16:25" x14ac:dyDescent="0.45">
      <c r="P5683" s="33"/>
      <c r="W5683" s="33"/>
      <c r="Y5683" s="33"/>
    </row>
    <row r="5684" spans="16:25" x14ac:dyDescent="0.45">
      <c r="P5684" s="33"/>
      <c r="W5684" s="33"/>
      <c r="Y5684" s="33"/>
    </row>
    <row r="5685" spans="16:25" x14ac:dyDescent="0.45">
      <c r="P5685" s="33"/>
      <c r="W5685" s="33"/>
      <c r="Y5685" s="33"/>
    </row>
    <row r="5686" spans="16:25" x14ac:dyDescent="0.45">
      <c r="P5686" s="33"/>
      <c r="W5686" s="33"/>
      <c r="Y5686" s="33"/>
    </row>
    <row r="5687" spans="16:25" x14ac:dyDescent="0.45">
      <c r="P5687" s="33"/>
      <c r="W5687" s="33"/>
      <c r="Y5687" s="33"/>
    </row>
    <row r="5688" spans="16:25" x14ac:dyDescent="0.45">
      <c r="P5688" s="33"/>
      <c r="W5688" s="33"/>
      <c r="Y5688" s="33"/>
    </row>
    <row r="5689" spans="16:25" x14ac:dyDescent="0.45">
      <c r="P5689" s="33"/>
      <c r="W5689" s="33"/>
      <c r="Y5689" s="33"/>
    </row>
    <row r="5690" spans="16:25" x14ac:dyDescent="0.45">
      <c r="P5690" s="33"/>
      <c r="W5690" s="33"/>
      <c r="Y5690" s="33"/>
    </row>
    <row r="5691" spans="16:25" x14ac:dyDescent="0.45">
      <c r="P5691" s="33"/>
      <c r="W5691" s="33"/>
      <c r="Y5691" s="33"/>
    </row>
    <row r="5692" spans="16:25" x14ac:dyDescent="0.45">
      <c r="P5692" s="33"/>
      <c r="W5692" s="33"/>
      <c r="Y5692" s="33"/>
    </row>
    <row r="5693" spans="16:25" x14ac:dyDescent="0.45">
      <c r="P5693" s="33"/>
      <c r="W5693" s="33"/>
      <c r="Y5693" s="33"/>
    </row>
    <row r="5694" spans="16:25" x14ac:dyDescent="0.45">
      <c r="P5694" s="33"/>
      <c r="W5694" s="33"/>
      <c r="Y5694" s="33"/>
    </row>
    <row r="5695" spans="16:25" x14ac:dyDescent="0.45">
      <c r="P5695" s="33"/>
      <c r="W5695" s="33"/>
      <c r="Y5695" s="33"/>
    </row>
    <row r="5696" spans="16:25" x14ac:dyDescent="0.45">
      <c r="P5696" s="33"/>
      <c r="W5696" s="33"/>
      <c r="Y5696" s="33"/>
    </row>
    <row r="5697" spans="16:25" x14ac:dyDescent="0.45">
      <c r="P5697" s="33"/>
      <c r="W5697" s="33"/>
      <c r="Y5697" s="33"/>
    </row>
    <row r="5698" spans="16:25" x14ac:dyDescent="0.45">
      <c r="P5698" s="33"/>
      <c r="W5698" s="33"/>
      <c r="Y5698" s="33"/>
    </row>
    <row r="5699" spans="16:25" x14ac:dyDescent="0.45">
      <c r="P5699" s="33"/>
      <c r="W5699" s="33"/>
      <c r="Y5699" s="33"/>
    </row>
    <row r="5700" spans="16:25" x14ac:dyDescent="0.45">
      <c r="P5700" s="33"/>
      <c r="W5700" s="33"/>
      <c r="Y5700" s="33"/>
    </row>
    <row r="5701" spans="16:25" x14ac:dyDescent="0.45">
      <c r="P5701" s="33"/>
      <c r="W5701" s="33"/>
      <c r="Y5701" s="33"/>
    </row>
    <row r="5702" spans="16:25" x14ac:dyDescent="0.45">
      <c r="P5702" s="33"/>
      <c r="W5702" s="33"/>
      <c r="Y5702" s="33"/>
    </row>
    <row r="5703" spans="16:25" x14ac:dyDescent="0.45">
      <c r="P5703" s="33"/>
      <c r="W5703" s="33"/>
      <c r="Y5703" s="33"/>
    </row>
    <row r="5704" spans="16:25" x14ac:dyDescent="0.45">
      <c r="P5704" s="33"/>
      <c r="W5704" s="33"/>
      <c r="Y5704" s="33"/>
    </row>
    <row r="5705" spans="16:25" x14ac:dyDescent="0.45">
      <c r="P5705" s="33"/>
      <c r="W5705" s="33"/>
      <c r="Y5705" s="33"/>
    </row>
    <row r="5706" spans="16:25" x14ac:dyDescent="0.45">
      <c r="P5706" s="33"/>
      <c r="W5706" s="33"/>
      <c r="Y5706" s="33"/>
    </row>
    <row r="5707" spans="16:25" x14ac:dyDescent="0.45">
      <c r="P5707" s="33"/>
      <c r="W5707" s="33"/>
      <c r="Y5707" s="33"/>
    </row>
    <row r="5708" spans="16:25" x14ac:dyDescent="0.45">
      <c r="P5708" s="33"/>
      <c r="W5708" s="33"/>
      <c r="Y5708" s="33"/>
    </row>
    <row r="5709" spans="16:25" x14ac:dyDescent="0.45">
      <c r="P5709" s="33"/>
      <c r="W5709" s="33"/>
      <c r="Y5709" s="33"/>
    </row>
    <row r="5710" spans="16:25" x14ac:dyDescent="0.45">
      <c r="P5710" s="33"/>
      <c r="W5710" s="33"/>
      <c r="Y5710" s="33"/>
    </row>
    <row r="5711" spans="16:25" x14ac:dyDescent="0.45">
      <c r="P5711" s="33"/>
      <c r="W5711" s="33"/>
      <c r="Y5711" s="33"/>
    </row>
    <row r="5712" spans="16:25" x14ac:dyDescent="0.45">
      <c r="P5712" s="33"/>
      <c r="W5712" s="33"/>
      <c r="Y5712" s="33"/>
    </row>
    <row r="5713" spans="16:25" x14ac:dyDescent="0.45">
      <c r="P5713" s="33"/>
      <c r="W5713" s="33"/>
      <c r="Y5713" s="33"/>
    </row>
    <row r="5714" spans="16:25" x14ac:dyDescent="0.45">
      <c r="P5714" s="33"/>
      <c r="W5714" s="33"/>
      <c r="Y5714" s="33"/>
    </row>
    <row r="5715" spans="16:25" x14ac:dyDescent="0.45">
      <c r="P5715" s="33"/>
      <c r="W5715" s="33"/>
      <c r="Y5715" s="33"/>
    </row>
    <row r="5716" spans="16:25" x14ac:dyDescent="0.45">
      <c r="P5716" s="33"/>
      <c r="W5716" s="33"/>
      <c r="Y5716" s="33"/>
    </row>
    <row r="5717" spans="16:25" x14ac:dyDescent="0.45">
      <c r="P5717" s="33"/>
      <c r="W5717" s="33"/>
      <c r="Y5717" s="33"/>
    </row>
    <row r="5718" spans="16:25" x14ac:dyDescent="0.45">
      <c r="P5718" s="33"/>
      <c r="W5718" s="33"/>
      <c r="Y5718" s="33"/>
    </row>
    <row r="5719" spans="16:25" x14ac:dyDescent="0.45">
      <c r="P5719" s="33"/>
      <c r="W5719" s="33"/>
      <c r="Y5719" s="33"/>
    </row>
    <row r="5720" spans="16:25" x14ac:dyDescent="0.45">
      <c r="P5720" s="33"/>
      <c r="W5720" s="33"/>
      <c r="Y5720" s="33"/>
    </row>
    <row r="5721" spans="16:25" x14ac:dyDescent="0.45">
      <c r="P5721" s="33"/>
      <c r="W5721" s="33"/>
      <c r="Y5721" s="33"/>
    </row>
    <row r="5722" spans="16:25" x14ac:dyDescent="0.45">
      <c r="P5722" s="33"/>
      <c r="W5722" s="33"/>
      <c r="Y5722" s="33"/>
    </row>
    <row r="5723" spans="16:25" x14ac:dyDescent="0.45">
      <c r="P5723" s="33"/>
      <c r="W5723" s="33"/>
      <c r="Y5723" s="33"/>
    </row>
    <row r="5724" spans="16:25" x14ac:dyDescent="0.45">
      <c r="P5724" s="33"/>
      <c r="W5724" s="33"/>
      <c r="Y5724" s="33"/>
    </row>
    <row r="5725" spans="16:25" x14ac:dyDescent="0.45">
      <c r="P5725" s="33"/>
      <c r="W5725" s="33"/>
      <c r="Y5725" s="33"/>
    </row>
    <row r="5726" spans="16:25" x14ac:dyDescent="0.45">
      <c r="P5726" s="33"/>
      <c r="W5726" s="33"/>
      <c r="Y5726" s="33"/>
    </row>
    <row r="5727" spans="16:25" x14ac:dyDescent="0.45">
      <c r="P5727" s="33"/>
      <c r="W5727" s="33"/>
      <c r="Y5727" s="33"/>
    </row>
    <row r="5728" spans="16:25" x14ac:dyDescent="0.45">
      <c r="P5728" s="33"/>
      <c r="W5728" s="33"/>
      <c r="Y5728" s="33"/>
    </row>
    <row r="5729" spans="16:25" x14ac:dyDescent="0.45">
      <c r="P5729" s="33"/>
      <c r="W5729" s="33"/>
      <c r="Y5729" s="33"/>
    </row>
    <row r="5730" spans="16:25" x14ac:dyDescent="0.45">
      <c r="P5730" s="33"/>
      <c r="W5730" s="33"/>
      <c r="Y5730" s="33"/>
    </row>
    <row r="5731" spans="16:25" x14ac:dyDescent="0.45">
      <c r="P5731" s="33"/>
      <c r="W5731" s="33"/>
      <c r="Y5731" s="33"/>
    </row>
    <row r="5732" spans="16:25" x14ac:dyDescent="0.45">
      <c r="P5732" s="33"/>
      <c r="W5732" s="33"/>
      <c r="Y5732" s="33"/>
    </row>
    <row r="5733" spans="16:25" x14ac:dyDescent="0.45">
      <c r="P5733" s="33"/>
      <c r="W5733" s="33"/>
      <c r="Y5733" s="33"/>
    </row>
    <row r="5734" spans="16:25" x14ac:dyDescent="0.45">
      <c r="P5734" s="33"/>
      <c r="W5734" s="33"/>
      <c r="Y5734" s="33"/>
    </row>
    <row r="5735" spans="16:25" x14ac:dyDescent="0.45">
      <c r="P5735" s="33"/>
      <c r="W5735" s="33"/>
      <c r="Y5735" s="33"/>
    </row>
    <row r="5736" spans="16:25" x14ac:dyDescent="0.45">
      <c r="P5736" s="33"/>
      <c r="W5736" s="33"/>
      <c r="Y5736" s="33"/>
    </row>
    <row r="5737" spans="16:25" x14ac:dyDescent="0.45">
      <c r="P5737" s="33"/>
      <c r="W5737" s="33"/>
      <c r="Y5737" s="33"/>
    </row>
    <row r="5738" spans="16:25" x14ac:dyDescent="0.45">
      <c r="P5738" s="33"/>
      <c r="W5738" s="33"/>
      <c r="Y5738" s="33"/>
    </row>
    <row r="5739" spans="16:25" x14ac:dyDescent="0.45">
      <c r="P5739" s="33"/>
      <c r="W5739" s="33"/>
      <c r="Y5739" s="33"/>
    </row>
    <row r="5740" spans="16:25" x14ac:dyDescent="0.45">
      <c r="P5740" s="33"/>
      <c r="W5740" s="33"/>
      <c r="Y5740" s="33"/>
    </row>
    <row r="5741" spans="16:25" x14ac:dyDescent="0.45">
      <c r="P5741" s="33"/>
      <c r="W5741" s="33"/>
      <c r="Y5741" s="33"/>
    </row>
    <row r="5742" spans="16:25" x14ac:dyDescent="0.45">
      <c r="P5742" s="33"/>
      <c r="W5742" s="33"/>
      <c r="Y5742" s="33"/>
    </row>
    <row r="5743" spans="16:25" x14ac:dyDescent="0.45">
      <c r="P5743" s="33"/>
      <c r="W5743" s="33"/>
      <c r="Y5743" s="33"/>
    </row>
    <row r="5744" spans="16:25" x14ac:dyDescent="0.45">
      <c r="P5744" s="33"/>
      <c r="W5744" s="33"/>
      <c r="Y5744" s="33"/>
    </row>
    <row r="5745" spans="16:25" x14ac:dyDescent="0.45">
      <c r="P5745" s="33"/>
      <c r="W5745" s="33"/>
      <c r="Y5745" s="33"/>
    </row>
    <row r="5746" spans="16:25" x14ac:dyDescent="0.45">
      <c r="P5746" s="33"/>
      <c r="W5746" s="33"/>
      <c r="Y5746" s="33"/>
    </row>
    <row r="5747" spans="16:25" x14ac:dyDescent="0.45">
      <c r="P5747" s="33"/>
      <c r="W5747" s="33"/>
      <c r="Y5747" s="33"/>
    </row>
    <row r="5748" spans="16:25" x14ac:dyDescent="0.45">
      <c r="P5748" s="33"/>
      <c r="W5748" s="33"/>
      <c r="Y5748" s="33"/>
    </row>
    <row r="5749" spans="16:25" x14ac:dyDescent="0.45">
      <c r="P5749" s="33"/>
      <c r="W5749" s="33"/>
      <c r="Y5749" s="33"/>
    </row>
    <row r="5750" spans="16:25" x14ac:dyDescent="0.45">
      <c r="P5750" s="33"/>
      <c r="W5750" s="33"/>
      <c r="Y5750" s="33"/>
    </row>
    <row r="5751" spans="16:25" x14ac:dyDescent="0.45">
      <c r="P5751" s="33"/>
      <c r="W5751" s="33"/>
      <c r="Y5751" s="33"/>
    </row>
    <row r="5752" spans="16:25" x14ac:dyDescent="0.45">
      <c r="P5752" s="33"/>
      <c r="W5752" s="33"/>
      <c r="Y5752" s="33"/>
    </row>
    <row r="5753" spans="16:25" x14ac:dyDescent="0.45">
      <c r="P5753" s="33"/>
      <c r="W5753" s="33"/>
      <c r="Y5753" s="33"/>
    </row>
    <row r="5754" spans="16:25" x14ac:dyDescent="0.45">
      <c r="P5754" s="33"/>
      <c r="W5754" s="33"/>
      <c r="Y5754" s="33"/>
    </row>
    <row r="5755" spans="16:25" x14ac:dyDescent="0.45">
      <c r="P5755" s="33"/>
      <c r="W5755" s="33"/>
      <c r="Y5755" s="33"/>
    </row>
    <row r="5756" spans="16:25" x14ac:dyDescent="0.45">
      <c r="P5756" s="33"/>
      <c r="W5756" s="33"/>
      <c r="Y5756" s="33"/>
    </row>
    <row r="5757" spans="16:25" x14ac:dyDescent="0.45">
      <c r="P5757" s="33"/>
      <c r="W5757" s="33"/>
      <c r="Y5757" s="33"/>
    </row>
    <row r="5758" spans="16:25" x14ac:dyDescent="0.45">
      <c r="P5758" s="33"/>
      <c r="W5758" s="33"/>
      <c r="Y5758" s="33"/>
    </row>
    <row r="5759" spans="16:25" x14ac:dyDescent="0.45">
      <c r="P5759" s="33"/>
      <c r="W5759" s="33"/>
      <c r="Y5759" s="33"/>
    </row>
    <row r="5760" spans="16:25" x14ac:dyDescent="0.45">
      <c r="P5760" s="33"/>
      <c r="W5760" s="33"/>
      <c r="Y5760" s="33"/>
    </row>
    <row r="5761" spans="16:25" x14ac:dyDescent="0.45">
      <c r="P5761" s="33"/>
      <c r="W5761" s="33"/>
      <c r="Y5761" s="33"/>
    </row>
    <row r="5762" spans="16:25" x14ac:dyDescent="0.45">
      <c r="P5762" s="33"/>
      <c r="W5762" s="33"/>
      <c r="Y5762" s="33"/>
    </row>
    <row r="5763" spans="16:25" x14ac:dyDescent="0.45">
      <c r="P5763" s="33"/>
      <c r="W5763" s="33"/>
      <c r="Y5763" s="33"/>
    </row>
    <row r="5764" spans="16:25" x14ac:dyDescent="0.45">
      <c r="P5764" s="33"/>
      <c r="W5764" s="33"/>
      <c r="Y5764" s="33"/>
    </row>
    <row r="5765" spans="16:25" x14ac:dyDescent="0.45">
      <c r="P5765" s="33"/>
      <c r="W5765" s="33"/>
      <c r="Y5765" s="33"/>
    </row>
    <row r="5766" spans="16:25" x14ac:dyDescent="0.45">
      <c r="P5766" s="33"/>
      <c r="W5766" s="33"/>
      <c r="Y5766" s="33"/>
    </row>
    <row r="5767" spans="16:25" x14ac:dyDescent="0.45">
      <c r="P5767" s="33"/>
      <c r="W5767" s="33"/>
      <c r="Y5767" s="33"/>
    </row>
    <row r="5768" spans="16:25" x14ac:dyDescent="0.45">
      <c r="P5768" s="33"/>
      <c r="W5768" s="33"/>
      <c r="Y5768" s="33"/>
    </row>
    <row r="5769" spans="16:25" x14ac:dyDescent="0.45">
      <c r="P5769" s="33"/>
      <c r="W5769" s="33"/>
      <c r="Y5769" s="33"/>
    </row>
    <row r="5770" spans="16:25" x14ac:dyDescent="0.45">
      <c r="P5770" s="33"/>
      <c r="W5770" s="33"/>
      <c r="Y5770" s="33"/>
    </row>
    <row r="5771" spans="16:25" x14ac:dyDescent="0.45">
      <c r="P5771" s="33"/>
      <c r="W5771" s="33"/>
      <c r="Y5771" s="33"/>
    </row>
    <row r="5772" spans="16:25" x14ac:dyDescent="0.45">
      <c r="P5772" s="33"/>
      <c r="W5772" s="33"/>
      <c r="Y5772" s="33"/>
    </row>
    <row r="5773" spans="16:25" x14ac:dyDescent="0.45">
      <c r="P5773" s="33"/>
      <c r="W5773" s="33"/>
      <c r="Y5773" s="33"/>
    </row>
    <row r="5774" spans="16:25" x14ac:dyDescent="0.45">
      <c r="P5774" s="33"/>
      <c r="W5774" s="33"/>
      <c r="Y5774" s="33"/>
    </row>
    <row r="5775" spans="16:25" x14ac:dyDescent="0.45">
      <c r="P5775" s="33"/>
      <c r="W5775" s="33"/>
      <c r="Y5775" s="33"/>
    </row>
    <row r="5776" spans="16:25" x14ac:dyDescent="0.45">
      <c r="P5776" s="33"/>
      <c r="W5776" s="33"/>
      <c r="Y5776" s="33"/>
    </row>
    <row r="5777" spans="16:25" x14ac:dyDescent="0.45">
      <c r="P5777" s="33"/>
      <c r="W5777" s="33"/>
      <c r="Y5777" s="33"/>
    </row>
    <row r="5778" spans="16:25" x14ac:dyDescent="0.45">
      <c r="P5778" s="33"/>
      <c r="W5778" s="33"/>
      <c r="Y5778" s="33"/>
    </row>
    <row r="5779" spans="16:25" x14ac:dyDescent="0.45">
      <c r="P5779" s="33"/>
      <c r="W5779" s="33"/>
      <c r="Y5779" s="33"/>
    </row>
    <row r="5780" spans="16:25" x14ac:dyDescent="0.45">
      <c r="P5780" s="33"/>
      <c r="W5780" s="33"/>
      <c r="Y5780" s="33"/>
    </row>
    <row r="5781" spans="16:25" x14ac:dyDescent="0.45">
      <c r="P5781" s="33"/>
      <c r="W5781" s="33"/>
      <c r="Y5781" s="33"/>
    </row>
    <row r="5782" spans="16:25" x14ac:dyDescent="0.45">
      <c r="P5782" s="33"/>
      <c r="W5782" s="33"/>
      <c r="Y5782" s="33"/>
    </row>
    <row r="5783" spans="16:25" x14ac:dyDescent="0.45">
      <c r="P5783" s="33"/>
      <c r="W5783" s="33"/>
      <c r="Y5783" s="33"/>
    </row>
    <row r="5784" spans="16:25" x14ac:dyDescent="0.45">
      <c r="P5784" s="33"/>
      <c r="W5784" s="33"/>
      <c r="Y5784" s="33"/>
    </row>
    <row r="5785" spans="16:25" x14ac:dyDescent="0.45">
      <c r="P5785" s="33"/>
      <c r="W5785" s="33"/>
      <c r="Y5785" s="33"/>
    </row>
    <row r="5786" spans="16:25" x14ac:dyDescent="0.45">
      <c r="P5786" s="33"/>
      <c r="W5786" s="33"/>
      <c r="Y5786" s="33"/>
    </row>
    <row r="5787" spans="16:25" x14ac:dyDescent="0.45">
      <c r="P5787" s="33"/>
      <c r="W5787" s="33"/>
      <c r="Y5787" s="33"/>
    </row>
    <row r="5788" spans="16:25" x14ac:dyDescent="0.45">
      <c r="P5788" s="33"/>
      <c r="W5788" s="33"/>
      <c r="Y5788" s="33"/>
    </row>
    <row r="5789" spans="16:25" x14ac:dyDescent="0.45">
      <c r="P5789" s="33"/>
      <c r="W5789" s="33"/>
      <c r="Y5789" s="33"/>
    </row>
    <row r="5790" spans="16:25" x14ac:dyDescent="0.45">
      <c r="P5790" s="33"/>
      <c r="W5790" s="33"/>
      <c r="Y5790" s="33"/>
    </row>
    <row r="5791" spans="16:25" x14ac:dyDescent="0.45">
      <c r="P5791" s="33"/>
      <c r="W5791" s="33"/>
      <c r="Y5791" s="33"/>
    </row>
    <row r="5792" spans="16:25" x14ac:dyDescent="0.45">
      <c r="P5792" s="33"/>
      <c r="W5792" s="33"/>
      <c r="Y5792" s="33"/>
    </row>
    <row r="5793" spans="16:25" x14ac:dyDescent="0.45">
      <c r="P5793" s="33"/>
      <c r="W5793" s="33"/>
      <c r="Y5793" s="33"/>
    </row>
    <row r="5794" spans="16:25" x14ac:dyDescent="0.45">
      <c r="P5794" s="33"/>
      <c r="W5794" s="33"/>
      <c r="Y5794" s="33"/>
    </row>
    <row r="5795" spans="16:25" x14ac:dyDescent="0.45">
      <c r="P5795" s="33"/>
      <c r="W5795" s="33"/>
      <c r="Y5795" s="33"/>
    </row>
    <row r="5796" spans="16:25" x14ac:dyDescent="0.45">
      <c r="P5796" s="33"/>
      <c r="W5796" s="33"/>
      <c r="Y5796" s="33"/>
    </row>
    <row r="5797" spans="16:25" x14ac:dyDescent="0.45">
      <c r="P5797" s="33"/>
      <c r="W5797" s="33"/>
      <c r="Y5797" s="33"/>
    </row>
    <row r="5798" spans="16:25" x14ac:dyDescent="0.45">
      <c r="P5798" s="33"/>
      <c r="W5798" s="33"/>
      <c r="Y5798" s="33"/>
    </row>
    <row r="5799" spans="16:25" x14ac:dyDescent="0.45">
      <c r="P5799" s="33"/>
      <c r="W5799" s="33"/>
      <c r="Y5799" s="33"/>
    </row>
    <row r="5800" spans="16:25" x14ac:dyDescent="0.45">
      <c r="P5800" s="33"/>
      <c r="W5800" s="33"/>
      <c r="Y5800" s="33"/>
    </row>
    <row r="5801" spans="16:25" x14ac:dyDescent="0.45">
      <c r="P5801" s="33"/>
      <c r="W5801" s="33"/>
      <c r="Y5801" s="33"/>
    </row>
    <row r="5802" spans="16:25" x14ac:dyDescent="0.45">
      <c r="P5802" s="33"/>
      <c r="W5802" s="33"/>
      <c r="Y5802" s="33"/>
    </row>
    <row r="5803" spans="16:25" x14ac:dyDescent="0.45">
      <c r="P5803" s="33"/>
      <c r="W5803" s="33"/>
      <c r="Y5803" s="33"/>
    </row>
    <row r="5804" spans="16:25" x14ac:dyDescent="0.45">
      <c r="P5804" s="33"/>
      <c r="W5804" s="33"/>
      <c r="Y5804" s="33"/>
    </row>
    <row r="5805" spans="16:25" x14ac:dyDescent="0.45">
      <c r="P5805" s="33"/>
      <c r="W5805" s="33"/>
      <c r="Y5805" s="33"/>
    </row>
    <row r="5806" spans="16:25" x14ac:dyDescent="0.45">
      <c r="P5806" s="33"/>
      <c r="W5806" s="33"/>
      <c r="Y5806" s="33"/>
    </row>
    <row r="5807" spans="16:25" x14ac:dyDescent="0.45">
      <c r="P5807" s="33"/>
      <c r="W5807" s="33"/>
      <c r="Y5807" s="33"/>
    </row>
    <row r="5808" spans="16:25" x14ac:dyDescent="0.45">
      <c r="P5808" s="33"/>
      <c r="W5808" s="33"/>
      <c r="Y5808" s="33"/>
    </row>
    <row r="5809" spans="16:25" x14ac:dyDescent="0.45">
      <c r="P5809" s="33"/>
      <c r="W5809" s="33"/>
      <c r="Y5809" s="33"/>
    </row>
    <row r="5810" spans="16:25" x14ac:dyDescent="0.45">
      <c r="P5810" s="33"/>
      <c r="W5810" s="33"/>
      <c r="Y5810" s="33"/>
    </row>
    <row r="5811" spans="16:25" x14ac:dyDescent="0.45">
      <c r="P5811" s="33"/>
      <c r="W5811" s="33"/>
      <c r="Y5811" s="33"/>
    </row>
    <row r="5812" spans="16:25" x14ac:dyDescent="0.45">
      <c r="P5812" s="33"/>
      <c r="W5812" s="33"/>
      <c r="Y5812" s="33"/>
    </row>
    <row r="5813" spans="16:25" x14ac:dyDescent="0.45">
      <c r="P5813" s="33"/>
      <c r="W5813" s="33"/>
      <c r="Y5813" s="33"/>
    </row>
    <row r="5814" spans="16:25" x14ac:dyDescent="0.45">
      <c r="P5814" s="33"/>
      <c r="W5814" s="33"/>
      <c r="Y5814" s="33"/>
    </row>
    <row r="5815" spans="16:25" x14ac:dyDescent="0.45">
      <c r="P5815" s="33"/>
      <c r="W5815" s="33"/>
      <c r="Y5815" s="33"/>
    </row>
    <row r="5816" spans="16:25" x14ac:dyDescent="0.45">
      <c r="P5816" s="33"/>
      <c r="W5816" s="33"/>
      <c r="Y5816" s="33"/>
    </row>
    <row r="5817" spans="16:25" x14ac:dyDescent="0.45">
      <c r="P5817" s="33"/>
      <c r="W5817" s="33"/>
      <c r="Y5817" s="33"/>
    </row>
    <row r="5818" spans="16:25" x14ac:dyDescent="0.45">
      <c r="P5818" s="33"/>
      <c r="W5818" s="33"/>
      <c r="Y5818" s="33"/>
    </row>
    <row r="5819" spans="16:25" x14ac:dyDescent="0.45">
      <c r="P5819" s="33"/>
      <c r="W5819" s="33"/>
      <c r="Y5819" s="33"/>
    </row>
    <row r="5820" spans="16:25" x14ac:dyDescent="0.45">
      <c r="P5820" s="33"/>
      <c r="W5820" s="33"/>
      <c r="Y5820" s="33"/>
    </row>
    <row r="5821" spans="16:25" x14ac:dyDescent="0.45">
      <c r="P5821" s="33"/>
      <c r="W5821" s="33"/>
      <c r="Y5821" s="33"/>
    </row>
    <row r="5822" spans="16:25" x14ac:dyDescent="0.45">
      <c r="P5822" s="33"/>
      <c r="W5822" s="33"/>
      <c r="Y5822" s="33"/>
    </row>
    <row r="5823" spans="16:25" x14ac:dyDescent="0.45">
      <c r="P5823" s="33"/>
      <c r="W5823" s="33"/>
      <c r="Y5823" s="33"/>
    </row>
    <row r="5824" spans="16:25" x14ac:dyDescent="0.45">
      <c r="P5824" s="33"/>
      <c r="W5824" s="33"/>
      <c r="Y5824" s="33"/>
    </row>
    <row r="5825" spans="16:25" x14ac:dyDescent="0.45">
      <c r="P5825" s="33"/>
      <c r="W5825" s="33"/>
      <c r="Y5825" s="33"/>
    </row>
    <row r="5826" spans="16:25" x14ac:dyDescent="0.45">
      <c r="P5826" s="33"/>
      <c r="W5826" s="33"/>
      <c r="Y5826" s="33"/>
    </row>
    <row r="5827" spans="16:25" x14ac:dyDescent="0.45">
      <c r="P5827" s="33"/>
      <c r="W5827" s="33"/>
      <c r="Y5827" s="33"/>
    </row>
    <row r="5828" spans="16:25" x14ac:dyDescent="0.45">
      <c r="P5828" s="33"/>
      <c r="W5828" s="33"/>
      <c r="Y5828" s="33"/>
    </row>
    <row r="5829" spans="16:25" x14ac:dyDescent="0.45">
      <c r="P5829" s="33"/>
      <c r="W5829" s="33"/>
      <c r="Y5829" s="33"/>
    </row>
    <row r="5830" spans="16:25" x14ac:dyDescent="0.45">
      <c r="P5830" s="33"/>
      <c r="W5830" s="33"/>
      <c r="Y5830" s="33"/>
    </row>
    <row r="5831" spans="16:25" x14ac:dyDescent="0.45">
      <c r="P5831" s="33"/>
      <c r="W5831" s="33"/>
      <c r="Y5831" s="33"/>
    </row>
    <row r="5832" spans="16:25" x14ac:dyDescent="0.45">
      <c r="P5832" s="33"/>
      <c r="W5832" s="33"/>
      <c r="Y5832" s="33"/>
    </row>
    <row r="5833" spans="16:25" x14ac:dyDescent="0.45">
      <c r="P5833" s="33"/>
      <c r="W5833" s="33"/>
      <c r="Y5833" s="33"/>
    </row>
    <row r="5834" spans="16:25" x14ac:dyDescent="0.45">
      <c r="P5834" s="33"/>
      <c r="W5834" s="33"/>
      <c r="Y5834" s="33"/>
    </row>
    <row r="5835" spans="16:25" x14ac:dyDescent="0.45">
      <c r="P5835" s="33"/>
      <c r="W5835" s="33"/>
      <c r="Y5835" s="33"/>
    </row>
    <row r="5836" spans="16:25" x14ac:dyDescent="0.45">
      <c r="P5836" s="33"/>
      <c r="W5836" s="33"/>
      <c r="Y5836" s="33"/>
    </row>
    <row r="5837" spans="16:25" x14ac:dyDescent="0.45">
      <c r="P5837" s="33"/>
      <c r="W5837" s="33"/>
      <c r="Y5837" s="33"/>
    </row>
    <row r="5838" spans="16:25" x14ac:dyDescent="0.45">
      <c r="P5838" s="33"/>
      <c r="W5838" s="33"/>
      <c r="Y5838" s="33"/>
    </row>
    <row r="5839" spans="16:25" x14ac:dyDescent="0.45">
      <c r="P5839" s="33"/>
      <c r="W5839" s="33"/>
      <c r="Y5839" s="33"/>
    </row>
    <row r="5840" spans="16:25" x14ac:dyDescent="0.45">
      <c r="P5840" s="33"/>
      <c r="W5840" s="33"/>
      <c r="Y5840" s="33"/>
    </row>
    <row r="5841" spans="16:25" x14ac:dyDescent="0.45">
      <c r="P5841" s="33"/>
      <c r="W5841" s="33"/>
      <c r="Y5841" s="33"/>
    </row>
    <row r="5842" spans="16:25" x14ac:dyDescent="0.45">
      <c r="P5842" s="33"/>
      <c r="W5842" s="33"/>
      <c r="Y5842" s="33"/>
    </row>
    <row r="5843" spans="16:25" x14ac:dyDescent="0.45">
      <c r="P5843" s="33"/>
      <c r="W5843" s="33"/>
      <c r="Y5843" s="33"/>
    </row>
    <row r="5844" spans="16:25" x14ac:dyDescent="0.45">
      <c r="P5844" s="33"/>
      <c r="W5844" s="33"/>
      <c r="Y5844" s="33"/>
    </row>
    <row r="5845" spans="16:25" x14ac:dyDescent="0.45">
      <c r="P5845" s="33"/>
      <c r="W5845" s="33"/>
      <c r="Y5845" s="33"/>
    </row>
    <row r="5846" spans="16:25" x14ac:dyDescent="0.45">
      <c r="P5846" s="33"/>
      <c r="W5846" s="33"/>
      <c r="Y5846" s="33"/>
    </row>
    <row r="5847" spans="16:25" x14ac:dyDescent="0.45">
      <c r="P5847" s="33"/>
      <c r="W5847" s="33"/>
      <c r="Y5847" s="33"/>
    </row>
    <row r="5848" spans="16:25" x14ac:dyDescent="0.45">
      <c r="P5848" s="33"/>
      <c r="W5848" s="33"/>
      <c r="Y5848" s="33"/>
    </row>
    <row r="5849" spans="16:25" x14ac:dyDescent="0.45">
      <c r="P5849" s="33"/>
      <c r="W5849" s="33"/>
      <c r="Y5849" s="33"/>
    </row>
    <row r="5850" spans="16:25" x14ac:dyDescent="0.45">
      <c r="P5850" s="33"/>
      <c r="W5850" s="33"/>
      <c r="Y5850" s="33"/>
    </row>
    <row r="5851" spans="16:25" x14ac:dyDescent="0.45">
      <c r="P5851" s="33"/>
      <c r="W5851" s="33"/>
      <c r="Y5851" s="33"/>
    </row>
    <row r="5852" spans="16:25" x14ac:dyDescent="0.45">
      <c r="P5852" s="33"/>
      <c r="W5852" s="33"/>
      <c r="Y5852" s="33"/>
    </row>
    <row r="5853" spans="16:25" x14ac:dyDescent="0.45">
      <c r="P5853" s="33"/>
      <c r="W5853" s="33"/>
      <c r="Y5853" s="33"/>
    </row>
    <row r="5854" spans="16:25" x14ac:dyDescent="0.45">
      <c r="P5854" s="33"/>
      <c r="W5854" s="33"/>
      <c r="Y5854" s="33"/>
    </row>
    <row r="5855" spans="16:25" x14ac:dyDescent="0.45">
      <c r="P5855" s="33"/>
      <c r="W5855" s="33"/>
      <c r="Y5855" s="33"/>
    </row>
    <row r="5856" spans="16:25" x14ac:dyDescent="0.45">
      <c r="P5856" s="33"/>
      <c r="W5856" s="33"/>
      <c r="Y5856" s="33"/>
    </row>
    <row r="5857" spans="16:25" x14ac:dyDescent="0.45">
      <c r="P5857" s="33"/>
      <c r="W5857" s="33"/>
      <c r="Y5857" s="33"/>
    </row>
    <row r="5858" spans="16:25" x14ac:dyDescent="0.45">
      <c r="P5858" s="33"/>
      <c r="W5858" s="33"/>
      <c r="Y5858" s="33"/>
    </row>
    <row r="5859" spans="16:25" x14ac:dyDescent="0.45">
      <c r="P5859" s="33"/>
      <c r="W5859" s="33"/>
      <c r="Y5859" s="33"/>
    </row>
    <row r="5860" spans="16:25" x14ac:dyDescent="0.45">
      <c r="P5860" s="33"/>
      <c r="W5860" s="33"/>
      <c r="Y5860" s="33"/>
    </row>
    <row r="5861" spans="16:25" x14ac:dyDescent="0.45">
      <c r="P5861" s="33"/>
      <c r="W5861" s="33"/>
      <c r="Y5861" s="33"/>
    </row>
    <row r="5862" spans="16:25" x14ac:dyDescent="0.45">
      <c r="P5862" s="33"/>
      <c r="W5862" s="33"/>
      <c r="Y5862" s="33"/>
    </row>
    <row r="5863" spans="16:25" x14ac:dyDescent="0.45">
      <c r="P5863" s="33"/>
      <c r="W5863" s="33"/>
      <c r="Y5863" s="33"/>
    </row>
    <row r="5864" spans="16:25" x14ac:dyDescent="0.45">
      <c r="P5864" s="33"/>
      <c r="W5864" s="33"/>
      <c r="Y5864" s="33"/>
    </row>
    <row r="5865" spans="16:25" x14ac:dyDescent="0.45">
      <c r="P5865" s="33"/>
      <c r="W5865" s="33"/>
      <c r="Y5865" s="33"/>
    </row>
    <row r="5866" spans="16:25" x14ac:dyDescent="0.45">
      <c r="P5866" s="33"/>
      <c r="W5866" s="33"/>
      <c r="Y5866" s="33"/>
    </row>
    <row r="5867" spans="16:25" x14ac:dyDescent="0.45">
      <c r="P5867" s="33"/>
      <c r="W5867" s="33"/>
      <c r="Y5867" s="33"/>
    </row>
    <row r="5868" spans="16:25" x14ac:dyDescent="0.45">
      <c r="P5868" s="33"/>
      <c r="W5868" s="33"/>
      <c r="Y5868" s="33"/>
    </row>
    <row r="5869" spans="16:25" x14ac:dyDescent="0.45">
      <c r="P5869" s="33"/>
      <c r="W5869" s="33"/>
      <c r="Y5869" s="33"/>
    </row>
    <row r="5870" spans="16:25" x14ac:dyDescent="0.45">
      <c r="P5870" s="33"/>
      <c r="W5870" s="33"/>
      <c r="Y5870" s="33"/>
    </row>
    <row r="5871" spans="16:25" x14ac:dyDescent="0.45">
      <c r="P5871" s="33"/>
      <c r="W5871" s="33"/>
      <c r="Y5871" s="33"/>
    </row>
    <row r="5872" spans="16:25" x14ac:dyDescent="0.45">
      <c r="P5872" s="33"/>
      <c r="W5872" s="33"/>
      <c r="Y5872" s="33"/>
    </row>
    <row r="5873" spans="16:25" x14ac:dyDescent="0.45">
      <c r="P5873" s="33"/>
      <c r="W5873" s="33"/>
      <c r="Y5873" s="33"/>
    </row>
    <row r="5874" spans="16:25" x14ac:dyDescent="0.45">
      <c r="P5874" s="33"/>
      <c r="W5874" s="33"/>
      <c r="Y5874" s="33"/>
    </row>
    <row r="5875" spans="16:25" x14ac:dyDescent="0.45">
      <c r="P5875" s="33"/>
      <c r="W5875" s="33"/>
      <c r="Y5875" s="33"/>
    </row>
    <row r="5876" spans="16:25" x14ac:dyDescent="0.45">
      <c r="P5876" s="33"/>
      <c r="W5876" s="33"/>
      <c r="Y5876" s="33"/>
    </row>
    <row r="5877" spans="16:25" x14ac:dyDescent="0.45">
      <c r="P5877" s="33"/>
      <c r="W5877" s="33"/>
      <c r="Y5877" s="33"/>
    </row>
    <row r="5878" spans="16:25" x14ac:dyDescent="0.45">
      <c r="P5878" s="33"/>
      <c r="W5878" s="33"/>
      <c r="Y5878" s="33"/>
    </row>
    <row r="5879" spans="16:25" x14ac:dyDescent="0.45">
      <c r="P5879" s="33"/>
      <c r="W5879" s="33"/>
      <c r="Y5879" s="33"/>
    </row>
    <row r="5880" spans="16:25" x14ac:dyDescent="0.45">
      <c r="P5880" s="33"/>
      <c r="W5880" s="33"/>
      <c r="Y5880" s="33"/>
    </row>
    <row r="5881" spans="16:25" x14ac:dyDescent="0.45">
      <c r="P5881" s="33"/>
      <c r="W5881" s="33"/>
      <c r="Y5881" s="33"/>
    </row>
    <row r="5882" spans="16:25" x14ac:dyDescent="0.45">
      <c r="P5882" s="33"/>
      <c r="W5882" s="33"/>
      <c r="Y5882" s="33"/>
    </row>
    <row r="5883" spans="16:25" x14ac:dyDescent="0.45">
      <c r="P5883" s="33"/>
      <c r="W5883" s="33"/>
      <c r="Y5883" s="33"/>
    </row>
    <row r="5884" spans="16:25" x14ac:dyDescent="0.45">
      <c r="P5884" s="33"/>
      <c r="W5884" s="33"/>
      <c r="Y5884" s="33"/>
    </row>
    <row r="5885" spans="16:25" x14ac:dyDescent="0.45">
      <c r="P5885" s="33"/>
      <c r="W5885" s="33"/>
      <c r="Y5885" s="33"/>
    </row>
    <row r="5886" spans="16:25" x14ac:dyDescent="0.45">
      <c r="P5886" s="33"/>
      <c r="W5886" s="33"/>
      <c r="Y5886" s="33"/>
    </row>
    <row r="5887" spans="16:25" x14ac:dyDescent="0.45">
      <c r="P5887" s="33"/>
      <c r="W5887" s="33"/>
      <c r="Y5887" s="33"/>
    </row>
    <row r="5888" spans="16:25" x14ac:dyDescent="0.45">
      <c r="P5888" s="33"/>
      <c r="W5888" s="33"/>
      <c r="Y5888" s="33"/>
    </row>
    <row r="5889" spans="16:25" x14ac:dyDescent="0.45">
      <c r="P5889" s="33"/>
      <c r="W5889" s="33"/>
      <c r="Y5889" s="33"/>
    </row>
    <row r="5890" spans="16:25" x14ac:dyDescent="0.45">
      <c r="P5890" s="33"/>
      <c r="W5890" s="33"/>
      <c r="Y5890" s="33"/>
    </row>
    <row r="5891" spans="16:25" x14ac:dyDescent="0.45">
      <c r="P5891" s="33"/>
      <c r="W5891" s="33"/>
      <c r="Y5891" s="33"/>
    </row>
    <row r="5892" spans="16:25" x14ac:dyDescent="0.45">
      <c r="P5892" s="33"/>
      <c r="W5892" s="33"/>
      <c r="Y5892" s="33"/>
    </row>
    <row r="5893" spans="16:25" x14ac:dyDescent="0.45">
      <c r="P5893" s="33"/>
      <c r="W5893" s="33"/>
      <c r="Y5893" s="33"/>
    </row>
    <row r="5894" spans="16:25" x14ac:dyDescent="0.45">
      <c r="P5894" s="33"/>
      <c r="W5894" s="33"/>
      <c r="Y5894" s="33"/>
    </row>
    <row r="5895" spans="16:25" x14ac:dyDescent="0.45">
      <c r="P5895" s="33"/>
      <c r="W5895" s="33"/>
      <c r="Y5895" s="33"/>
    </row>
    <row r="5896" spans="16:25" x14ac:dyDescent="0.45">
      <c r="P5896" s="33"/>
      <c r="W5896" s="33"/>
      <c r="Y5896" s="33"/>
    </row>
    <row r="5897" spans="16:25" x14ac:dyDescent="0.45">
      <c r="P5897" s="33"/>
      <c r="W5897" s="33"/>
      <c r="Y5897" s="33"/>
    </row>
    <row r="5898" spans="16:25" x14ac:dyDescent="0.45">
      <c r="P5898" s="33"/>
      <c r="W5898" s="33"/>
      <c r="Y5898" s="33"/>
    </row>
    <row r="5899" spans="16:25" x14ac:dyDescent="0.45">
      <c r="P5899" s="33"/>
      <c r="W5899" s="33"/>
      <c r="Y5899" s="33"/>
    </row>
    <row r="5900" spans="16:25" x14ac:dyDescent="0.45">
      <c r="P5900" s="33"/>
      <c r="W5900" s="33"/>
      <c r="Y5900" s="33"/>
    </row>
    <row r="5901" spans="16:25" x14ac:dyDescent="0.45">
      <c r="P5901" s="33"/>
      <c r="W5901" s="33"/>
      <c r="Y5901" s="33"/>
    </row>
    <row r="5902" spans="16:25" x14ac:dyDescent="0.45">
      <c r="P5902" s="33"/>
      <c r="W5902" s="33"/>
      <c r="Y5902" s="33"/>
    </row>
    <row r="5903" spans="16:25" x14ac:dyDescent="0.45">
      <c r="P5903" s="33"/>
      <c r="W5903" s="33"/>
      <c r="Y5903" s="33"/>
    </row>
    <row r="5904" spans="16:25" x14ac:dyDescent="0.45">
      <c r="P5904" s="33"/>
      <c r="W5904" s="33"/>
      <c r="Y5904" s="33"/>
    </row>
    <row r="5905" spans="16:25" x14ac:dyDescent="0.45">
      <c r="P5905" s="33"/>
      <c r="W5905" s="33"/>
      <c r="Y5905" s="33"/>
    </row>
    <row r="5906" spans="16:25" x14ac:dyDescent="0.45">
      <c r="P5906" s="33"/>
      <c r="W5906" s="33"/>
      <c r="Y5906" s="33"/>
    </row>
    <row r="5907" spans="16:25" x14ac:dyDescent="0.45">
      <c r="P5907" s="33"/>
      <c r="W5907" s="33"/>
      <c r="Y5907" s="33"/>
    </row>
    <row r="5908" spans="16:25" x14ac:dyDescent="0.45">
      <c r="P5908" s="33"/>
      <c r="W5908" s="33"/>
      <c r="Y5908" s="33"/>
    </row>
    <row r="5909" spans="16:25" x14ac:dyDescent="0.45">
      <c r="P5909" s="33"/>
      <c r="W5909" s="33"/>
      <c r="Y5909" s="33"/>
    </row>
    <row r="5910" spans="16:25" x14ac:dyDescent="0.45">
      <c r="P5910" s="33"/>
      <c r="W5910" s="33"/>
      <c r="Y5910" s="33"/>
    </row>
    <row r="5911" spans="16:25" x14ac:dyDescent="0.45">
      <c r="P5911" s="33"/>
      <c r="W5911" s="33"/>
      <c r="Y5911" s="33"/>
    </row>
    <row r="5912" spans="16:25" x14ac:dyDescent="0.45">
      <c r="P5912" s="33"/>
      <c r="W5912" s="33"/>
      <c r="Y5912" s="33"/>
    </row>
    <row r="5913" spans="16:25" x14ac:dyDescent="0.45">
      <c r="P5913" s="33"/>
      <c r="W5913" s="33"/>
      <c r="Y5913" s="33"/>
    </row>
    <row r="5914" spans="16:25" x14ac:dyDescent="0.45">
      <c r="P5914" s="33"/>
      <c r="W5914" s="33"/>
      <c r="Y5914" s="33"/>
    </row>
    <row r="5915" spans="16:25" x14ac:dyDescent="0.45">
      <c r="P5915" s="33"/>
      <c r="W5915" s="33"/>
      <c r="Y5915" s="33"/>
    </row>
    <row r="5916" spans="16:25" x14ac:dyDescent="0.45">
      <c r="P5916" s="33"/>
      <c r="W5916" s="33"/>
      <c r="Y5916" s="33"/>
    </row>
    <row r="5917" spans="16:25" x14ac:dyDescent="0.45">
      <c r="P5917" s="33"/>
      <c r="W5917" s="33"/>
      <c r="Y5917" s="33"/>
    </row>
    <row r="5918" spans="16:25" x14ac:dyDescent="0.45">
      <c r="P5918" s="33"/>
      <c r="W5918" s="33"/>
      <c r="Y5918" s="33"/>
    </row>
    <row r="5919" spans="16:25" x14ac:dyDescent="0.45">
      <c r="P5919" s="33"/>
      <c r="W5919" s="33"/>
      <c r="Y5919" s="33"/>
    </row>
    <row r="5920" spans="16:25" x14ac:dyDescent="0.45">
      <c r="P5920" s="33"/>
      <c r="W5920" s="33"/>
      <c r="Y5920" s="33"/>
    </row>
    <row r="5921" spans="16:25" x14ac:dyDescent="0.45">
      <c r="P5921" s="33"/>
      <c r="W5921" s="33"/>
      <c r="Y5921" s="33"/>
    </row>
    <row r="5922" spans="16:25" x14ac:dyDescent="0.45">
      <c r="P5922" s="33"/>
      <c r="W5922" s="33"/>
      <c r="Y5922" s="33"/>
    </row>
    <row r="5923" spans="16:25" x14ac:dyDescent="0.45">
      <c r="P5923" s="33"/>
      <c r="W5923" s="33"/>
      <c r="Y5923" s="33"/>
    </row>
    <row r="5924" spans="16:25" x14ac:dyDescent="0.45">
      <c r="P5924" s="33"/>
      <c r="W5924" s="33"/>
      <c r="Y5924" s="33"/>
    </row>
    <row r="5925" spans="16:25" x14ac:dyDescent="0.45">
      <c r="P5925" s="33"/>
      <c r="W5925" s="33"/>
      <c r="Y5925" s="33"/>
    </row>
    <row r="5926" spans="16:25" x14ac:dyDescent="0.45">
      <c r="P5926" s="33"/>
      <c r="W5926" s="33"/>
      <c r="Y5926" s="33"/>
    </row>
    <row r="5927" spans="16:25" x14ac:dyDescent="0.45">
      <c r="P5927" s="33"/>
      <c r="W5927" s="33"/>
      <c r="Y5927" s="33"/>
    </row>
    <row r="5928" spans="16:25" x14ac:dyDescent="0.45">
      <c r="P5928" s="33"/>
      <c r="W5928" s="33"/>
      <c r="Y5928" s="33"/>
    </row>
    <row r="5929" spans="16:25" x14ac:dyDescent="0.45">
      <c r="P5929" s="33"/>
      <c r="W5929" s="33"/>
      <c r="Y5929" s="33"/>
    </row>
    <row r="5930" spans="16:25" x14ac:dyDescent="0.45">
      <c r="P5930" s="33"/>
      <c r="W5930" s="33"/>
      <c r="Y5930" s="33"/>
    </row>
    <row r="5931" spans="16:25" x14ac:dyDescent="0.45">
      <c r="P5931" s="33"/>
      <c r="W5931" s="33"/>
      <c r="Y5931" s="33"/>
    </row>
    <row r="5932" spans="16:25" x14ac:dyDescent="0.45">
      <c r="P5932" s="33"/>
      <c r="W5932" s="33"/>
      <c r="Y5932" s="33"/>
    </row>
    <row r="5933" spans="16:25" x14ac:dyDescent="0.45">
      <c r="P5933" s="33"/>
      <c r="W5933" s="33"/>
      <c r="Y5933" s="33"/>
    </row>
    <row r="5934" spans="16:25" x14ac:dyDescent="0.45">
      <c r="P5934" s="33"/>
      <c r="W5934" s="33"/>
      <c r="Y5934" s="33"/>
    </row>
    <row r="5935" spans="16:25" x14ac:dyDescent="0.45">
      <c r="P5935" s="33"/>
      <c r="W5935" s="33"/>
      <c r="Y5935" s="33"/>
    </row>
    <row r="5936" spans="16:25" x14ac:dyDescent="0.45">
      <c r="P5936" s="33"/>
      <c r="W5936" s="33"/>
      <c r="Y5936" s="33"/>
    </row>
    <row r="5937" spans="16:25" x14ac:dyDescent="0.45">
      <c r="P5937" s="33"/>
      <c r="W5937" s="33"/>
      <c r="Y5937" s="33"/>
    </row>
    <row r="5938" spans="16:25" x14ac:dyDescent="0.45">
      <c r="P5938" s="33"/>
      <c r="W5938" s="33"/>
      <c r="Y5938" s="33"/>
    </row>
    <row r="5939" spans="16:25" x14ac:dyDescent="0.45">
      <c r="P5939" s="33"/>
      <c r="W5939" s="33"/>
      <c r="Y5939" s="33"/>
    </row>
    <row r="5940" spans="16:25" x14ac:dyDescent="0.45">
      <c r="P5940" s="33"/>
      <c r="W5940" s="33"/>
      <c r="Y5940" s="33"/>
    </row>
    <row r="5941" spans="16:25" x14ac:dyDescent="0.45">
      <c r="P5941" s="33"/>
      <c r="W5941" s="33"/>
      <c r="Y5941" s="33"/>
    </row>
    <row r="5942" spans="16:25" x14ac:dyDescent="0.45">
      <c r="P5942" s="33"/>
      <c r="W5942" s="33"/>
      <c r="Y5942" s="33"/>
    </row>
    <row r="5943" spans="16:25" x14ac:dyDescent="0.45">
      <c r="P5943" s="33"/>
      <c r="W5943" s="33"/>
      <c r="Y5943" s="33"/>
    </row>
    <row r="5944" spans="16:25" x14ac:dyDescent="0.45">
      <c r="P5944" s="33"/>
      <c r="W5944" s="33"/>
      <c r="Y5944" s="33"/>
    </row>
    <row r="5945" spans="16:25" x14ac:dyDescent="0.45">
      <c r="P5945" s="33"/>
      <c r="W5945" s="33"/>
      <c r="Y5945" s="33"/>
    </row>
    <row r="5946" spans="16:25" x14ac:dyDescent="0.45">
      <c r="P5946" s="33"/>
      <c r="W5946" s="33"/>
      <c r="Y5946" s="33"/>
    </row>
    <row r="5947" spans="16:25" x14ac:dyDescent="0.45">
      <c r="P5947" s="33"/>
      <c r="W5947" s="33"/>
      <c r="Y5947" s="33"/>
    </row>
    <row r="5948" spans="16:25" x14ac:dyDescent="0.45">
      <c r="P5948" s="33"/>
      <c r="W5948" s="33"/>
      <c r="Y5948" s="33"/>
    </row>
    <row r="5949" spans="16:25" x14ac:dyDescent="0.45">
      <c r="P5949" s="33"/>
      <c r="W5949" s="33"/>
      <c r="Y5949" s="33"/>
    </row>
    <row r="5950" spans="16:25" x14ac:dyDescent="0.45">
      <c r="P5950" s="33"/>
      <c r="W5950" s="33"/>
      <c r="Y5950" s="33"/>
    </row>
    <row r="5951" spans="16:25" x14ac:dyDescent="0.45">
      <c r="P5951" s="33"/>
      <c r="W5951" s="33"/>
      <c r="Y5951" s="33"/>
    </row>
    <row r="5952" spans="16:25" x14ac:dyDescent="0.45">
      <c r="P5952" s="33"/>
      <c r="W5952" s="33"/>
      <c r="Y5952" s="33"/>
    </row>
    <row r="5953" spans="16:25" x14ac:dyDescent="0.45">
      <c r="P5953" s="33"/>
      <c r="W5953" s="33"/>
      <c r="Y5953" s="33"/>
    </row>
    <row r="5954" spans="16:25" x14ac:dyDescent="0.45">
      <c r="P5954" s="33"/>
      <c r="W5954" s="33"/>
      <c r="Y5954" s="33"/>
    </row>
    <row r="5955" spans="16:25" x14ac:dyDescent="0.45">
      <c r="P5955" s="33"/>
      <c r="W5955" s="33"/>
      <c r="Y5955" s="33"/>
    </row>
    <row r="5956" spans="16:25" x14ac:dyDescent="0.45">
      <c r="P5956" s="33"/>
      <c r="W5956" s="33"/>
      <c r="Y5956" s="33"/>
    </row>
    <row r="5957" spans="16:25" x14ac:dyDescent="0.45">
      <c r="P5957" s="33"/>
      <c r="W5957" s="33"/>
      <c r="Y5957" s="33"/>
    </row>
    <row r="5958" spans="16:25" x14ac:dyDescent="0.45">
      <c r="P5958" s="33"/>
      <c r="W5958" s="33"/>
      <c r="Y5958" s="33"/>
    </row>
    <row r="5959" spans="16:25" x14ac:dyDescent="0.45">
      <c r="P5959" s="33"/>
      <c r="W5959" s="33"/>
      <c r="Y5959" s="33"/>
    </row>
    <row r="5960" spans="16:25" x14ac:dyDescent="0.45">
      <c r="P5960" s="33"/>
      <c r="W5960" s="33"/>
      <c r="Y5960" s="33"/>
    </row>
    <row r="5961" spans="16:25" x14ac:dyDescent="0.45">
      <c r="P5961" s="33"/>
      <c r="W5961" s="33"/>
      <c r="Y5961" s="33"/>
    </row>
    <row r="5962" spans="16:25" x14ac:dyDescent="0.45">
      <c r="P5962" s="33"/>
      <c r="W5962" s="33"/>
      <c r="Y5962" s="33"/>
    </row>
    <row r="5963" spans="16:25" x14ac:dyDescent="0.45">
      <c r="P5963" s="33"/>
      <c r="W5963" s="33"/>
      <c r="Y5963" s="33"/>
    </row>
    <row r="5964" spans="16:25" x14ac:dyDescent="0.45">
      <c r="P5964" s="33"/>
      <c r="W5964" s="33"/>
      <c r="Y5964" s="33"/>
    </row>
    <row r="5965" spans="16:25" x14ac:dyDescent="0.45">
      <c r="P5965" s="33"/>
      <c r="W5965" s="33"/>
      <c r="Y5965" s="33"/>
    </row>
    <row r="5966" spans="16:25" x14ac:dyDescent="0.45">
      <c r="P5966" s="33"/>
      <c r="W5966" s="33"/>
      <c r="Y5966" s="33"/>
    </row>
    <row r="5967" spans="16:25" x14ac:dyDescent="0.45">
      <c r="P5967" s="33"/>
      <c r="W5967" s="33"/>
      <c r="Y5967" s="33"/>
    </row>
    <row r="5968" spans="16:25" x14ac:dyDescent="0.45">
      <c r="P5968" s="33"/>
      <c r="W5968" s="33"/>
      <c r="Y5968" s="33"/>
    </row>
    <row r="5969" spans="16:25" x14ac:dyDescent="0.45">
      <c r="P5969" s="33"/>
      <c r="W5969" s="33"/>
      <c r="Y5969" s="33"/>
    </row>
    <row r="5970" spans="16:25" x14ac:dyDescent="0.45">
      <c r="P5970" s="33"/>
      <c r="W5970" s="33"/>
      <c r="Y5970" s="33"/>
    </row>
    <row r="5971" spans="16:25" x14ac:dyDescent="0.45">
      <c r="P5971" s="33"/>
      <c r="W5971" s="33"/>
      <c r="Y5971" s="33"/>
    </row>
    <row r="5972" spans="16:25" x14ac:dyDescent="0.45">
      <c r="P5972" s="33"/>
      <c r="W5972" s="33"/>
      <c r="Y5972" s="33"/>
    </row>
    <row r="5973" spans="16:25" x14ac:dyDescent="0.45">
      <c r="P5973" s="33"/>
      <c r="W5973" s="33"/>
      <c r="Y5973" s="33"/>
    </row>
    <row r="5974" spans="16:25" x14ac:dyDescent="0.45">
      <c r="P5974" s="33"/>
      <c r="W5974" s="33"/>
      <c r="Y5974" s="33"/>
    </row>
    <row r="5975" spans="16:25" x14ac:dyDescent="0.45">
      <c r="P5975" s="33"/>
      <c r="W5975" s="33"/>
      <c r="Y5975" s="33"/>
    </row>
    <row r="5976" spans="16:25" x14ac:dyDescent="0.45">
      <c r="P5976" s="33"/>
      <c r="W5976" s="33"/>
      <c r="Y5976" s="33"/>
    </row>
    <row r="5977" spans="16:25" x14ac:dyDescent="0.45">
      <c r="P5977" s="33"/>
      <c r="W5977" s="33"/>
      <c r="Y5977" s="33"/>
    </row>
    <row r="5978" spans="16:25" x14ac:dyDescent="0.45">
      <c r="P5978" s="33"/>
      <c r="W5978" s="33"/>
      <c r="Y5978" s="33"/>
    </row>
    <row r="5979" spans="16:25" x14ac:dyDescent="0.45">
      <c r="P5979" s="33"/>
      <c r="W5979" s="33"/>
      <c r="Y5979" s="33"/>
    </row>
    <row r="5980" spans="16:25" x14ac:dyDescent="0.45">
      <c r="P5980" s="33"/>
      <c r="W5980" s="33"/>
      <c r="Y5980" s="33"/>
    </row>
    <row r="5981" spans="16:25" x14ac:dyDescent="0.45">
      <c r="P5981" s="33"/>
      <c r="W5981" s="33"/>
      <c r="Y5981" s="33"/>
    </row>
    <row r="5982" spans="16:25" x14ac:dyDescent="0.45">
      <c r="P5982" s="33"/>
      <c r="W5982" s="33"/>
      <c r="Y5982" s="33"/>
    </row>
    <row r="5983" spans="16:25" x14ac:dyDescent="0.45">
      <c r="P5983" s="33"/>
      <c r="W5983" s="33"/>
      <c r="Y5983" s="33"/>
    </row>
    <row r="5984" spans="16:25" x14ac:dyDescent="0.45">
      <c r="P5984" s="33"/>
      <c r="W5984" s="33"/>
      <c r="Y5984" s="33"/>
    </row>
    <row r="5985" spans="16:25" x14ac:dyDescent="0.45">
      <c r="P5985" s="33"/>
      <c r="W5985" s="33"/>
      <c r="Y5985" s="33"/>
    </row>
    <row r="5986" spans="16:25" x14ac:dyDescent="0.45">
      <c r="P5986" s="33"/>
      <c r="W5986" s="33"/>
      <c r="Y5986" s="33"/>
    </row>
    <row r="5987" spans="16:25" x14ac:dyDescent="0.45">
      <c r="P5987" s="33"/>
      <c r="W5987" s="33"/>
      <c r="Y5987" s="33"/>
    </row>
    <row r="5988" spans="16:25" x14ac:dyDescent="0.45">
      <c r="P5988" s="33"/>
      <c r="W5988" s="33"/>
      <c r="Y5988" s="33"/>
    </row>
    <row r="5989" spans="16:25" x14ac:dyDescent="0.45">
      <c r="P5989" s="33"/>
      <c r="W5989" s="33"/>
      <c r="Y5989" s="33"/>
    </row>
    <row r="5990" spans="16:25" x14ac:dyDescent="0.45">
      <c r="P5990" s="33"/>
      <c r="W5990" s="33"/>
      <c r="Y5990" s="33"/>
    </row>
    <row r="5991" spans="16:25" x14ac:dyDescent="0.45">
      <c r="P5991" s="33"/>
      <c r="W5991" s="33"/>
      <c r="Y5991" s="33"/>
    </row>
    <row r="5992" spans="16:25" x14ac:dyDescent="0.45">
      <c r="P5992" s="33"/>
      <c r="W5992" s="33"/>
      <c r="Y5992" s="33"/>
    </row>
    <row r="5993" spans="16:25" x14ac:dyDescent="0.45">
      <c r="P5993" s="33"/>
      <c r="W5993" s="33"/>
      <c r="Y5993" s="33"/>
    </row>
    <row r="5994" spans="16:25" x14ac:dyDescent="0.45">
      <c r="P5994" s="33"/>
      <c r="W5994" s="33"/>
      <c r="Y5994" s="33"/>
    </row>
    <row r="5995" spans="16:25" x14ac:dyDescent="0.45">
      <c r="P5995" s="33"/>
      <c r="W5995" s="33"/>
      <c r="Y5995" s="33"/>
    </row>
    <row r="5996" spans="16:25" x14ac:dyDescent="0.45">
      <c r="P5996" s="33"/>
      <c r="W5996" s="33"/>
      <c r="Y5996" s="33"/>
    </row>
    <row r="5997" spans="16:25" x14ac:dyDescent="0.45">
      <c r="P5997" s="33"/>
      <c r="W5997" s="33"/>
      <c r="Y5997" s="33"/>
    </row>
    <row r="5998" spans="16:25" x14ac:dyDescent="0.45">
      <c r="P5998" s="33"/>
      <c r="W5998" s="33"/>
      <c r="Y5998" s="33"/>
    </row>
    <row r="5999" spans="16:25" x14ac:dyDescent="0.45">
      <c r="P5999" s="33"/>
      <c r="W5999" s="33"/>
      <c r="Y5999" s="33"/>
    </row>
    <row r="6000" spans="16:25" x14ac:dyDescent="0.45">
      <c r="P6000" s="33"/>
      <c r="W6000" s="33"/>
      <c r="Y6000" s="33"/>
    </row>
    <row r="6001" spans="16:25" x14ac:dyDescent="0.45">
      <c r="P6001" s="33"/>
      <c r="W6001" s="33"/>
      <c r="Y6001" s="33"/>
    </row>
    <row r="6002" spans="16:25" x14ac:dyDescent="0.45">
      <c r="P6002" s="33"/>
      <c r="W6002" s="33"/>
      <c r="Y6002" s="33"/>
    </row>
    <row r="6003" spans="16:25" x14ac:dyDescent="0.45">
      <c r="P6003" s="33"/>
      <c r="W6003" s="33"/>
      <c r="Y6003" s="33"/>
    </row>
    <row r="6004" spans="16:25" x14ac:dyDescent="0.45">
      <c r="P6004" s="33"/>
      <c r="W6004" s="33"/>
      <c r="Y6004" s="33"/>
    </row>
    <row r="6005" spans="16:25" x14ac:dyDescent="0.45">
      <c r="P6005" s="33"/>
      <c r="W6005" s="33"/>
      <c r="Y6005" s="33"/>
    </row>
    <row r="6006" spans="16:25" x14ac:dyDescent="0.45">
      <c r="P6006" s="33"/>
      <c r="W6006" s="33"/>
      <c r="Y6006" s="33"/>
    </row>
    <row r="6007" spans="16:25" x14ac:dyDescent="0.45">
      <c r="P6007" s="33"/>
      <c r="W6007" s="33"/>
      <c r="Y6007" s="33"/>
    </row>
    <row r="6008" spans="16:25" x14ac:dyDescent="0.45">
      <c r="P6008" s="33"/>
      <c r="W6008" s="33"/>
      <c r="Y6008" s="33"/>
    </row>
    <row r="6009" spans="16:25" x14ac:dyDescent="0.45">
      <c r="P6009" s="33"/>
      <c r="W6009" s="33"/>
      <c r="Y6009" s="33"/>
    </row>
    <row r="6010" spans="16:25" x14ac:dyDescent="0.45">
      <c r="P6010" s="33"/>
      <c r="W6010" s="33"/>
      <c r="Y6010" s="33"/>
    </row>
    <row r="6011" spans="16:25" x14ac:dyDescent="0.45">
      <c r="P6011" s="33"/>
      <c r="W6011" s="33"/>
      <c r="Y6011" s="33"/>
    </row>
    <row r="6012" spans="16:25" x14ac:dyDescent="0.45">
      <c r="P6012" s="33"/>
      <c r="W6012" s="33"/>
      <c r="Y6012" s="33"/>
    </row>
    <row r="6013" spans="16:25" x14ac:dyDescent="0.45">
      <c r="P6013" s="33"/>
      <c r="W6013" s="33"/>
      <c r="Y6013" s="33"/>
    </row>
    <row r="6014" spans="16:25" x14ac:dyDescent="0.45">
      <c r="P6014" s="33"/>
      <c r="W6014" s="33"/>
      <c r="Y6014" s="33"/>
    </row>
    <row r="6015" spans="16:25" x14ac:dyDescent="0.45">
      <c r="P6015" s="33"/>
      <c r="W6015" s="33"/>
      <c r="Y6015" s="33"/>
    </row>
    <row r="6016" spans="16:25" x14ac:dyDescent="0.45">
      <c r="P6016" s="33"/>
      <c r="W6016" s="33"/>
      <c r="Y6016" s="33"/>
    </row>
    <row r="6017" spans="16:25" x14ac:dyDescent="0.45">
      <c r="P6017" s="33"/>
      <c r="W6017" s="33"/>
      <c r="Y6017" s="33"/>
    </row>
    <row r="6018" spans="16:25" x14ac:dyDescent="0.45">
      <c r="P6018" s="33"/>
      <c r="W6018" s="33"/>
      <c r="Y6018" s="33"/>
    </row>
    <row r="6019" spans="16:25" x14ac:dyDescent="0.45">
      <c r="P6019" s="33"/>
      <c r="W6019" s="33"/>
      <c r="Y6019" s="33"/>
    </row>
    <row r="6020" spans="16:25" x14ac:dyDescent="0.45">
      <c r="P6020" s="33"/>
      <c r="W6020" s="33"/>
      <c r="Y6020" s="33"/>
    </row>
    <row r="6021" spans="16:25" x14ac:dyDescent="0.45">
      <c r="P6021" s="33"/>
      <c r="W6021" s="33"/>
      <c r="Y6021" s="33"/>
    </row>
    <row r="6022" spans="16:25" x14ac:dyDescent="0.45">
      <c r="P6022" s="33"/>
      <c r="W6022" s="33"/>
      <c r="Y6022" s="33"/>
    </row>
    <row r="6023" spans="16:25" x14ac:dyDescent="0.45">
      <c r="P6023" s="33"/>
      <c r="W6023" s="33"/>
      <c r="Y6023" s="33"/>
    </row>
    <row r="6024" spans="16:25" x14ac:dyDescent="0.45">
      <c r="P6024" s="33"/>
      <c r="W6024" s="33"/>
      <c r="Y6024" s="33"/>
    </row>
    <row r="6025" spans="16:25" x14ac:dyDescent="0.45">
      <c r="P6025" s="33"/>
      <c r="W6025" s="33"/>
      <c r="Y6025" s="33"/>
    </row>
    <row r="6026" spans="16:25" x14ac:dyDescent="0.45">
      <c r="P6026" s="33"/>
      <c r="W6026" s="33"/>
      <c r="Y6026" s="33"/>
    </row>
    <row r="6027" spans="16:25" x14ac:dyDescent="0.45">
      <c r="P6027" s="33"/>
      <c r="W6027" s="33"/>
      <c r="Y6027" s="33"/>
    </row>
    <row r="6028" spans="16:25" x14ac:dyDescent="0.45">
      <c r="P6028" s="33"/>
      <c r="W6028" s="33"/>
      <c r="Y6028" s="33"/>
    </row>
    <row r="6029" spans="16:25" x14ac:dyDescent="0.45">
      <c r="P6029" s="33"/>
      <c r="W6029" s="33"/>
      <c r="Y6029" s="33"/>
    </row>
    <row r="6030" spans="16:25" x14ac:dyDescent="0.45">
      <c r="P6030" s="33"/>
      <c r="W6030" s="33"/>
      <c r="Y6030" s="33"/>
    </row>
    <row r="6031" spans="16:25" x14ac:dyDescent="0.45">
      <c r="P6031" s="33"/>
      <c r="W6031" s="33"/>
      <c r="Y6031" s="33"/>
    </row>
    <row r="6032" spans="16:25" x14ac:dyDescent="0.45">
      <c r="P6032" s="33"/>
      <c r="W6032" s="33"/>
      <c r="Y6032" s="33"/>
    </row>
    <row r="6033" spans="16:25" x14ac:dyDescent="0.45">
      <c r="P6033" s="33"/>
      <c r="W6033" s="33"/>
      <c r="Y6033" s="33"/>
    </row>
    <row r="6034" spans="16:25" x14ac:dyDescent="0.45">
      <c r="P6034" s="33"/>
      <c r="W6034" s="33"/>
      <c r="Y6034" s="33"/>
    </row>
    <row r="6035" spans="16:25" x14ac:dyDescent="0.45">
      <c r="P6035" s="33"/>
      <c r="W6035" s="33"/>
      <c r="Y6035" s="33"/>
    </row>
    <row r="6036" spans="16:25" x14ac:dyDescent="0.45">
      <c r="P6036" s="33"/>
      <c r="W6036" s="33"/>
      <c r="Y6036" s="33"/>
    </row>
    <row r="6037" spans="16:25" x14ac:dyDescent="0.45">
      <c r="P6037" s="33"/>
      <c r="W6037" s="33"/>
      <c r="Y6037" s="33"/>
    </row>
    <row r="6038" spans="16:25" x14ac:dyDescent="0.45">
      <c r="P6038" s="33"/>
      <c r="W6038" s="33"/>
      <c r="Y6038" s="33"/>
    </row>
    <row r="6039" spans="16:25" x14ac:dyDescent="0.45">
      <c r="P6039" s="33"/>
      <c r="W6039" s="33"/>
      <c r="Y6039" s="33"/>
    </row>
    <row r="6040" spans="16:25" x14ac:dyDescent="0.45">
      <c r="P6040" s="33"/>
      <c r="W6040" s="33"/>
      <c r="Y6040" s="33"/>
    </row>
    <row r="6041" spans="16:25" x14ac:dyDescent="0.45">
      <c r="P6041" s="33"/>
      <c r="W6041" s="33"/>
      <c r="Y6041" s="33"/>
    </row>
    <row r="6042" spans="16:25" x14ac:dyDescent="0.45">
      <c r="P6042" s="33"/>
      <c r="W6042" s="33"/>
      <c r="Y6042" s="33"/>
    </row>
    <row r="6043" spans="16:25" x14ac:dyDescent="0.45">
      <c r="P6043" s="33"/>
      <c r="W6043" s="33"/>
      <c r="Y6043" s="33"/>
    </row>
    <row r="6044" spans="16:25" x14ac:dyDescent="0.45">
      <c r="P6044" s="33"/>
      <c r="W6044" s="33"/>
      <c r="Y6044" s="33"/>
    </row>
    <row r="6045" spans="16:25" x14ac:dyDescent="0.45">
      <c r="P6045" s="33"/>
      <c r="W6045" s="33"/>
      <c r="Y6045" s="33"/>
    </row>
    <row r="6046" spans="16:25" x14ac:dyDescent="0.45">
      <c r="P6046" s="33"/>
      <c r="W6046" s="33"/>
      <c r="Y6046" s="33"/>
    </row>
    <row r="6047" spans="16:25" x14ac:dyDescent="0.45">
      <c r="P6047" s="33"/>
      <c r="W6047" s="33"/>
      <c r="Y6047" s="33"/>
    </row>
    <row r="6048" spans="16:25" x14ac:dyDescent="0.45">
      <c r="P6048" s="33"/>
      <c r="W6048" s="33"/>
      <c r="Y6048" s="33"/>
    </row>
    <row r="6049" spans="16:25" x14ac:dyDescent="0.45">
      <c r="P6049" s="33"/>
      <c r="W6049" s="33"/>
      <c r="Y6049" s="33"/>
    </row>
    <row r="6050" spans="16:25" x14ac:dyDescent="0.45">
      <c r="P6050" s="33"/>
      <c r="W6050" s="33"/>
      <c r="Y6050" s="33"/>
    </row>
    <row r="6051" spans="16:25" x14ac:dyDescent="0.45">
      <c r="P6051" s="33"/>
      <c r="W6051" s="33"/>
      <c r="Y6051" s="33"/>
    </row>
    <row r="6052" spans="16:25" x14ac:dyDescent="0.45">
      <c r="P6052" s="33"/>
      <c r="W6052" s="33"/>
      <c r="Y6052" s="33"/>
    </row>
    <row r="6053" spans="16:25" x14ac:dyDescent="0.45">
      <c r="P6053" s="33"/>
      <c r="W6053" s="33"/>
      <c r="Y6053" s="33"/>
    </row>
    <row r="6054" spans="16:25" x14ac:dyDescent="0.45">
      <c r="P6054" s="33"/>
      <c r="W6054" s="33"/>
      <c r="Y6054" s="33"/>
    </row>
    <row r="6055" spans="16:25" x14ac:dyDescent="0.45">
      <c r="P6055" s="33"/>
      <c r="W6055" s="33"/>
      <c r="Y6055" s="33"/>
    </row>
    <row r="6056" spans="16:25" x14ac:dyDescent="0.45">
      <c r="P6056" s="33"/>
      <c r="W6056" s="33"/>
      <c r="Y6056" s="33"/>
    </row>
    <row r="6057" spans="16:25" x14ac:dyDescent="0.45">
      <c r="P6057" s="33"/>
      <c r="W6057" s="33"/>
      <c r="Y6057" s="33"/>
    </row>
    <row r="6058" spans="16:25" x14ac:dyDescent="0.45">
      <c r="P6058" s="33"/>
      <c r="W6058" s="33"/>
      <c r="Y6058" s="33"/>
    </row>
    <row r="6059" spans="16:25" x14ac:dyDescent="0.45">
      <c r="P6059" s="33"/>
      <c r="W6059" s="33"/>
      <c r="Y6059" s="33"/>
    </row>
    <row r="6060" spans="16:25" x14ac:dyDescent="0.45">
      <c r="P6060" s="33"/>
      <c r="W6060" s="33"/>
      <c r="Y6060" s="33"/>
    </row>
    <row r="6061" spans="16:25" x14ac:dyDescent="0.45">
      <c r="P6061" s="33"/>
      <c r="W6061" s="33"/>
      <c r="Y6061" s="33"/>
    </row>
    <row r="6062" spans="16:25" x14ac:dyDescent="0.45">
      <c r="P6062" s="33"/>
      <c r="W6062" s="33"/>
      <c r="Y6062" s="33"/>
    </row>
    <row r="6063" spans="16:25" x14ac:dyDescent="0.45">
      <c r="P6063" s="33"/>
      <c r="W6063" s="33"/>
      <c r="Y6063" s="33"/>
    </row>
    <row r="6064" spans="16:25" x14ac:dyDescent="0.45">
      <c r="P6064" s="33"/>
      <c r="W6064" s="33"/>
      <c r="Y6064" s="33"/>
    </row>
    <row r="6065" spans="16:25" x14ac:dyDescent="0.45">
      <c r="P6065" s="33"/>
      <c r="W6065" s="33"/>
      <c r="Y6065" s="33"/>
    </row>
    <row r="6066" spans="16:25" x14ac:dyDescent="0.45">
      <c r="P6066" s="33"/>
      <c r="W6066" s="33"/>
      <c r="Y6066" s="33"/>
    </row>
    <row r="6067" spans="16:25" x14ac:dyDescent="0.45">
      <c r="P6067" s="33"/>
      <c r="W6067" s="33"/>
      <c r="Y6067" s="33"/>
    </row>
    <row r="6068" spans="16:25" x14ac:dyDescent="0.45">
      <c r="P6068" s="33"/>
      <c r="W6068" s="33"/>
      <c r="Y6068" s="33"/>
    </row>
    <row r="6069" spans="16:25" x14ac:dyDescent="0.45">
      <c r="P6069" s="33"/>
      <c r="W6069" s="33"/>
      <c r="Y6069" s="33"/>
    </row>
    <row r="6070" spans="16:25" x14ac:dyDescent="0.45">
      <c r="P6070" s="33"/>
      <c r="W6070" s="33"/>
      <c r="Y6070" s="33"/>
    </row>
    <row r="6071" spans="16:25" x14ac:dyDescent="0.45">
      <c r="P6071" s="33"/>
      <c r="W6071" s="33"/>
      <c r="Y6071" s="33"/>
    </row>
    <row r="6072" spans="16:25" x14ac:dyDescent="0.45">
      <c r="P6072" s="33"/>
      <c r="W6072" s="33"/>
      <c r="Y6072" s="33"/>
    </row>
    <row r="6073" spans="16:25" x14ac:dyDescent="0.45">
      <c r="P6073" s="33"/>
      <c r="W6073" s="33"/>
      <c r="Y6073" s="33"/>
    </row>
    <row r="6074" spans="16:25" x14ac:dyDescent="0.45">
      <c r="P6074" s="33"/>
      <c r="W6074" s="33"/>
      <c r="Y6074" s="33"/>
    </row>
    <row r="6075" spans="16:25" x14ac:dyDescent="0.45">
      <c r="P6075" s="33"/>
      <c r="W6075" s="33"/>
      <c r="Y6075" s="33"/>
    </row>
    <row r="6076" spans="16:25" x14ac:dyDescent="0.45">
      <c r="P6076" s="33"/>
      <c r="W6076" s="33"/>
      <c r="Y6076" s="33"/>
    </row>
    <row r="6077" spans="16:25" x14ac:dyDescent="0.45">
      <c r="P6077" s="33"/>
      <c r="W6077" s="33"/>
      <c r="Y6077" s="33"/>
    </row>
    <row r="6078" spans="16:25" x14ac:dyDescent="0.45">
      <c r="P6078" s="33"/>
      <c r="W6078" s="33"/>
      <c r="Y6078" s="33"/>
    </row>
    <row r="6079" spans="16:25" x14ac:dyDescent="0.45">
      <c r="P6079" s="33"/>
      <c r="W6079" s="33"/>
      <c r="Y6079" s="33"/>
    </row>
    <row r="6080" spans="16:25" x14ac:dyDescent="0.45">
      <c r="P6080" s="33"/>
      <c r="W6080" s="33"/>
      <c r="Y6080" s="33"/>
    </row>
    <row r="6081" spans="16:25" x14ac:dyDescent="0.45">
      <c r="P6081" s="33"/>
      <c r="W6081" s="33"/>
      <c r="Y6081" s="33"/>
    </row>
    <row r="6082" spans="16:25" x14ac:dyDescent="0.45">
      <c r="P6082" s="33"/>
      <c r="W6082" s="33"/>
      <c r="Y6082" s="33"/>
    </row>
    <row r="6083" spans="16:25" x14ac:dyDescent="0.45">
      <c r="P6083" s="33"/>
      <c r="W6083" s="33"/>
      <c r="Y6083" s="33"/>
    </row>
    <row r="6084" spans="16:25" x14ac:dyDescent="0.45">
      <c r="P6084" s="33"/>
      <c r="W6084" s="33"/>
      <c r="Y6084" s="33"/>
    </row>
    <row r="6085" spans="16:25" x14ac:dyDescent="0.45">
      <c r="P6085" s="33"/>
      <c r="W6085" s="33"/>
      <c r="Y6085" s="33"/>
    </row>
    <row r="6086" spans="16:25" x14ac:dyDescent="0.45">
      <c r="P6086" s="33"/>
      <c r="W6086" s="33"/>
      <c r="Y6086" s="33"/>
    </row>
    <row r="6087" spans="16:25" x14ac:dyDescent="0.45">
      <c r="P6087" s="33"/>
      <c r="W6087" s="33"/>
      <c r="Y6087" s="33"/>
    </row>
    <row r="6088" spans="16:25" x14ac:dyDescent="0.45">
      <c r="P6088" s="33"/>
      <c r="W6088" s="33"/>
      <c r="Y6088" s="33"/>
    </row>
    <row r="6089" spans="16:25" x14ac:dyDescent="0.45">
      <c r="P6089" s="33"/>
      <c r="W6089" s="33"/>
      <c r="Y6089" s="33"/>
    </row>
    <row r="6090" spans="16:25" x14ac:dyDescent="0.45">
      <c r="P6090" s="33"/>
      <c r="W6090" s="33"/>
      <c r="Y6090" s="33"/>
    </row>
    <row r="6091" spans="16:25" x14ac:dyDescent="0.45">
      <c r="P6091" s="33"/>
      <c r="W6091" s="33"/>
      <c r="Y6091" s="33"/>
    </row>
    <row r="6092" spans="16:25" x14ac:dyDescent="0.45">
      <c r="P6092" s="33"/>
      <c r="W6092" s="33"/>
      <c r="Y6092" s="33"/>
    </row>
    <row r="6093" spans="16:25" x14ac:dyDescent="0.45">
      <c r="P6093" s="33"/>
      <c r="W6093" s="33"/>
      <c r="Y6093" s="33"/>
    </row>
    <row r="6094" spans="16:25" x14ac:dyDescent="0.45">
      <c r="P6094" s="33"/>
      <c r="W6094" s="33"/>
      <c r="Y6094" s="33"/>
    </row>
    <row r="6095" spans="16:25" x14ac:dyDescent="0.45">
      <c r="P6095" s="33"/>
      <c r="W6095" s="33"/>
      <c r="Y6095" s="33"/>
    </row>
    <row r="6096" spans="16:25" x14ac:dyDescent="0.45">
      <c r="P6096" s="33"/>
      <c r="W6096" s="33"/>
      <c r="Y6096" s="33"/>
    </row>
    <row r="6097" spans="16:25" x14ac:dyDescent="0.45">
      <c r="P6097" s="33"/>
      <c r="W6097" s="33"/>
      <c r="Y6097" s="33"/>
    </row>
    <row r="6098" spans="16:25" x14ac:dyDescent="0.45">
      <c r="P6098" s="33"/>
      <c r="W6098" s="33"/>
      <c r="Y6098" s="33"/>
    </row>
    <row r="6099" spans="16:25" x14ac:dyDescent="0.45">
      <c r="P6099" s="33"/>
      <c r="W6099" s="33"/>
      <c r="Y6099" s="33"/>
    </row>
    <row r="6100" spans="16:25" x14ac:dyDescent="0.45">
      <c r="P6100" s="33"/>
      <c r="W6100" s="33"/>
      <c r="Y6100" s="33"/>
    </row>
    <row r="6101" spans="16:25" x14ac:dyDescent="0.45">
      <c r="P6101" s="33"/>
      <c r="W6101" s="33"/>
      <c r="Y6101" s="33"/>
    </row>
    <row r="6102" spans="16:25" x14ac:dyDescent="0.45">
      <c r="P6102" s="33"/>
      <c r="W6102" s="33"/>
      <c r="Y6102" s="33"/>
    </row>
    <row r="6103" spans="16:25" x14ac:dyDescent="0.45">
      <c r="P6103" s="33"/>
      <c r="W6103" s="33"/>
      <c r="Y6103" s="33"/>
    </row>
    <row r="6104" spans="16:25" x14ac:dyDescent="0.45">
      <c r="P6104" s="33"/>
      <c r="W6104" s="33"/>
      <c r="Y6104" s="33"/>
    </row>
    <row r="6105" spans="16:25" x14ac:dyDescent="0.45">
      <c r="P6105" s="33"/>
      <c r="W6105" s="33"/>
      <c r="Y6105" s="33"/>
    </row>
    <row r="6106" spans="16:25" x14ac:dyDescent="0.45">
      <c r="P6106" s="33"/>
      <c r="W6106" s="33"/>
      <c r="Y6106" s="33"/>
    </row>
    <row r="6107" spans="16:25" x14ac:dyDescent="0.45">
      <c r="P6107" s="33"/>
      <c r="W6107" s="33"/>
      <c r="Y6107" s="33"/>
    </row>
    <row r="6108" spans="16:25" x14ac:dyDescent="0.45">
      <c r="P6108" s="33"/>
      <c r="W6108" s="33"/>
      <c r="Y6108" s="33"/>
    </row>
    <row r="6109" spans="16:25" x14ac:dyDescent="0.45">
      <c r="P6109" s="33"/>
      <c r="W6109" s="33"/>
      <c r="Y6109" s="33"/>
    </row>
    <row r="6110" spans="16:25" x14ac:dyDescent="0.45">
      <c r="P6110" s="33"/>
      <c r="W6110" s="33"/>
      <c r="Y6110" s="33"/>
    </row>
    <row r="6111" spans="16:25" x14ac:dyDescent="0.45">
      <c r="P6111" s="33"/>
      <c r="W6111" s="33"/>
      <c r="Y6111" s="33"/>
    </row>
    <row r="6112" spans="16:25" x14ac:dyDescent="0.45">
      <c r="P6112" s="33"/>
      <c r="W6112" s="33"/>
      <c r="Y6112" s="33"/>
    </row>
    <row r="6113" spans="16:25" x14ac:dyDescent="0.45">
      <c r="P6113" s="33"/>
      <c r="W6113" s="33"/>
      <c r="Y6113" s="33"/>
    </row>
    <row r="6114" spans="16:25" x14ac:dyDescent="0.45">
      <c r="P6114" s="33"/>
      <c r="W6114" s="33"/>
      <c r="Y6114" s="33"/>
    </row>
    <row r="6115" spans="16:25" x14ac:dyDescent="0.45">
      <c r="P6115" s="33"/>
      <c r="W6115" s="33"/>
      <c r="Y6115" s="33"/>
    </row>
    <row r="6116" spans="16:25" x14ac:dyDescent="0.45">
      <c r="P6116" s="33"/>
      <c r="W6116" s="33"/>
      <c r="Y6116" s="33"/>
    </row>
    <row r="6117" spans="16:25" x14ac:dyDescent="0.45">
      <c r="P6117" s="33"/>
      <c r="W6117" s="33"/>
      <c r="Y6117" s="33"/>
    </row>
    <row r="6118" spans="16:25" x14ac:dyDescent="0.45">
      <c r="P6118" s="33"/>
      <c r="W6118" s="33"/>
      <c r="Y6118" s="33"/>
    </row>
    <row r="6119" spans="16:25" x14ac:dyDescent="0.45">
      <c r="P6119" s="33"/>
      <c r="W6119" s="33"/>
      <c r="Y6119" s="33"/>
    </row>
    <row r="6120" spans="16:25" x14ac:dyDescent="0.45">
      <c r="P6120" s="33"/>
      <c r="W6120" s="33"/>
      <c r="Y6120" s="33"/>
    </row>
    <row r="6121" spans="16:25" x14ac:dyDescent="0.45">
      <c r="P6121" s="33"/>
      <c r="W6121" s="33"/>
      <c r="Y6121" s="33"/>
    </row>
    <row r="6122" spans="16:25" x14ac:dyDescent="0.45">
      <c r="P6122" s="33"/>
      <c r="W6122" s="33"/>
      <c r="Y6122" s="33"/>
    </row>
    <row r="6123" spans="16:25" x14ac:dyDescent="0.45">
      <c r="P6123" s="33"/>
      <c r="W6123" s="33"/>
      <c r="Y6123" s="33"/>
    </row>
    <row r="6124" spans="16:25" x14ac:dyDescent="0.45">
      <c r="P6124" s="33"/>
      <c r="W6124" s="33"/>
      <c r="Y6124" s="33"/>
    </row>
    <row r="6125" spans="16:25" x14ac:dyDescent="0.45">
      <c r="P6125" s="33"/>
      <c r="W6125" s="33"/>
      <c r="Y6125" s="33"/>
    </row>
    <row r="6126" spans="16:25" x14ac:dyDescent="0.45">
      <c r="P6126" s="33"/>
      <c r="W6126" s="33"/>
      <c r="Y6126" s="33"/>
    </row>
    <row r="6127" spans="16:25" x14ac:dyDescent="0.45">
      <c r="P6127" s="33"/>
      <c r="W6127" s="33"/>
      <c r="Y6127" s="33"/>
    </row>
    <row r="6128" spans="16:25" x14ac:dyDescent="0.45">
      <c r="P6128" s="33"/>
      <c r="W6128" s="33"/>
      <c r="Y6128" s="33"/>
    </row>
    <row r="6129" spans="16:25" x14ac:dyDescent="0.45">
      <c r="P6129" s="33"/>
      <c r="W6129" s="33"/>
      <c r="Y6129" s="33"/>
    </row>
    <row r="6130" spans="16:25" x14ac:dyDescent="0.45">
      <c r="P6130" s="33"/>
      <c r="W6130" s="33"/>
      <c r="Y6130" s="33"/>
    </row>
    <row r="6131" spans="16:25" x14ac:dyDescent="0.45">
      <c r="P6131" s="33"/>
      <c r="W6131" s="33"/>
      <c r="Y6131" s="33"/>
    </row>
    <row r="6132" spans="16:25" x14ac:dyDescent="0.45">
      <c r="P6132" s="33"/>
      <c r="W6132" s="33"/>
      <c r="Y6132" s="33"/>
    </row>
    <row r="6133" spans="16:25" x14ac:dyDescent="0.45">
      <c r="P6133" s="33"/>
      <c r="W6133" s="33"/>
      <c r="Y6133" s="33"/>
    </row>
    <row r="6134" spans="16:25" x14ac:dyDescent="0.45">
      <c r="P6134" s="33"/>
      <c r="W6134" s="33"/>
      <c r="Y6134" s="33"/>
    </row>
    <row r="6135" spans="16:25" x14ac:dyDescent="0.45">
      <c r="P6135" s="33"/>
      <c r="W6135" s="33"/>
      <c r="Y6135" s="33"/>
    </row>
    <row r="6136" spans="16:25" x14ac:dyDescent="0.45">
      <c r="P6136" s="33"/>
      <c r="W6136" s="33"/>
      <c r="Y6136" s="33"/>
    </row>
    <row r="6137" spans="16:25" x14ac:dyDescent="0.45">
      <c r="P6137" s="33"/>
      <c r="W6137" s="33"/>
      <c r="Y6137" s="33"/>
    </row>
    <row r="6138" spans="16:25" x14ac:dyDescent="0.45">
      <c r="P6138" s="33"/>
      <c r="W6138" s="33"/>
      <c r="Y6138" s="33"/>
    </row>
    <row r="6139" spans="16:25" x14ac:dyDescent="0.45">
      <c r="P6139" s="33"/>
      <c r="W6139" s="33"/>
      <c r="Y6139" s="33"/>
    </row>
    <row r="6140" spans="16:25" x14ac:dyDescent="0.45">
      <c r="P6140" s="33"/>
      <c r="W6140" s="33"/>
      <c r="Y6140" s="33"/>
    </row>
    <row r="6141" spans="16:25" x14ac:dyDescent="0.45">
      <c r="P6141" s="33"/>
      <c r="W6141" s="33"/>
      <c r="Y6141" s="33"/>
    </row>
    <row r="6142" spans="16:25" x14ac:dyDescent="0.45">
      <c r="P6142" s="33"/>
      <c r="W6142" s="33"/>
      <c r="Y6142" s="33"/>
    </row>
    <row r="6143" spans="16:25" x14ac:dyDescent="0.45">
      <c r="P6143" s="33"/>
      <c r="W6143" s="33"/>
      <c r="Y6143" s="33"/>
    </row>
    <row r="6144" spans="16:25" x14ac:dyDescent="0.45">
      <c r="P6144" s="33"/>
      <c r="W6144" s="33"/>
      <c r="Y6144" s="33"/>
    </row>
    <row r="6145" spans="16:25" x14ac:dyDescent="0.45">
      <c r="P6145" s="33"/>
      <c r="W6145" s="33"/>
      <c r="Y6145" s="33"/>
    </row>
    <row r="6146" spans="16:25" x14ac:dyDescent="0.45">
      <c r="P6146" s="33"/>
      <c r="W6146" s="33"/>
      <c r="Y6146" s="33"/>
    </row>
    <row r="6147" spans="16:25" x14ac:dyDescent="0.45">
      <c r="P6147" s="33"/>
      <c r="W6147" s="33"/>
      <c r="Y6147" s="33"/>
    </row>
    <row r="6148" spans="16:25" x14ac:dyDescent="0.45">
      <c r="P6148" s="33"/>
      <c r="W6148" s="33"/>
      <c r="Y6148" s="33"/>
    </row>
    <row r="6149" spans="16:25" x14ac:dyDescent="0.45">
      <c r="P6149" s="33"/>
      <c r="W6149" s="33"/>
      <c r="Y6149" s="33"/>
    </row>
    <row r="6150" spans="16:25" x14ac:dyDescent="0.45">
      <c r="P6150" s="33"/>
      <c r="W6150" s="33"/>
      <c r="Y6150" s="33"/>
    </row>
    <row r="6151" spans="16:25" x14ac:dyDescent="0.45">
      <c r="P6151" s="33"/>
      <c r="W6151" s="33"/>
      <c r="Y6151" s="33"/>
    </row>
    <row r="6152" spans="16:25" x14ac:dyDescent="0.45">
      <c r="P6152" s="33"/>
      <c r="W6152" s="33"/>
      <c r="Y6152" s="33"/>
    </row>
    <row r="6153" spans="16:25" x14ac:dyDescent="0.45">
      <c r="P6153" s="33"/>
      <c r="W6153" s="33"/>
      <c r="Y6153" s="33"/>
    </row>
    <row r="6154" spans="16:25" x14ac:dyDescent="0.45">
      <c r="P6154" s="33"/>
      <c r="W6154" s="33"/>
      <c r="Y6154" s="33"/>
    </row>
    <row r="6155" spans="16:25" x14ac:dyDescent="0.45">
      <c r="P6155" s="33"/>
      <c r="W6155" s="33"/>
      <c r="Y6155" s="33"/>
    </row>
    <row r="6156" spans="16:25" x14ac:dyDescent="0.45">
      <c r="P6156" s="33"/>
      <c r="W6156" s="33"/>
      <c r="Y6156" s="33"/>
    </row>
    <row r="6157" spans="16:25" x14ac:dyDescent="0.45">
      <c r="P6157" s="33"/>
      <c r="W6157" s="33"/>
      <c r="Y6157" s="33"/>
    </row>
    <row r="6158" spans="16:25" x14ac:dyDescent="0.45">
      <c r="P6158" s="33"/>
      <c r="W6158" s="33"/>
      <c r="Y6158" s="33"/>
    </row>
    <row r="6159" spans="16:25" x14ac:dyDescent="0.45">
      <c r="P6159" s="33"/>
      <c r="W6159" s="33"/>
      <c r="Y6159" s="33"/>
    </row>
    <row r="6160" spans="16:25" x14ac:dyDescent="0.45">
      <c r="P6160" s="33"/>
      <c r="W6160" s="33"/>
      <c r="Y6160" s="33"/>
    </row>
    <row r="6161" spans="16:25" x14ac:dyDescent="0.45">
      <c r="P6161" s="33"/>
      <c r="W6161" s="33"/>
      <c r="Y6161" s="33"/>
    </row>
    <row r="6162" spans="16:25" x14ac:dyDescent="0.45">
      <c r="P6162" s="33"/>
      <c r="W6162" s="33"/>
      <c r="Y6162" s="33"/>
    </row>
    <row r="6163" spans="16:25" x14ac:dyDescent="0.45">
      <c r="P6163" s="33"/>
      <c r="W6163" s="33"/>
      <c r="Y6163" s="33"/>
    </row>
    <row r="6164" spans="16:25" x14ac:dyDescent="0.45">
      <c r="P6164" s="33"/>
      <c r="W6164" s="33"/>
      <c r="Y6164" s="33"/>
    </row>
    <row r="6165" spans="16:25" x14ac:dyDescent="0.45">
      <c r="P6165" s="33"/>
      <c r="W6165" s="33"/>
      <c r="Y6165" s="33"/>
    </row>
    <row r="6166" spans="16:25" x14ac:dyDescent="0.45">
      <c r="P6166" s="33"/>
      <c r="W6166" s="33"/>
      <c r="Y6166" s="33"/>
    </row>
    <row r="6167" spans="16:25" x14ac:dyDescent="0.45">
      <c r="P6167" s="33"/>
      <c r="W6167" s="33"/>
      <c r="Y6167" s="33"/>
    </row>
    <row r="6168" spans="16:25" x14ac:dyDescent="0.45">
      <c r="P6168" s="33"/>
      <c r="W6168" s="33"/>
      <c r="Y6168" s="33"/>
    </row>
    <row r="6169" spans="16:25" x14ac:dyDescent="0.45">
      <c r="P6169" s="33"/>
      <c r="W6169" s="33"/>
      <c r="Y6169" s="33"/>
    </row>
    <row r="6170" spans="16:25" x14ac:dyDescent="0.45">
      <c r="P6170" s="33"/>
      <c r="W6170" s="33"/>
      <c r="Y6170" s="33"/>
    </row>
    <row r="6171" spans="16:25" x14ac:dyDescent="0.45">
      <c r="P6171" s="33"/>
      <c r="W6171" s="33"/>
      <c r="Y6171" s="33"/>
    </row>
    <row r="6172" spans="16:25" x14ac:dyDescent="0.45">
      <c r="P6172" s="33"/>
      <c r="W6172" s="33"/>
      <c r="Y6172" s="33"/>
    </row>
    <row r="6173" spans="16:25" x14ac:dyDescent="0.45">
      <c r="P6173" s="33"/>
      <c r="W6173" s="33"/>
      <c r="Y6173" s="33"/>
    </row>
    <row r="6174" spans="16:25" x14ac:dyDescent="0.45">
      <c r="P6174" s="33"/>
      <c r="W6174" s="33"/>
      <c r="Y6174" s="33"/>
    </row>
    <row r="6175" spans="16:25" x14ac:dyDescent="0.45">
      <c r="P6175" s="33"/>
      <c r="W6175" s="33"/>
      <c r="Y6175" s="33"/>
    </row>
    <row r="6176" spans="16:25" x14ac:dyDescent="0.45">
      <c r="P6176" s="33"/>
      <c r="W6176" s="33"/>
      <c r="Y6176" s="33"/>
    </row>
    <row r="6177" spans="16:25" x14ac:dyDescent="0.45">
      <c r="P6177" s="33"/>
      <c r="W6177" s="33"/>
      <c r="Y6177" s="33"/>
    </row>
    <row r="6178" spans="16:25" x14ac:dyDescent="0.45">
      <c r="P6178" s="33"/>
      <c r="W6178" s="33"/>
      <c r="Y6178" s="33"/>
    </row>
    <row r="6179" spans="16:25" x14ac:dyDescent="0.45">
      <c r="P6179" s="33"/>
      <c r="W6179" s="33"/>
      <c r="Y6179" s="33"/>
    </row>
    <row r="6180" spans="16:25" x14ac:dyDescent="0.45">
      <c r="P6180" s="33"/>
      <c r="W6180" s="33"/>
      <c r="Y6180" s="33"/>
    </row>
    <row r="6181" spans="16:25" x14ac:dyDescent="0.45">
      <c r="P6181" s="33"/>
      <c r="W6181" s="33"/>
      <c r="Y6181" s="33"/>
    </row>
    <row r="6182" spans="16:25" x14ac:dyDescent="0.45">
      <c r="P6182" s="33"/>
      <c r="W6182" s="33"/>
      <c r="Y6182" s="33"/>
    </row>
    <row r="6183" spans="16:25" x14ac:dyDescent="0.45">
      <c r="P6183" s="33"/>
      <c r="W6183" s="33"/>
      <c r="Y6183" s="33"/>
    </row>
    <row r="6184" spans="16:25" x14ac:dyDescent="0.45">
      <c r="P6184" s="33"/>
      <c r="W6184" s="33"/>
      <c r="Y6184" s="33"/>
    </row>
    <row r="6185" spans="16:25" x14ac:dyDescent="0.45">
      <c r="P6185" s="33"/>
      <c r="W6185" s="33"/>
      <c r="Y6185" s="33"/>
    </row>
    <row r="6186" spans="16:25" x14ac:dyDescent="0.45">
      <c r="P6186" s="33"/>
      <c r="W6186" s="33"/>
      <c r="Y6186" s="33"/>
    </row>
    <row r="6187" spans="16:25" x14ac:dyDescent="0.45">
      <c r="P6187" s="33"/>
      <c r="W6187" s="33"/>
      <c r="Y6187" s="33"/>
    </row>
    <row r="6188" spans="16:25" x14ac:dyDescent="0.45">
      <c r="P6188" s="33"/>
      <c r="W6188" s="33"/>
      <c r="Y6188" s="33"/>
    </row>
    <row r="6189" spans="16:25" x14ac:dyDescent="0.45">
      <c r="P6189" s="33"/>
      <c r="W6189" s="33"/>
      <c r="Y6189" s="33"/>
    </row>
    <row r="6190" spans="16:25" x14ac:dyDescent="0.45">
      <c r="P6190" s="33"/>
      <c r="W6190" s="33"/>
      <c r="Y6190" s="33"/>
    </row>
    <row r="6191" spans="16:25" x14ac:dyDescent="0.45">
      <c r="P6191" s="33"/>
      <c r="W6191" s="33"/>
      <c r="Y6191" s="33"/>
    </row>
    <row r="6192" spans="16:25" x14ac:dyDescent="0.45">
      <c r="P6192" s="33"/>
      <c r="W6192" s="33"/>
      <c r="Y6192" s="33"/>
    </row>
    <row r="6193" spans="16:25" x14ac:dyDescent="0.45">
      <c r="P6193" s="33"/>
      <c r="W6193" s="33"/>
      <c r="Y6193" s="33"/>
    </row>
    <row r="6194" spans="16:25" x14ac:dyDescent="0.45">
      <c r="P6194" s="33"/>
      <c r="W6194" s="33"/>
      <c r="Y6194" s="33"/>
    </row>
    <row r="6195" spans="16:25" x14ac:dyDescent="0.45">
      <c r="P6195" s="33"/>
      <c r="W6195" s="33"/>
      <c r="Y6195" s="33"/>
    </row>
    <row r="6196" spans="16:25" x14ac:dyDescent="0.45">
      <c r="P6196" s="33"/>
      <c r="W6196" s="33"/>
      <c r="Y6196" s="33"/>
    </row>
    <row r="6197" spans="16:25" x14ac:dyDescent="0.45">
      <c r="P6197" s="33"/>
      <c r="W6197" s="33"/>
      <c r="Y6197" s="33"/>
    </row>
    <row r="6198" spans="16:25" x14ac:dyDescent="0.45">
      <c r="P6198" s="33"/>
      <c r="W6198" s="33"/>
      <c r="Y6198" s="33"/>
    </row>
    <row r="6199" spans="16:25" x14ac:dyDescent="0.45">
      <c r="P6199" s="33"/>
      <c r="W6199" s="33"/>
      <c r="Y6199" s="33"/>
    </row>
    <row r="6200" spans="16:25" x14ac:dyDescent="0.45">
      <c r="P6200" s="33"/>
      <c r="W6200" s="33"/>
      <c r="Y6200" s="33"/>
    </row>
    <row r="6201" spans="16:25" x14ac:dyDescent="0.45">
      <c r="P6201" s="33"/>
      <c r="W6201" s="33"/>
      <c r="Y6201" s="33"/>
    </row>
    <row r="6202" spans="16:25" x14ac:dyDescent="0.45">
      <c r="P6202" s="33"/>
      <c r="W6202" s="33"/>
      <c r="Y6202" s="33"/>
    </row>
    <row r="6203" spans="16:25" x14ac:dyDescent="0.45">
      <c r="P6203" s="33"/>
      <c r="W6203" s="33"/>
      <c r="Y6203" s="33"/>
    </row>
    <row r="6204" spans="16:25" x14ac:dyDescent="0.45">
      <c r="P6204" s="33"/>
      <c r="W6204" s="33"/>
      <c r="Y6204" s="33"/>
    </row>
    <row r="6205" spans="16:25" x14ac:dyDescent="0.45">
      <c r="P6205" s="33"/>
      <c r="W6205" s="33"/>
      <c r="Y6205" s="33"/>
    </row>
    <row r="6206" spans="16:25" x14ac:dyDescent="0.45">
      <c r="P6206" s="33"/>
      <c r="W6206" s="33"/>
      <c r="Y6206" s="33"/>
    </row>
    <row r="6207" spans="16:25" x14ac:dyDescent="0.45">
      <c r="P6207" s="33"/>
      <c r="W6207" s="33"/>
      <c r="Y6207" s="33"/>
    </row>
    <row r="6208" spans="16:25" x14ac:dyDescent="0.45">
      <c r="P6208" s="33"/>
      <c r="W6208" s="33"/>
      <c r="Y6208" s="33"/>
    </row>
    <row r="6209" spans="16:25" x14ac:dyDescent="0.45">
      <c r="P6209" s="33"/>
      <c r="W6209" s="33"/>
      <c r="Y6209" s="33"/>
    </row>
    <row r="6210" spans="16:25" x14ac:dyDescent="0.45">
      <c r="P6210" s="33"/>
      <c r="W6210" s="33"/>
      <c r="Y6210" s="33"/>
    </row>
    <row r="6211" spans="16:25" x14ac:dyDescent="0.45">
      <c r="P6211" s="33"/>
      <c r="W6211" s="33"/>
      <c r="Y6211" s="33"/>
    </row>
    <row r="6212" spans="16:25" x14ac:dyDescent="0.45">
      <c r="P6212" s="33"/>
      <c r="W6212" s="33"/>
      <c r="Y6212" s="33"/>
    </row>
    <row r="6213" spans="16:25" x14ac:dyDescent="0.45">
      <c r="P6213" s="33"/>
      <c r="W6213" s="33"/>
      <c r="Y6213" s="33"/>
    </row>
    <row r="6214" spans="16:25" x14ac:dyDescent="0.45">
      <c r="P6214" s="33"/>
      <c r="W6214" s="33"/>
      <c r="Y6214" s="33"/>
    </row>
    <row r="6215" spans="16:25" x14ac:dyDescent="0.45">
      <c r="P6215" s="33"/>
      <c r="W6215" s="33"/>
      <c r="Y6215" s="33"/>
    </row>
    <row r="6216" spans="16:25" x14ac:dyDescent="0.45">
      <c r="P6216" s="33"/>
      <c r="W6216" s="33"/>
      <c r="Y6216" s="33"/>
    </row>
    <row r="6217" spans="16:25" x14ac:dyDescent="0.45">
      <c r="P6217" s="33"/>
      <c r="W6217" s="33"/>
      <c r="Y6217" s="33"/>
    </row>
    <row r="6218" spans="16:25" x14ac:dyDescent="0.45">
      <c r="P6218" s="33"/>
      <c r="W6218" s="33"/>
      <c r="Y6218" s="33"/>
    </row>
    <row r="6219" spans="16:25" x14ac:dyDescent="0.45">
      <c r="P6219" s="33"/>
      <c r="W6219" s="33"/>
      <c r="Y6219" s="33"/>
    </row>
    <row r="6220" spans="16:25" x14ac:dyDescent="0.45">
      <c r="P6220" s="33"/>
      <c r="W6220" s="33"/>
      <c r="Y6220" s="33"/>
    </row>
    <row r="6221" spans="16:25" x14ac:dyDescent="0.45">
      <c r="P6221" s="33"/>
      <c r="W6221" s="33"/>
      <c r="Y6221" s="33"/>
    </row>
    <row r="6222" spans="16:25" x14ac:dyDescent="0.45">
      <c r="P6222" s="33"/>
      <c r="W6222" s="33"/>
      <c r="Y6222" s="33"/>
    </row>
    <row r="6223" spans="16:25" x14ac:dyDescent="0.45">
      <c r="P6223" s="33"/>
      <c r="W6223" s="33"/>
      <c r="Y6223" s="33"/>
    </row>
    <row r="6224" spans="16:25" x14ac:dyDescent="0.45">
      <c r="P6224" s="33"/>
      <c r="W6224" s="33"/>
      <c r="Y6224" s="33"/>
    </row>
    <row r="6225" spans="16:25" x14ac:dyDescent="0.45">
      <c r="P6225" s="33"/>
      <c r="W6225" s="33"/>
      <c r="Y6225" s="33"/>
    </row>
    <row r="6226" spans="16:25" x14ac:dyDescent="0.45">
      <c r="P6226" s="33"/>
      <c r="W6226" s="33"/>
      <c r="Y6226" s="33"/>
    </row>
    <row r="6227" spans="16:25" x14ac:dyDescent="0.45">
      <c r="P6227" s="33"/>
      <c r="W6227" s="33"/>
      <c r="Y6227" s="33"/>
    </row>
    <row r="6228" spans="16:25" x14ac:dyDescent="0.45">
      <c r="P6228" s="33"/>
      <c r="W6228" s="33"/>
      <c r="Y6228" s="33"/>
    </row>
    <row r="6229" spans="16:25" x14ac:dyDescent="0.45">
      <c r="P6229" s="33"/>
      <c r="W6229" s="33"/>
      <c r="Y6229" s="33"/>
    </row>
    <row r="6230" spans="16:25" x14ac:dyDescent="0.45">
      <c r="P6230" s="33"/>
      <c r="W6230" s="33"/>
      <c r="Y6230" s="33"/>
    </row>
    <row r="6231" spans="16:25" x14ac:dyDescent="0.45">
      <c r="P6231" s="33"/>
      <c r="W6231" s="33"/>
      <c r="Y6231" s="33"/>
    </row>
    <row r="6232" spans="16:25" x14ac:dyDescent="0.45">
      <c r="P6232" s="33"/>
      <c r="W6232" s="33"/>
      <c r="Y6232" s="33"/>
    </row>
    <row r="6233" spans="16:25" x14ac:dyDescent="0.45">
      <c r="P6233" s="33"/>
      <c r="W6233" s="33"/>
      <c r="Y6233" s="33"/>
    </row>
    <row r="6234" spans="16:25" x14ac:dyDescent="0.45">
      <c r="P6234" s="33"/>
      <c r="W6234" s="33"/>
      <c r="Y6234" s="33"/>
    </row>
    <row r="6235" spans="16:25" x14ac:dyDescent="0.45">
      <c r="P6235" s="33"/>
      <c r="W6235" s="33"/>
      <c r="Y6235" s="33"/>
    </row>
    <row r="6236" spans="16:25" x14ac:dyDescent="0.45">
      <c r="P6236" s="33"/>
      <c r="W6236" s="33"/>
      <c r="Y6236" s="33"/>
    </row>
    <row r="6237" spans="16:25" x14ac:dyDescent="0.45">
      <c r="P6237" s="33"/>
      <c r="W6237" s="33"/>
      <c r="Y6237" s="33"/>
    </row>
    <row r="6238" spans="16:25" x14ac:dyDescent="0.45">
      <c r="P6238" s="33"/>
      <c r="W6238" s="33"/>
      <c r="Y6238" s="33"/>
    </row>
    <row r="6239" spans="16:25" x14ac:dyDescent="0.45">
      <c r="P6239" s="33"/>
      <c r="W6239" s="33"/>
      <c r="Y6239" s="33"/>
    </row>
    <row r="6240" spans="16:25" x14ac:dyDescent="0.45">
      <c r="P6240" s="33"/>
      <c r="W6240" s="33"/>
      <c r="Y6240" s="33"/>
    </row>
    <row r="6241" spans="16:25" x14ac:dyDescent="0.45">
      <c r="P6241" s="33"/>
      <c r="W6241" s="33"/>
      <c r="Y6241" s="33"/>
    </row>
    <row r="6242" spans="16:25" x14ac:dyDescent="0.45">
      <c r="P6242" s="33"/>
      <c r="W6242" s="33"/>
      <c r="Y6242" s="33"/>
    </row>
    <row r="6243" spans="16:25" x14ac:dyDescent="0.45">
      <c r="P6243" s="33"/>
      <c r="W6243" s="33"/>
      <c r="Y6243" s="33"/>
    </row>
    <row r="6244" spans="16:25" x14ac:dyDescent="0.45">
      <c r="P6244" s="33"/>
      <c r="W6244" s="33"/>
      <c r="Y6244" s="33"/>
    </row>
    <row r="6245" spans="16:25" x14ac:dyDescent="0.45">
      <c r="P6245" s="33"/>
      <c r="W6245" s="33"/>
      <c r="Y6245" s="33"/>
    </row>
    <row r="6246" spans="16:25" x14ac:dyDescent="0.45">
      <c r="P6246" s="33"/>
      <c r="W6246" s="33"/>
      <c r="Y6246" s="33"/>
    </row>
    <row r="6247" spans="16:25" x14ac:dyDescent="0.45">
      <c r="P6247" s="33"/>
      <c r="W6247" s="33"/>
      <c r="Y6247" s="33"/>
    </row>
    <row r="6248" spans="16:25" x14ac:dyDescent="0.45">
      <c r="P6248" s="33"/>
      <c r="W6248" s="33"/>
      <c r="Y6248" s="33"/>
    </row>
    <row r="6249" spans="16:25" x14ac:dyDescent="0.45">
      <c r="P6249" s="33"/>
      <c r="W6249" s="33"/>
      <c r="Y6249" s="33"/>
    </row>
    <row r="6250" spans="16:25" x14ac:dyDescent="0.45">
      <c r="P6250" s="33"/>
      <c r="W6250" s="33"/>
      <c r="Y6250" s="33"/>
    </row>
    <row r="6251" spans="16:25" x14ac:dyDescent="0.45">
      <c r="P6251" s="33"/>
      <c r="W6251" s="33"/>
      <c r="Y6251" s="33"/>
    </row>
    <row r="6252" spans="16:25" x14ac:dyDescent="0.45">
      <c r="P6252" s="33"/>
      <c r="W6252" s="33"/>
      <c r="Y6252" s="33"/>
    </row>
    <row r="6253" spans="16:25" x14ac:dyDescent="0.45">
      <c r="P6253" s="33"/>
      <c r="W6253" s="33"/>
      <c r="Y6253" s="33"/>
    </row>
    <row r="6254" spans="16:25" x14ac:dyDescent="0.45">
      <c r="P6254" s="33"/>
      <c r="W6254" s="33"/>
      <c r="Y6254" s="33"/>
    </row>
    <row r="6255" spans="16:25" x14ac:dyDescent="0.45">
      <c r="P6255" s="33"/>
      <c r="W6255" s="33"/>
      <c r="Y6255" s="33"/>
    </row>
    <row r="6256" spans="16:25" x14ac:dyDescent="0.45">
      <c r="P6256" s="33"/>
      <c r="W6256" s="33"/>
      <c r="Y6256" s="33"/>
    </row>
    <row r="6257" spans="16:25" x14ac:dyDescent="0.45">
      <c r="P6257" s="33"/>
      <c r="W6257" s="33"/>
      <c r="Y6257" s="33"/>
    </row>
    <row r="6258" spans="16:25" x14ac:dyDescent="0.45">
      <c r="P6258" s="33"/>
      <c r="W6258" s="33"/>
      <c r="Y6258" s="33"/>
    </row>
    <row r="6259" spans="16:25" x14ac:dyDescent="0.45">
      <c r="P6259" s="33"/>
      <c r="W6259" s="33"/>
      <c r="Y6259" s="33"/>
    </row>
    <row r="6260" spans="16:25" x14ac:dyDescent="0.45">
      <c r="P6260" s="33"/>
      <c r="W6260" s="33"/>
      <c r="Y6260" s="33"/>
    </row>
    <row r="6261" spans="16:25" x14ac:dyDescent="0.45">
      <c r="P6261" s="33"/>
      <c r="W6261" s="33"/>
      <c r="Y6261" s="33"/>
    </row>
    <row r="6262" spans="16:25" x14ac:dyDescent="0.45">
      <c r="P6262" s="33"/>
      <c r="W6262" s="33"/>
      <c r="Y6262" s="33"/>
    </row>
    <row r="6263" spans="16:25" x14ac:dyDescent="0.45">
      <c r="P6263" s="33"/>
      <c r="W6263" s="33"/>
      <c r="Y6263" s="33"/>
    </row>
    <row r="6264" spans="16:25" x14ac:dyDescent="0.45">
      <c r="P6264" s="33"/>
      <c r="W6264" s="33"/>
      <c r="Y6264" s="33"/>
    </row>
    <row r="6265" spans="16:25" x14ac:dyDescent="0.45">
      <c r="P6265" s="33"/>
      <c r="W6265" s="33"/>
      <c r="Y6265" s="33"/>
    </row>
    <row r="6266" spans="16:25" x14ac:dyDescent="0.45">
      <c r="P6266" s="33"/>
      <c r="W6266" s="33"/>
      <c r="Y6266" s="33"/>
    </row>
    <row r="6267" spans="16:25" x14ac:dyDescent="0.45">
      <c r="P6267" s="33"/>
      <c r="W6267" s="33"/>
      <c r="Y6267" s="33"/>
    </row>
    <row r="6268" spans="16:25" x14ac:dyDescent="0.45">
      <c r="P6268" s="33"/>
      <c r="W6268" s="33"/>
      <c r="Y6268" s="33"/>
    </row>
    <row r="6269" spans="16:25" x14ac:dyDescent="0.45">
      <c r="P6269" s="33"/>
      <c r="W6269" s="33"/>
      <c r="Y6269" s="33"/>
    </row>
    <row r="6270" spans="16:25" x14ac:dyDescent="0.45">
      <c r="P6270" s="33"/>
      <c r="W6270" s="33"/>
      <c r="Y6270" s="33"/>
    </row>
    <row r="6271" spans="16:25" x14ac:dyDescent="0.45">
      <c r="P6271" s="33"/>
      <c r="W6271" s="33"/>
      <c r="Y6271" s="33"/>
    </row>
    <row r="6272" spans="16:25" x14ac:dyDescent="0.45">
      <c r="P6272" s="33"/>
      <c r="W6272" s="33"/>
      <c r="Y6272" s="33"/>
    </row>
    <row r="6273" spans="16:25" x14ac:dyDescent="0.45">
      <c r="P6273" s="33"/>
      <c r="W6273" s="33"/>
      <c r="Y6273" s="33"/>
    </row>
    <row r="6274" spans="16:25" x14ac:dyDescent="0.45">
      <c r="P6274" s="33"/>
      <c r="W6274" s="33"/>
      <c r="Y6274" s="33"/>
    </row>
    <row r="6275" spans="16:25" x14ac:dyDescent="0.45">
      <c r="P6275" s="33"/>
      <c r="W6275" s="33"/>
      <c r="Y6275" s="33"/>
    </row>
    <row r="6276" spans="16:25" x14ac:dyDescent="0.45">
      <c r="P6276" s="33"/>
      <c r="W6276" s="33"/>
      <c r="Y6276" s="33"/>
    </row>
    <row r="6277" spans="16:25" x14ac:dyDescent="0.45">
      <c r="P6277" s="33"/>
      <c r="W6277" s="33"/>
      <c r="Y6277" s="33"/>
    </row>
    <row r="6278" spans="16:25" x14ac:dyDescent="0.45">
      <c r="P6278" s="33"/>
      <c r="W6278" s="33"/>
      <c r="Y6278" s="33"/>
    </row>
    <row r="6279" spans="16:25" x14ac:dyDescent="0.45">
      <c r="P6279" s="33"/>
      <c r="W6279" s="33"/>
      <c r="Y6279" s="33"/>
    </row>
    <row r="6280" spans="16:25" x14ac:dyDescent="0.45">
      <c r="P6280" s="33"/>
      <c r="W6280" s="33"/>
      <c r="Y6280" s="33"/>
    </row>
    <row r="6281" spans="16:25" x14ac:dyDescent="0.45">
      <c r="P6281" s="33"/>
      <c r="W6281" s="33"/>
      <c r="Y6281" s="33"/>
    </row>
    <row r="6282" spans="16:25" x14ac:dyDescent="0.45">
      <c r="P6282" s="33"/>
      <c r="W6282" s="33"/>
      <c r="Y6282" s="33"/>
    </row>
    <row r="6283" spans="16:25" x14ac:dyDescent="0.45">
      <c r="P6283" s="33"/>
      <c r="W6283" s="33"/>
      <c r="Y6283" s="33"/>
    </row>
    <row r="6284" spans="16:25" x14ac:dyDescent="0.45">
      <c r="P6284" s="33"/>
      <c r="W6284" s="33"/>
      <c r="Y6284" s="33"/>
    </row>
    <row r="6285" spans="16:25" x14ac:dyDescent="0.45">
      <c r="P6285" s="33"/>
      <c r="W6285" s="33"/>
      <c r="Y6285" s="33"/>
    </row>
    <row r="6286" spans="16:25" x14ac:dyDescent="0.45">
      <c r="P6286" s="33"/>
      <c r="W6286" s="33"/>
      <c r="Y6286" s="33"/>
    </row>
    <row r="6287" spans="16:25" x14ac:dyDescent="0.45">
      <c r="P6287" s="33"/>
      <c r="W6287" s="33"/>
      <c r="Y6287" s="33"/>
    </row>
    <row r="6288" spans="16:25" x14ac:dyDescent="0.45">
      <c r="P6288" s="33"/>
      <c r="W6288" s="33"/>
      <c r="Y6288" s="33"/>
    </row>
    <row r="6289" spans="16:25" x14ac:dyDescent="0.45">
      <c r="P6289" s="33"/>
      <c r="W6289" s="33"/>
      <c r="Y6289" s="33"/>
    </row>
    <row r="6290" spans="16:25" x14ac:dyDescent="0.45">
      <c r="P6290" s="33"/>
      <c r="W6290" s="33"/>
      <c r="Y6290" s="33"/>
    </row>
    <row r="6291" spans="16:25" x14ac:dyDescent="0.45">
      <c r="P6291" s="33"/>
      <c r="W6291" s="33"/>
      <c r="Y6291" s="33"/>
    </row>
    <row r="6292" spans="16:25" x14ac:dyDescent="0.45">
      <c r="P6292" s="33"/>
      <c r="W6292" s="33"/>
      <c r="Y6292" s="33"/>
    </row>
    <row r="6293" spans="16:25" x14ac:dyDescent="0.45">
      <c r="P6293" s="33"/>
      <c r="W6293" s="33"/>
      <c r="Y6293" s="33"/>
    </row>
    <row r="6294" spans="16:25" x14ac:dyDescent="0.45">
      <c r="P6294" s="33"/>
      <c r="W6294" s="33"/>
      <c r="Y6294" s="33"/>
    </row>
    <row r="6295" spans="16:25" x14ac:dyDescent="0.45">
      <c r="P6295" s="33"/>
      <c r="W6295" s="33"/>
      <c r="Y6295" s="33"/>
    </row>
    <row r="6296" spans="16:25" x14ac:dyDescent="0.45">
      <c r="P6296" s="33"/>
      <c r="W6296" s="33"/>
      <c r="Y6296" s="33"/>
    </row>
    <row r="6297" spans="16:25" x14ac:dyDescent="0.45">
      <c r="P6297" s="33"/>
      <c r="W6297" s="33"/>
      <c r="Y6297" s="33"/>
    </row>
    <row r="6298" spans="16:25" x14ac:dyDescent="0.45">
      <c r="P6298" s="33"/>
      <c r="W6298" s="33"/>
      <c r="Y6298" s="33"/>
    </row>
    <row r="6299" spans="16:25" x14ac:dyDescent="0.45">
      <c r="P6299" s="33"/>
      <c r="W6299" s="33"/>
      <c r="Y6299" s="33"/>
    </row>
    <row r="6300" spans="16:25" x14ac:dyDescent="0.45">
      <c r="P6300" s="33"/>
      <c r="W6300" s="33"/>
      <c r="Y6300" s="33"/>
    </row>
    <row r="6301" spans="16:25" x14ac:dyDescent="0.45">
      <c r="P6301" s="33"/>
      <c r="W6301" s="33"/>
      <c r="Y6301" s="33"/>
    </row>
    <row r="6302" spans="16:25" x14ac:dyDescent="0.45">
      <c r="P6302" s="33"/>
      <c r="W6302" s="33"/>
      <c r="Y6302" s="33"/>
    </row>
    <row r="6303" spans="16:25" x14ac:dyDescent="0.45">
      <c r="P6303" s="33"/>
      <c r="W6303" s="33"/>
      <c r="Y6303" s="33"/>
    </row>
    <row r="6304" spans="16:25" x14ac:dyDescent="0.45">
      <c r="P6304" s="33"/>
      <c r="W6304" s="33"/>
      <c r="Y6304" s="33"/>
    </row>
    <row r="6305" spans="16:25" x14ac:dyDescent="0.45">
      <c r="P6305" s="33"/>
      <c r="W6305" s="33"/>
      <c r="Y6305" s="33"/>
    </row>
    <row r="6306" spans="16:25" x14ac:dyDescent="0.45">
      <c r="P6306" s="33"/>
      <c r="W6306" s="33"/>
      <c r="Y6306" s="33"/>
    </row>
    <row r="6307" spans="16:25" x14ac:dyDescent="0.45">
      <c r="P6307" s="33"/>
      <c r="W6307" s="33"/>
      <c r="Y6307" s="33"/>
    </row>
    <row r="6308" spans="16:25" x14ac:dyDescent="0.45">
      <c r="P6308" s="33"/>
      <c r="W6308" s="33"/>
      <c r="Y6308" s="33"/>
    </row>
    <row r="6309" spans="16:25" x14ac:dyDescent="0.45">
      <c r="P6309" s="33"/>
      <c r="W6309" s="33"/>
      <c r="Y6309" s="33"/>
    </row>
    <row r="6310" spans="16:25" x14ac:dyDescent="0.45">
      <c r="P6310" s="33"/>
      <c r="W6310" s="33"/>
      <c r="Y6310" s="33"/>
    </row>
    <row r="6311" spans="16:25" x14ac:dyDescent="0.45">
      <c r="P6311" s="33"/>
      <c r="W6311" s="33"/>
      <c r="Y6311" s="33"/>
    </row>
    <row r="6312" spans="16:25" x14ac:dyDescent="0.45">
      <c r="P6312" s="33"/>
      <c r="W6312" s="33"/>
      <c r="Y6312" s="33"/>
    </row>
    <row r="6313" spans="16:25" x14ac:dyDescent="0.45">
      <c r="P6313" s="33"/>
      <c r="W6313" s="33"/>
      <c r="Y6313" s="33"/>
    </row>
    <row r="6314" spans="16:25" x14ac:dyDescent="0.45">
      <c r="P6314" s="33"/>
      <c r="W6314" s="33"/>
      <c r="Y6314" s="33"/>
    </row>
    <row r="6315" spans="16:25" x14ac:dyDescent="0.45">
      <c r="P6315" s="33"/>
      <c r="W6315" s="33"/>
      <c r="Y6315" s="33"/>
    </row>
    <row r="6316" spans="16:25" x14ac:dyDescent="0.45">
      <c r="P6316" s="33"/>
      <c r="W6316" s="33"/>
      <c r="Y6316" s="33"/>
    </row>
    <row r="6317" spans="16:25" x14ac:dyDescent="0.45">
      <c r="P6317" s="33"/>
      <c r="W6317" s="33"/>
      <c r="Y6317" s="33"/>
    </row>
    <row r="6318" spans="16:25" x14ac:dyDescent="0.45">
      <c r="P6318" s="33"/>
      <c r="W6318" s="33"/>
      <c r="Y6318" s="33"/>
    </row>
    <row r="6319" spans="16:25" x14ac:dyDescent="0.45">
      <c r="P6319" s="33"/>
      <c r="W6319" s="33"/>
      <c r="Y6319" s="33"/>
    </row>
    <row r="6320" spans="16:25" x14ac:dyDescent="0.45">
      <c r="P6320" s="33"/>
      <c r="W6320" s="33"/>
      <c r="Y6320" s="33"/>
    </row>
    <row r="6321" spans="16:25" x14ac:dyDescent="0.45">
      <c r="P6321" s="33"/>
      <c r="W6321" s="33"/>
      <c r="Y6321" s="33"/>
    </row>
    <row r="6322" spans="16:25" x14ac:dyDescent="0.45">
      <c r="P6322" s="33"/>
      <c r="W6322" s="33"/>
      <c r="Y6322" s="33"/>
    </row>
    <row r="6323" spans="16:25" x14ac:dyDescent="0.45">
      <c r="P6323" s="33"/>
      <c r="W6323" s="33"/>
      <c r="Y6323" s="33"/>
    </row>
    <row r="6324" spans="16:25" x14ac:dyDescent="0.45">
      <c r="P6324" s="33"/>
      <c r="W6324" s="33"/>
      <c r="Y6324" s="33"/>
    </row>
    <row r="6325" spans="16:25" x14ac:dyDescent="0.45">
      <c r="P6325" s="33"/>
      <c r="W6325" s="33"/>
      <c r="Y6325" s="33"/>
    </row>
    <row r="6326" spans="16:25" x14ac:dyDescent="0.45">
      <c r="P6326" s="33"/>
      <c r="W6326" s="33"/>
      <c r="Y6326" s="33"/>
    </row>
    <row r="6327" spans="16:25" x14ac:dyDescent="0.45">
      <c r="P6327" s="33"/>
      <c r="W6327" s="33"/>
      <c r="Y6327" s="33"/>
    </row>
    <row r="6328" spans="16:25" x14ac:dyDescent="0.45">
      <c r="P6328" s="33"/>
      <c r="W6328" s="33"/>
      <c r="Y6328" s="33"/>
    </row>
    <row r="6329" spans="16:25" x14ac:dyDescent="0.45">
      <c r="P6329" s="33"/>
      <c r="W6329" s="33"/>
      <c r="Y6329" s="33"/>
    </row>
    <row r="6330" spans="16:25" x14ac:dyDescent="0.45">
      <c r="P6330" s="33"/>
      <c r="W6330" s="33"/>
      <c r="Y6330" s="33"/>
    </row>
    <row r="6331" spans="16:25" x14ac:dyDescent="0.45">
      <c r="P6331" s="33"/>
      <c r="W6331" s="33"/>
      <c r="Y6331" s="33"/>
    </row>
    <row r="6332" spans="16:25" x14ac:dyDescent="0.45">
      <c r="P6332" s="33"/>
      <c r="W6332" s="33"/>
      <c r="Y6332" s="33"/>
    </row>
    <row r="6333" spans="16:25" x14ac:dyDescent="0.45">
      <c r="P6333" s="33"/>
      <c r="W6333" s="33"/>
      <c r="Y6333" s="33"/>
    </row>
    <row r="6334" spans="16:25" x14ac:dyDescent="0.45">
      <c r="P6334" s="33"/>
      <c r="W6334" s="33"/>
      <c r="Y6334" s="33"/>
    </row>
    <row r="6335" spans="16:25" x14ac:dyDescent="0.45">
      <c r="P6335" s="33"/>
      <c r="W6335" s="33"/>
      <c r="Y6335" s="33"/>
    </row>
    <row r="6336" spans="16:25" x14ac:dyDescent="0.45">
      <c r="P6336" s="33"/>
      <c r="W6336" s="33"/>
      <c r="Y6336" s="33"/>
    </row>
    <row r="6337" spans="16:25" x14ac:dyDescent="0.45">
      <c r="P6337" s="33"/>
      <c r="W6337" s="33"/>
      <c r="Y6337" s="33"/>
    </row>
    <row r="6338" spans="16:25" x14ac:dyDescent="0.45">
      <c r="P6338" s="33"/>
      <c r="W6338" s="33"/>
      <c r="Y6338" s="33"/>
    </row>
    <row r="6339" spans="16:25" x14ac:dyDescent="0.45">
      <c r="P6339" s="33"/>
      <c r="W6339" s="33"/>
      <c r="Y6339" s="33"/>
    </row>
    <row r="6340" spans="16:25" x14ac:dyDescent="0.45">
      <c r="P6340" s="33"/>
      <c r="W6340" s="33"/>
      <c r="Y6340" s="33"/>
    </row>
    <row r="6341" spans="16:25" x14ac:dyDescent="0.45">
      <c r="P6341" s="33"/>
      <c r="W6341" s="33"/>
      <c r="Y6341" s="33"/>
    </row>
    <row r="6342" spans="16:25" x14ac:dyDescent="0.45">
      <c r="P6342" s="33"/>
      <c r="W6342" s="33"/>
      <c r="Y6342" s="33"/>
    </row>
    <row r="6343" spans="16:25" x14ac:dyDescent="0.45">
      <c r="P6343" s="33"/>
      <c r="W6343" s="33"/>
      <c r="Y6343" s="33"/>
    </row>
    <row r="6344" spans="16:25" x14ac:dyDescent="0.45">
      <c r="P6344" s="33"/>
      <c r="W6344" s="33"/>
      <c r="Y6344" s="33"/>
    </row>
    <row r="6345" spans="16:25" x14ac:dyDescent="0.45">
      <c r="P6345" s="33"/>
      <c r="W6345" s="33"/>
      <c r="Y6345" s="33"/>
    </row>
    <row r="6346" spans="16:25" x14ac:dyDescent="0.45">
      <c r="P6346" s="33"/>
      <c r="W6346" s="33"/>
      <c r="Y6346" s="33"/>
    </row>
    <row r="6347" spans="16:25" x14ac:dyDescent="0.45">
      <c r="P6347" s="33"/>
      <c r="W6347" s="33"/>
      <c r="Y6347" s="33"/>
    </row>
    <row r="6348" spans="16:25" x14ac:dyDescent="0.45">
      <c r="P6348" s="33"/>
      <c r="W6348" s="33"/>
      <c r="Y6348" s="33"/>
    </row>
    <row r="6349" spans="16:25" x14ac:dyDescent="0.45">
      <c r="P6349" s="33"/>
      <c r="W6349" s="33"/>
      <c r="Y6349" s="33"/>
    </row>
    <row r="6350" spans="16:25" x14ac:dyDescent="0.45">
      <c r="P6350" s="33"/>
      <c r="W6350" s="33"/>
      <c r="Y6350" s="33"/>
    </row>
    <row r="6351" spans="16:25" x14ac:dyDescent="0.45">
      <c r="P6351" s="33"/>
      <c r="W6351" s="33"/>
      <c r="Y6351" s="33"/>
    </row>
    <row r="6352" spans="16:25" x14ac:dyDescent="0.45">
      <c r="P6352" s="33"/>
      <c r="W6352" s="33"/>
      <c r="Y6352" s="33"/>
    </row>
    <row r="6353" spans="16:25" x14ac:dyDescent="0.45">
      <c r="P6353" s="33"/>
      <c r="W6353" s="33"/>
      <c r="Y6353" s="33"/>
    </row>
    <row r="6354" spans="16:25" x14ac:dyDescent="0.45">
      <c r="P6354" s="33"/>
      <c r="W6354" s="33"/>
      <c r="Y6354" s="33"/>
    </row>
    <row r="6355" spans="16:25" x14ac:dyDescent="0.45">
      <c r="P6355" s="33"/>
      <c r="W6355" s="33"/>
      <c r="Y6355" s="33"/>
    </row>
    <row r="6356" spans="16:25" x14ac:dyDescent="0.45">
      <c r="P6356" s="33"/>
      <c r="W6356" s="33"/>
      <c r="Y6356" s="33"/>
    </row>
    <row r="6357" spans="16:25" x14ac:dyDescent="0.45">
      <c r="P6357" s="33"/>
      <c r="W6357" s="33"/>
      <c r="Y6357" s="33"/>
    </row>
    <row r="6358" spans="16:25" x14ac:dyDescent="0.45">
      <c r="P6358" s="33"/>
      <c r="W6358" s="33"/>
      <c r="Y6358" s="33"/>
    </row>
    <row r="6359" spans="16:25" x14ac:dyDescent="0.45">
      <c r="P6359" s="33"/>
      <c r="W6359" s="33"/>
      <c r="Y6359" s="33"/>
    </row>
    <row r="6360" spans="16:25" x14ac:dyDescent="0.45">
      <c r="P6360" s="33"/>
      <c r="W6360" s="33"/>
      <c r="Y6360" s="33"/>
    </row>
    <row r="6361" spans="16:25" x14ac:dyDescent="0.45">
      <c r="P6361" s="33"/>
      <c r="W6361" s="33"/>
      <c r="Y6361" s="33"/>
    </row>
    <row r="6362" spans="16:25" x14ac:dyDescent="0.45">
      <c r="P6362" s="33"/>
      <c r="W6362" s="33"/>
      <c r="Y6362" s="33"/>
    </row>
    <row r="6363" spans="16:25" x14ac:dyDescent="0.45">
      <c r="P6363" s="33"/>
      <c r="W6363" s="33"/>
      <c r="Y6363" s="33"/>
    </row>
    <row r="6364" spans="16:25" x14ac:dyDescent="0.45">
      <c r="P6364" s="33"/>
      <c r="W6364" s="33"/>
      <c r="Y6364" s="33"/>
    </row>
    <row r="6365" spans="16:25" x14ac:dyDescent="0.45">
      <c r="P6365" s="33"/>
      <c r="W6365" s="33"/>
      <c r="Y6365" s="33"/>
    </row>
    <row r="6366" spans="16:25" x14ac:dyDescent="0.45">
      <c r="P6366" s="33"/>
      <c r="W6366" s="33"/>
      <c r="Y6366" s="33"/>
    </row>
    <row r="6367" spans="16:25" x14ac:dyDescent="0.45">
      <c r="P6367" s="33"/>
      <c r="W6367" s="33"/>
      <c r="Y6367" s="33"/>
    </row>
    <row r="6368" spans="16:25" x14ac:dyDescent="0.45">
      <c r="P6368" s="33"/>
      <c r="W6368" s="33"/>
      <c r="Y6368" s="33"/>
    </row>
    <row r="6369" spans="16:25" x14ac:dyDescent="0.45">
      <c r="P6369" s="33"/>
      <c r="W6369" s="33"/>
      <c r="Y6369" s="33"/>
    </row>
    <row r="6370" spans="16:25" x14ac:dyDescent="0.45">
      <c r="P6370" s="33"/>
      <c r="W6370" s="33"/>
      <c r="Y6370" s="33"/>
    </row>
    <row r="6371" spans="16:25" x14ac:dyDescent="0.45">
      <c r="P6371" s="33"/>
      <c r="W6371" s="33"/>
      <c r="Y6371" s="33"/>
    </row>
    <row r="6372" spans="16:25" x14ac:dyDescent="0.45">
      <c r="P6372" s="33"/>
      <c r="W6372" s="33"/>
      <c r="Y6372" s="33"/>
    </row>
    <row r="6373" spans="16:25" x14ac:dyDescent="0.45">
      <c r="P6373" s="33"/>
      <c r="W6373" s="33"/>
      <c r="Y6373" s="33"/>
    </row>
    <row r="6374" spans="16:25" x14ac:dyDescent="0.45">
      <c r="P6374" s="33"/>
      <c r="W6374" s="33"/>
      <c r="Y6374" s="33"/>
    </row>
    <row r="6375" spans="16:25" x14ac:dyDescent="0.45">
      <c r="P6375" s="33"/>
      <c r="W6375" s="33"/>
      <c r="Y6375" s="33"/>
    </row>
    <row r="6376" spans="16:25" x14ac:dyDescent="0.45">
      <c r="P6376" s="33"/>
      <c r="W6376" s="33"/>
      <c r="Y6376" s="33"/>
    </row>
    <row r="6377" spans="16:25" x14ac:dyDescent="0.45">
      <c r="P6377" s="33"/>
      <c r="W6377" s="33"/>
      <c r="Y6377" s="33"/>
    </row>
    <row r="6378" spans="16:25" x14ac:dyDescent="0.45">
      <c r="P6378" s="33"/>
      <c r="W6378" s="33"/>
      <c r="Y6378" s="33"/>
    </row>
    <row r="6379" spans="16:25" x14ac:dyDescent="0.45">
      <c r="P6379" s="33"/>
      <c r="W6379" s="33"/>
      <c r="Y6379" s="33"/>
    </row>
    <row r="6380" spans="16:25" x14ac:dyDescent="0.45">
      <c r="P6380" s="33"/>
      <c r="W6380" s="33"/>
      <c r="Y6380" s="33"/>
    </row>
    <row r="6381" spans="16:25" x14ac:dyDescent="0.45">
      <c r="P6381" s="33"/>
      <c r="W6381" s="33"/>
      <c r="Y6381" s="33"/>
    </row>
    <row r="6382" spans="16:25" x14ac:dyDescent="0.45">
      <c r="P6382" s="33"/>
      <c r="W6382" s="33"/>
      <c r="Y6382" s="33"/>
    </row>
    <row r="6383" spans="16:25" x14ac:dyDescent="0.45">
      <c r="P6383" s="33"/>
      <c r="W6383" s="33"/>
      <c r="Y6383" s="33"/>
    </row>
    <row r="6384" spans="16:25" x14ac:dyDescent="0.45">
      <c r="P6384" s="33"/>
      <c r="W6384" s="33"/>
      <c r="Y6384" s="33"/>
    </row>
    <row r="6385" spans="16:25" x14ac:dyDescent="0.45">
      <c r="P6385" s="33"/>
      <c r="W6385" s="33"/>
      <c r="Y6385" s="33"/>
    </row>
    <row r="6386" spans="16:25" x14ac:dyDescent="0.45">
      <c r="P6386" s="33"/>
      <c r="W6386" s="33"/>
      <c r="Y6386" s="33"/>
    </row>
    <row r="6387" spans="16:25" x14ac:dyDescent="0.45">
      <c r="P6387" s="33"/>
      <c r="W6387" s="33"/>
      <c r="Y6387" s="33"/>
    </row>
    <row r="6388" spans="16:25" x14ac:dyDescent="0.45">
      <c r="P6388" s="33"/>
      <c r="W6388" s="33"/>
      <c r="Y6388" s="33"/>
    </row>
    <row r="6389" spans="16:25" x14ac:dyDescent="0.45">
      <c r="P6389" s="33"/>
      <c r="W6389" s="33"/>
      <c r="Y6389" s="33"/>
    </row>
    <row r="6390" spans="16:25" x14ac:dyDescent="0.45">
      <c r="P6390" s="33"/>
      <c r="W6390" s="33"/>
      <c r="Y6390" s="33"/>
    </row>
    <row r="6391" spans="16:25" x14ac:dyDescent="0.45">
      <c r="P6391" s="33"/>
      <c r="W6391" s="33"/>
      <c r="Y6391" s="33"/>
    </row>
    <row r="6392" spans="16:25" x14ac:dyDescent="0.45">
      <c r="P6392" s="33"/>
      <c r="W6392" s="33"/>
      <c r="Y6392" s="33"/>
    </row>
    <row r="6393" spans="16:25" x14ac:dyDescent="0.45">
      <c r="P6393" s="33"/>
      <c r="W6393" s="33"/>
      <c r="Y6393" s="33"/>
    </row>
    <row r="6394" spans="16:25" x14ac:dyDescent="0.45">
      <c r="P6394" s="33"/>
      <c r="W6394" s="33"/>
      <c r="Y6394" s="33"/>
    </row>
    <row r="6395" spans="16:25" x14ac:dyDescent="0.45">
      <c r="P6395" s="33"/>
      <c r="W6395" s="33"/>
      <c r="Y6395" s="33"/>
    </row>
    <row r="6396" spans="16:25" x14ac:dyDescent="0.45">
      <c r="P6396" s="33"/>
      <c r="W6396" s="33"/>
      <c r="Y6396" s="33"/>
    </row>
    <row r="6397" spans="16:25" x14ac:dyDescent="0.45">
      <c r="P6397" s="33"/>
      <c r="W6397" s="33"/>
      <c r="Y6397" s="33"/>
    </row>
    <row r="6398" spans="16:25" x14ac:dyDescent="0.45">
      <c r="P6398" s="33"/>
      <c r="W6398" s="33"/>
      <c r="Y6398" s="33"/>
    </row>
    <row r="6399" spans="16:25" x14ac:dyDescent="0.45">
      <c r="P6399" s="33"/>
      <c r="W6399" s="33"/>
      <c r="Y6399" s="33"/>
    </row>
    <row r="6400" spans="16:25" x14ac:dyDescent="0.45">
      <c r="P6400" s="33"/>
      <c r="W6400" s="33"/>
      <c r="Y6400" s="33"/>
    </row>
    <row r="6401" spans="16:25" x14ac:dyDescent="0.45">
      <c r="P6401" s="33"/>
      <c r="W6401" s="33"/>
      <c r="Y6401" s="33"/>
    </row>
    <row r="6402" spans="16:25" x14ac:dyDescent="0.45">
      <c r="P6402" s="33"/>
      <c r="W6402" s="33"/>
      <c r="Y6402" s="33"/>
    </row>
    <row r="6403" spans="16:25" x14ac:dyDescent="0.45">
      <c r="P6403" s="33"/>
      <c r="W6403" s="33"/>
      <c r="Y6403" s="33"/>
    </row>
    <row r="6404" spans="16:25" x14ac:dyDescent="0.45">
      <c r="P6404" s="33"/>
      <c r="W6404" s="33"/>
      <c r="Y6404" s="33"/>
    </row>
    <row r="6405" spans="16:25" x14ac:dyDescent="0.45">
      <c r="P6405" s="33"/>
      <c r="W6405" s="33"/>
      <c r="Y6405" s="33"/>
    </row>
    <row r="6406" spans="16:25" x14ac:dyDescent="0.45">
      <c r="P6406" s="33"/>
      <c r="W6406" s="33"/>
      <c r="Y6406" s="33"/>
    </row>
    <row r="6407" spans="16:25" x14ac:dyDescent="0.45">
      <c r="P6407" s="33"/>
      <c r="W6407" s="33"/>
      <c r="Y6407" s="33"/>
    </row>
    <row r="6408" spans="16:25" x14ac:dyDescent="0.45">
      <c r="P6408" s="33"/>
      <c r="W6408" s="33"/>
      <c r="Y6408" s="33"/>
    </row>
    <row r="6409" spans="16:25" x14ac:dyDescent="0.45">
      <c r="P6409" s="33"/>
      <c r="W6409" s="33"/>
      <c r="Y6409" s="33"/>
    </row>
    <row r="6410" spans="16:25" x14ac:dyDescent="0.45">
      <c r="P6410" s="33"/>
      <c r="W6410" s="33"/>
      <c r="Y6410" s="33"/>
    </row>
    <row r="6411" spans="16:25" x14ac:dyDescent="0.45">
      <c r="P6411" s="33"/>
      <c r="W6411" s="33"/>
      <c r="Y6411" s="33"/>
    </row>
    <row r="6412" spans="16:25" x14ac:dyDescent="0.45">
      <c r="P6412" s="33"/>
      <c r="W6412" s="33"/>
      <c r="Y6412" s="33"/>
    </row>
    <row r="6413" spans="16:25" x14ac:dyDescent="0.45">
      <c r="P6413" s="33"/>
      <c r="W6413" s="33"/>
      <c r="Y6413" s="33"/>
    </row>
    <row r="6414" spans="16:25" x14ac:dyDescent="0.45">
      <c r="P6414" s="33"/>
      <c r="W6414" s="33"/>
      <c r="Y6414" s="33"/>
    </row>
    <row r="6415" spans="16:25" x14ac:dyDescent="0.45">
      <c r="P6415" s="33"/>
      <c r="W6415" s="33"/>
      <c r="Y6415" s="33"/>
    </row>
    <row r="6416" spans="16:25" x14ac:dyDescent="0.45">
      <c r="P6416" s="33"/>
      <c r="W6416" s="33"/>
      <c r="Y6416" s="33"/>
    </row>
    <row r="6417" spans="16:25" x14ac:dyDescent="0.45">
      <c r="P6417" s="33"/>
      <c r="W6417" s="33"/>
      <c r="Y6417" s="33"/>
    </row>
    <row r="6418" spans="16:25" x14ac:dyDescent="0.45">
      <c r="P6418" s="33"/>
      <c r="W6418" s="33"/>
      <c r="Y6418" s="33"/>
    </row>
    <row r="6419" spans="16:25" x14ac:dyDescent="0.45">
      <c r="P6419" s="33"/>
      <c r="W6419" s="33"/>
      <c r="Y6419" s="33"/>
    </row>
    <row r="6420" spans="16:25" x14ac:dyDescent="0.45">
      <c r="P6420" s="33"/>
      <c r="W6420" s="33"/>
      <c r="Y6420" s="33"/>
    </row>
    <row r="6421" spans="16:25" x14ac:dyDescent="0.45">
      <c r="P6421" s="33"/>
      <c r="W6421" s="33"/>
      <c r="Y6421" s="33"/>
    </row>
    <row r="6422" spans="16:25" x14ac:dyDescent="0.45">
      <c r="P6422" s="33"/>
      <c r="W6422" s="33"/>
      <c r="Y6422" s="33"/>
    </row>
    <row r="6423" spans="16:25" x14ac:dyDescent="0.45">
      <c r="P6423" s="33"/>
      <c r="W6423" s="33"/>
      <c r="Y6423" s="33"/>
    </row>
    <row r="6424" spans="16:25" x14ac:dyDescent="0.45">
      <c r="P6424" s="33"/>
      <c r="W6424" s="33"/>
      <c r="Y6424" s="33"/>
    </row>
    <row r="6425" spans="16:25" x14ac:dyDescent="0.45">
      <c r="P6425" s="33"/>
      <c r="W6425" s="33"/>
      <c r="Y6425" s="33"/>
    </row>
    <row r="6426" spans="16:25" x14ac:dyDescent="0.45">
      <c r="P6426" s="33"/>
      <c r="W6426" s="33"/>
      <c r="Y6426" s="33"/>
    </row>
    <row r="6427" spans="16:25" x14ac:dyDescent="0.45">
      <c r="P6427" s="33"/>
      <c r="W6427" s="33"/>
      <c r="Y6427" s="33"/>
    </row>
    <row r="6428" spans="16:25" x14ac:dyDescent="0.45">
      <c r="P6428" s="33"/>
      <c r="W6428" s="33"/>
      <c r="Y6428" s="33"/>
    </row>
    <row r="6429" spans="16:25" x14ac:dyDescent="0.45">
      <c r="P6429" s="33"/>
      <c r="W6429" s="33"/>
      <c r="Y6429" s="33"/>
    </row>
    <row r="6430" spans="16:25" x14ac:dyDescent="0.45">
      <c r="P6430" s="33"/>
      <c r="W6430" s="33"/>
      <c r="Y6430" s="33"/>
    </row>
    <row r="6431" spans="16:25" x14ac:dyDescent="0.45">
      <c r="P6431" s="33"/>
      <c r="W6431" s="33"/>
      <c r="Y6431" s="33"/>
    </row>
    <row r="6432" spans="16:25" x14ac:dyDescent="0.45">
      <c r="P6432" s="33"/>
      <c r="W6432" s="33"/>
      <c r="Y6432" s="33"/>
    </row>
    <row r="6433" spans="16:25" x14ac:dyDescent="0.45">
      <c r="P6433" s="33"/>
      <c r="W6433" s="33"/>
      <c r="Y6433" s="33"/>
    </row>
    <row r="6434" spans="16:25" x14ac:dyDescent="0.45">
      <c r="P6434" s="33"/>
      <c r="W6434" s="33"/>
      <c r="Y6434" s="33"/>
    </row>
    <row r="6435" spans="16:25" x14ac:dyDescent="0.45">
      <c r="P6435" s="33"/>
      <c r="W6435" s="33"/>
      <c r="Y6435" s="33"/>
    </row>
    <row r="6436" spans="16:25" x14ac:dyDescent="0.45">
      <c r="P6436" s="33"/>
      <c r="W6436" s="33"/>
      <c r="Y6436" s="33"/>
    </row>
    <row r="6437" spans="16:25" x14ac:dyDescent="0.45">
      <c r="P6437" s="33"/>
      <c r="W6437" s="33"/>
      <c r="Y6437" s="33"/>
    </row>
    <row r="6438" spans="16:25" x14ac:dyDescent="0.45">
      <c r="P6438" s="33"/>
      <c r="W6438" s="33"/>
      <c r="Y6438" s="33"/>
    </row>
    <row r="6439" spans="16:25" x14ac:dyDescent="0.45">
      <c r="P6439" s="33"/>
      <c r="W6439" s="33"/>
      <c r="Y6439" s="33"/>
    </row>
    <row r="6440" spans="16:25" x14ac:dyDescent="0.45">
      <c r="P6440" s="33"/>
      <c r="W6440" s="33"/>
      <c r="Y6440" s="33"/>
    </row>
    <row r="6441" spans="16:25" x14ac:dyDescent="0.45">
      <c r="P6441" s="33"/>
      <c r="W6441" s="33"/>
      <c r="Y6441" s="33"/>
    </row>
    <row r="6442" spans="16:25" x14ac:dyDescent="0.45">
      <c r="P6442" s="33"/>
      <c r="W6442" s="33"/>
      <c r="Y6442" s="33"/>
    </row>
    <row r="6443" spans="16:25" x14ac:dyDescent="0.45">
      <c r="P6443" s="33"/>
      <c r="W6443" s="33"/>
      <c r="Y6443" s="33"/>
    </row>
    <row r="6444" spans="16:25" x14ac:dyDescent="0.45">
      <c r="P6444" s="33"/>
      <c r="W6444" s="33"/>
      <c r="Y6444" s="33"/>
    </row>
    <row r="6445" spans="16:25" x14ac:dyDescent="0.45">
      <c r="P6445" s="33"/>
      <c r="W6445" s="33"/>
      <c r="Y6445" s="33"/>
    </row>
    <row r="6446" spans="16:25" x14ac:dyDescent="0.45">
      <c r="P6446" s="33"/>
      <c r="W6446" s="33"/>
      <c r="Y6446" s="33"/>
    </row>
    <row r="6447" spans="16:25" x14ac:dyDescent="0.45">
      <c r="P6447" s="33"/>
      <c r="W6447" s="33"/>
      <c r="Y6447" s="33"/>
    </row>
    <row r="6448" spans="16:25" x14ac:dyDescent="0.45">
      <c r="P6448" s="33"/>
      <c r="W6448" s="33"/>
      <c r="Y6448" s="33"/>
    </row>
    <row r="6449" spans="16:25" x14ac:dyDescent="0.45">
      <c r="P6449" s="33"/>
      <c r="W6449" s="33"/>
      <c r="Y6449" s="33"/>
    </row>
    <row r="6450" spans="16:25" x14ac:dyDescent="0.45">
      <c r="P6450" s="33"/>
      <c r="W6450" s="33"/>
      <c r="Y6450" s="33"/>
    </row>
    <row r="6451" spans="16:25" x14ac:dyDescent="0.45">
      <c r="P6451" s="33"/>
      <c r="W6451" s="33"/>
      <c r="Y6451" s="33"/>
    </row>
    <row r="6452" spans="16:25" x14ac:dyDescent="0.45">
      <c r="P6452" s="33"/>
      <c r="W6452" s="33"/>
      <c r="Y6452" s="33"/>
    </row>
    <row r="6453" spans="16:25" x14ac:dyDescent="0.45">
      <c r="P6453" s="33"/>
      <c r="W6453" s="33"/>
      <c r="Y6453" s="33"/>
    </row>
    <row r="6454" spans="16:25" x14ac:dyDescent="0.45">
      <c r="P6454" s="33"/>
      <c r="W6454" s="33"/>
      <c r="Y6454" s="33"/>
    </row>
    <row r="6455" spans="16:25" x14ac:dyDescent="0.45">
      <c r="P6455" s="33"/>
      <c r="W6455" s="33"/>
      <c r="Y6455" s="33"/>
    </row>
    <row r="6456" spans="16:25" x14ac:dyDescent="0.45">
      <c r="P6456" s="33"/>
      <c r="W6456" s="33"/>
      <c r="Y6456" s="33"/>
    </row>
    <row r="6457" spans="16:25" x14ac:dyDescent="0.45">
      <c r="P6457" s="33"/>
      <c r="W6457" s="33"/>
      <c r="Y6457" s="33"/>
    </row>
    <row r="6458" spans="16:25" x14ac:dyDescent="0.45">
      <c r="P6458" s="33"/>
      <c r="W6458" s="33"/>
      <c r="Y6458" s="33"/>
    </row>
    <row r="6459" spans="16:25" x14ac:dyDescent="0.45">
      <c r="P6459" s="33"/>
      <c r="W6459" s="33"/>
      <c r="Y6459" s="33"/>
    </row>
    <row r="6460" spans="16:25" x14ac:dyDescent="0.45">
      <c r="P6460" s="33"/>
      <c r="W6460" s="33"/>
      <c r="Y6460" s="33"/>
    </row>
    <row r="6461" spans="16:25" x14ac:dyDescent="0.45">
      <c r="P6461" s="33"/>
      <c r="W6461" s="33"/>
      <c r="Y6461" s="33"/>
    </row>
    <row r="6462" spans="16:25" x14ac:dyDescent="0.45">
      <c r="P6462" s="33"/>
      <c r="W6462" s="33"/>
      <c r="Y6462" s="33"/>
    </row>
    <row r="6463" spans="16:25" x14ac:dyDescent="0.45">
      <c r="P6463" s="33"/>
      <c r="W6463" s="33"/>
      <c r="Y6463" s="33"/>
    </row>
    <row r="6464" spans="16:25" x14ac:dyDescent="0.45">
      <c r="P6464" s="33"/>
      <c r="W6464" s="33"/>
      <c r="Y6464" s="33"/>
    </row>
    <row r="6465" spans="16:25" x14ac:dyDescent="0.45">
      <c r="P6465" s="33"/>
      <c r="W6465" s="33"/>
      <c r="Y6465" s="33"/>
    </row>
    <row r="6466" spans="16:25" x14ac:dyDescent="0.45">
      <c r="P6466" s="33"/>
      <c r="W6466" s="33"/>
      <c r="Y6466" s="33"/>
    </row>
    <row r="6467" spans="16:25" x14ac:dyDescent="0.45">
      <c r="P6467" s="33"/>
      <c r="W6467" s="33"/>
      <c r="Y6467" s="33"/>
    </row>
    <row r="6468" spans="16:25" x14ac:dyDescent="0.45">
      <c r="P6468" s="33"/>
      <c r="W6468" s="33"/>
      <c r="Y6468" s="33"/>
    </row>
    <row r="6469" spans="16:25" x14ac:dyDescent="0.45">
      <c r="P6469" s="33"/>
      <c r="W6469" s="33"/>
      <c r="Y6469" s="33"/>
    </row>
    <row r="6470" spans="16:25" x14ac:dyDescent="0.45">
      <c r="P6470" s="33"/>
      <c r="W6470" s="33"/>
      <c r="Y6470" s="33"/>
    </row>
    <row r="6471" spans="16:25" x14ac:dyDescent="0.45">
      <c r="P6471" s="33"/>
      <c r="W6471" s="33"/>
      <c r="Y6471" s="33"/>
    </row>
    <row r="6472" spans="16:25" x14ac:dyDescent="0.45">
      <c r="P6472" s="33"/>
      <c r="W6472" s="33"/>
      <c r="Y6472" s="33"/>
    </row>
    <row r="6473" spans="16:25" x14ac:dyDescent="0.45">
      <c r="P6473" s="33"/>
      <c r="W6473" s="33"/>
      <c r="Y6473" s="33"/>
    </row>
    <row r="6474" spans="16:25" x14ac:dyDescent="0.45">
      <c r="P6474" s="33"/>
      <c r="W6474" s="33"/>
      <c r="Y6474" s="33"/>
    </row>
    <row r="6475" spans="16:25" x14ac:dyDescent="0.45">
      <c r="P6475" s="33"/>
      <c r="W6475" s="33"/>
      <c r="Y6475" s="33"/>
    </row>
    <row r="6476" spans="16:25" x14ac:dyDescent="0.45">
      <c r="P6476" s="33"/>
      <c r="W6476" s="33"/>
      <c r="Y6476" s="33"/>
    </row>
    <row r="6477" spans="16:25" x14ac:dyDescent="0.45">
      <c r="P6477" s="33"/>
      <c r="W6477" s="33"/>
      <c r="Y6477" s="33"/>
    </row>
    <row r="6478" spans="16:25" x14ac:dyDescent="0.45">
      <c r="P6478" s="33"/>
      <c r="W6478" s="33"/>
      <c r="Y6478" s="33"/>
    </row>
    <row r="6479" spans="16:25" x14ac:dyDescent="0.45">
      <c r="P6479" s="33"/>
      <c r="W6479" s="33"/>
      <c r="Y6479" s="33"/>
    </row>
    <row r="6480" spans="16:25" x14ac:dyDescent="0.45">
      <c r="P6480" s="33"/>
      <c r="W6480" s="33"/>
      <c r="Y6480" s="33"/>
    </row>
    <row r="6481" spans="16:25" x14ac:dyDescent="0.45">
      <c r="P6481" s="33"/>
      <c r="W6481" s="33"/>
      <c r="Y6481" s="33"/>
    </row>
    <row r="6482" spans="16:25" x14ac:dyDescent="0.45">
      <c r="P6482" s="33"/>
      <c r="W6482" s="33"/>
      <c r="Y6482" s="33"/>
    </row>
    <row r="6483" spans="16:25" x14ac:dyDescent="0.45">
      <c r="P6483" s="33"/>
      <c r="W6483" s="33"/>
      <c r="Y6483" s="33"/>
    </row>
    <row r="6484" spans="16:25" x14ac:dyDescent="0.45">
      <c r="P6484" s="33"/>
      <c r="W6484" s="33"/>
      <c r="Y6484" s="33"/>
    </row>
    <row r="6485" spans="16:25" x14ac:dyDescent="0.45">
      <c r="P6485" s="33"/>
      <c r="W6485" s="33"/>
      <c r="Y6485" s="33"/>
    </row>
    <row r="6486" spans="16:25" x14ac:dyDescent="0.45">
      <c r="P6486" s="33"/>
      <c r="W6486" s="33"/>
      <c r="Y6486" s="33"/>
    </row>
    <row r="6487" spans="16:25" x14ac:dyDescent="0.45">
      <c r="P6487" s="33"/>
      <c r="W6487" s="33"/>
      <c r="Y6487" s="33"/>
    </row>
    <row r="6488" spans="16:25" x14ac:dyDescent="0.45">
      <c r="P6488" s="33"/>
      <c r="W6488" s="33"/>
      <c r="Y6488" s="33"/>
    </row>
    <row r="6489" spans="16:25" x14ac:dyDescent="0.45">
      <c r="P6489" s="33"/>
      <c r="W6489" s="33"/>
      <c r="Y6489" s="33"/>
    </row>
    <row r="6490" spans="16:25" x14ac:dyDescent="0.45">
      <c r="P6490" s="33"/>
      <c r="W6490" s="33"/>
      <c r="Y6490" s="33"/>
    </row>
    <row r="6491" spans="16:25" x14ac:dyDescent="0.45">
      <c r="P6491" s="33"/>
      <c r="W6491" s="33"/>
      <c r="Y6491" s="33"/>
    </row>
    <row r="6492" spans="16:25" x14ac:dyDescent="0.45">
      <c r="P6492" s="33"/>
      <c r="W6492" s="33"/>
      <c r="Y6492" s="33"/>
    </row>
    <row r="6493" spans="16:25" x14ac:dyDescent="0.45">
      <c r="P6493" s="33"/>
      <c r="W6493" s="33"/>
      <c r="Y6493" s="33"/>
    </row>
    <row r="6494" spans="16:25" x14ac:dyDescent="0.45">
      <c r="P6494" s="33"/>
      <c r="W6494" s="33"/>
      <c r="Y6494" s="33"/>
    </row>
    <row r="6495" spans="16:25" x14ac:dyDescent="0.45">
      <c r="P6495" s="33"/>
      <c r="W6495" s="33"/>
      <c r="Y6495" s="33"/>
    </row>
    <row r="6496" spans="16:25" x14ac:dyDescent="0.45">
      <c r="P6496" s="33"/>
      <c r="W6496" s="33"/>
      <c r="Y6496" s="33"/>
    </row>
    <row r="6497" spans="16:25" x14ac:dyDescent="0.45">
      <c r="P6497" s="33"/>
      <c r="W6497" s="33"/>
      <c r="Y6497" s="33"/>
    </row>
    <row r="6498" spans="16:25" x14ac:dyDescent="0.45">
      <c r="P6498" s="33"/>
      <c r="W6498" s="33"/>
      <c r="Y6498" s="33"/>
    </row>
    <row r="6499" spans="16:25" x14ac:dyDescent="0.45">
      <c r="P6499" s="33"/>
      <c r="W6499" s="33"/>
      <c r="Y6499" s="33"/>
    </row>
    <row r="6500" spans="16:25" x14ac:dyDescent="0.45">
      <c r="P6500" s="33"/>
      <c r="W6500" s="33"/>
      <c r="Y6500" s="33"/>
    </row>
    <row r="6501" spans="16:25" x14ac:dyDescent="0.45">
      <c r="P6501" s="33"/>
      <c r="W6501" s="33"/>
      <c r="Y6501" s="33"/>
    </row>
    <row r="6502" spans="16:25" x14ac:dyDescent="0.45">
      <c r="P6502" s="33"/>
      <c r="W6502" s="33"/>
      <c r="Y6502" s="33"/>
    </row>
    <row r="6503" spans="16:25" x14ac:dyDescent="0.45">
      <c r="P6503" s="33"/>
      <c r="W6503" s="33"/>
      <c r="Y6503" s="33"/>
    </row>
    <row r="6504" spans="16:25" x14ac:dyDescent="0.45">
      <c r="P6504" s="33"/>
      <c r="W6504" s="33"/>
      <c r="Y6504" s="33"/>
    </row>
    <row r="6505" spans="16:25" x14ac:dyDescent="0.45">
      <c r="P6505" s="33"/>
      <c r="W6505" s="33"/>
      <c r="Y6505" s="33"/>
    </row>
    <row r="6506" spans="16:25" x14ac:dyDescent="0.45">
      <c r="P6506" s="33"/>
      <c r="W6506" s="33"/>
      <c r="Y6506" s="33"/>
    </row>
    <row r="6507" spans="16:25" x14ac:dyDescent="0.45">
      <c r="P6507" s="33"/>
      <c r="W6507" s="33"/>
      <c r="Y6507" s="33"/>
    </row>
    <row r="6508" spans="16:25" x14ac:dyDescent="0.45">
      <c r="P6508" s="33"/>
      <c r="W6508" s="33"/>
      <c r="Y6508" s="33"/>
    </row>
    <row r="6509" spans="16:25" x14ac:dyDescent="0.45">
      <c r="P6509" s="33"/>
      <c r="W6509" s="33"/>
      <c r="Y6509" s="33"/>
    </row>
    <row r="6510" spans="16:25" x14ac:dyDescent="0.45">
      <c r="P6510" s="33"/>
      <c r="W6510" s="33"/>
      <c r="Y6510" s="33"/>
    </row>
    <row r="6511" spans="16:25" x14ac:dyDescent="0.45">
      <c r="P6511" s="33"/>
      <c r="W6511" s="33"/>
      <c r="Y6511" s="33"/>
    </row>
    <row r="6512" spans="16:25" x14ac:dyDescent="0.45">
      <c r="P6512" s="33"/>
      <c r="W6512" s="33"/>
      <c r="Y6512" s="33"/>
    </row>
    <row r="6513" spans="16:25" x14ac:dyDescent="0.45">
      <c r="P6513" s="33"/>
      <c r="W6513" s="33"/>
      <c r="Y6513" s="33"/>
    </row>
    <row r="6514" spans="16:25" x14ac:dyDescent="0.45">
      <c r="P6514" s="33"/>
      <c r="W6514" s="33"/>
      <c r="Y6514" s="33"/>
    </row>
    <row r="6515" spans="16:25" x14ac:dyDescent="0.45">
      <c r="P6515" s="33"/>
      <c r="W6515" s="33"/>
      <c r="Y6515" s="33"/>
    </row>
    <row r="6516" spans="16:25" x14ac:dyDescent="0.45">
      <c r="P6516" s="33"/>
      <c r="W6516" s="33"/>
      <c r="Y6516" s="33"/>
    </row>
    <row r="6517" spans="16:25" x14ac:dyDescent="0.45">
      <c r="P6517" s="33"/>
      <c r="W6517" s="33"/>
      <c r="Y6517" s="33"/>
    </row>
    <row r="6518" spans="16:25" x14ac:dyDescent="0.45">
      <c r="P6518" s="33"/>
      <c r="W6518" s="33"/>
      <c r="Y6518" s="33"/>
    </row>
    <row r="6519" spans="16:25" x14ac:dyDescent="0.45">
      <c r="P6519" s="33"/>
      <c r="W6519" s="33"/>
      <c r="Y6519" s="33"/>
    </row>
    <row r="6520" spans="16:25" x14ac:dyDescent="0.45">
      <c r="P6520" s="33"/>
      <c r="W6520" s="33"/>
      <c r="Y6520" s="33"/>
    </row>
    <row r="6521" spans="16:25" x14ac:dyDescent="0.45">
      <c r="P6521" s="33"/>
      <c r="W6521" s="33"/>
      <c r="Y6521" s="33"/>
    </row>
    <row r="6522" spans="16:25" x14ac:dyDescent="0.45">
      <c r="P6522" s="33"/>
      <c r="W6522" s="33"/>
      <c r="Y6522" s="33"/>
    </row>
    <row r="6523" spans="16:25" x14ac:dyDescent="0.45">
      <c r="P6523" s="33"/>
      <c r="W6523" s="33"/>
      <c r="Y6523" s="33"/>
    </row>
    <row r="6524" spans="16:25" x14ac:dyDescent="0.45">
      <c r="P6524" s="33"/>
      <c r="W6524" s="33"/>
      <c r="Y6524" s="33"/>
    </row>
    <row r="6525" spans="16:25" x14ac:dyDescent="0.45">
      <c r="P6525" s="33"/>
      <c r="W6525" s="33"/>
      <c r="Y6525" s="33"/>
    </row>
    <row r="6526" spans="16:25" x14ac:dyDescent="0.45">
      <c r="P6526" s="33"/>
      <c r="W6526" s="33"/>
      <c r="Y6526" s="33"/>
    </row>
    <row r="6527" spans="16:25" x14ac:dyDescent="0.45">
      <c r="P6527" s="33"/>
      <c r="W6527" s="33"/>
      <c r="Y6527" s="33"/>
    </row>
    <row r="6528" spans="16:25" x14ac:dyDescent="0.45">
      <c r="P6528" s="33"/>
      <c r="W6528" s="33"/>
      <c r="Y6528" s="33"/>
    </row>
    <row r="6529" spans="16:25" x14ac:dyDescent="0.45">
      <c r="P6529" s="33"/>
      <c r="W6529" s="33"/>
      <c r="Y6529" s="33"/>
    </row>
    <row r="6530" spans="16:25" x14ac:dyDescent="0.45">
      <c r="P6530" s="33"/>
      <c r="W6530" s="33"/>
      <c r="Y6530" s="33"/>
    </row>
    <row r="6531" spans="16:25" x14ac:dyDescent="0.45">
      <c r="P6531" s="33"/>
      <c r="W6531" s="33"/>
      <c r="Y6531" s="33"/>
    </row>
    <row r="6532" spans="16:25" x14ac:dyDescent="0.45">
      <c r="P6532" s="33"/>
      <c r="W6532" s="33"/>
      <c r="Y6532" s="33"/>
    </row>
    <row r="6533" spans="16:25" x14ac:dyDescent="0.45">
      <c r="P6533" s="33"/>
      <c r="W6533" s="33"/>
      <c r="Y6533" s="33"/>
    </row>
    <row r="6534" spans="16:25" x14ac:dyDescent="0.45">
      <c r="P6534" s="33"/>
      <c r="W6534" s="33"/>
      <c r="Y6534" s="33"/>
    </row>
    <row r="6535" spans="16:25" x14ac:dyDescent="0.45">
      <c r="P6535" s="33"/>
      <c r="W6535" s="33"/>
      <c r="Y6535" s="33"/>
    </row>
    <row r="6536" spans="16:25" x14ac:dyDescent="0.45">
      <c r="P6536" s="33"/>
      <c r="W6536" s="33"/>
      <c r="Y6536" s="33"/>
    </row>
    <row r="6537" spans="16:25" x14ac:dyDescent="0.45">
      <c r="P6537" s="33"/>
      <c r="W6537" s="33"/>
      <c r="Y6537" s="33"/>
    </row>
    <row r="6538" spans="16:25" x14ac:dyDescent="0.45">
      <c r="P6538" s="33"/>
      <c r="W6538" s="33"/>
      <c r="Y6538" s="33"/>
    </row>
    <row r="6539" spans="16:25" x14ac:dyDescent="0.45">
      <c r="P6539" s="33"/>
      <c r="W6539" s="33"/>
      <c r="Y6539" s="33"/>
    </row>
    <row r="6540" spans="16:25" x14ac:dyDescent="0.45">
      <c r="P6540" s="33"/>
      <c r="W6540" s="33"/>
      <c r="Y6540" s="33"/>
    </row>
    <row r="6541" spans="16:25" x14ac:dyDescent="0.45">
      <c r="P6541" s="33"/>
      <c r="W6541" s="33"/>
      <c r="Y6541" s="33"/>
    </row>
    <row r="6542" spans="16:25" x14ac:dyDescent="0.45">
      <c r="P6542" s="33"/>
      <c r="W6542" s="33"/>
      <c r="Y6542" s="33"/>
    </row>
    <row r="6543" spans="16:25" x14ac:dyDescent="0.45">
      <c r="P6543" s="33"/>
      <c r="W6543" s="33"/>
      <c r="Y6543" s="33"/>
    </row>
    <row r="6544" spans="16:25" x14ac:dyDescent="0.45">
      <c r="P6544" s="33"/>
      <c r="W6544" s="33"/>
      <c r="Y6544" s="33"/>
    </row>
    <row r="6545" spans="16:25" x14ac:dyDescent="0.45">
      <c r="P6545" s="33"/>
      <c r="W6545" s="33"/>
      <c r="Y6545" s="33"/>
    </row>
    <row r="6546" spans="16:25" x14ac:dyDescent="0.45">
      <c r="P6546" s="33"/>
      <c r="W6546" s="33"/>
      <c r="Y6546" s="33"/>
    </row>
    <row r="6547" spans="16:25" x14ac:dyDescent="0.45">
      <c r="P6547" s="33"/>
      <c r="W6547" s="33"/>
      <c r="Y6547" s="33"/>
    </row>
    <row r="6548" spans="16:25" x14ac:dyDescent="0.45">
      <c r="P6548" s="33"/>
      <c r="W6548" s="33"/>
      <c r="Y6548" s="33"/>
    </row>
    <row r="6549" spans="16:25" x14ac:dyDescent="0.45">
      <c r="P6549" s="33"/>
      <c r="W6549" s="33"/>
      <c r="Y6549" s="33"/>
    </row>
    <row r="6550" spans="16:25" x14ac:dyDescent="0.45">
      <c r="P6550" s="33"/>
      <c r="W6550" s="33"/>
      <c r="Y6550" s="33"/>
    </row>
    <row r="6551" spans="16:25" x14ac:dyDescent="0.45">
      <c r="P6551" s="33"/>
      <c r="W6551" s="33"/>
      <c r="Y6551" s="33"/>
    </row>
    <row r="6552" spans="16:25" x14ac:dyDescent="0.45">
      <c r="P6552" s="33"/>
      <c r="W6552" s="33"/>
      <c r="Y6552" s="33"/>
    </row>
    <row r="6553" spans="16:25" x14ac:dyDescent="0.45">
      <c r="P6553" s="33"/>
      <c r="W6553" s="33"/>
      <c r="Y6553" s="33"/>
    </row>
    <row r="6554" spans="16:25" x14ac:dyDescent="0.45">
      <c r="P6554" s="33"/>
      <c r="W6554" s="33"/>
      <c r="Y6554" s="33"/>
    </row>
    <row r="6555" spans="16:25" x14ac:dyDescent="0.45">
      <c r="P6555" s="33"/>
      <c r="W6555" s="33"/>
      <c r="Y6555" s="33"/>
    </row>
    <row r="6556" spans="16:25" x14ac:dyDescent="0.45">
      <c r="P6556" s="33"/>
      <c r="W6556" s="33"/>
      <c r="Y6556" s="33"/>
    </row>
    <row r="6557" spans="16:25" x14ac:dyDescent="0.45">
      <c r="P6557" s="33"/>
      <c r="W6557" s="33"/>
      <c r="Y6557" s="33"/>
    </row>
    <row r="6558" spans="16:25" x14ac:dyDescent="0.45">
      <c r="P6558" s="33"/>
      <c r="W6558" s="33"/>
      <c r="Y6558" s="33"/>
    </row>
    <row r="6559" spans="16:25" x14ac:dyDescent="0.45">
      <c r="P6559" s="33"/>
      <c r="W6559" s="33"/>
      <c r="Y6559" s="33"/>
    </row>
    <row r="6560" spans="16:25" x14ac:dyDescent="0.45">
      <c r="P6560" s="33"/>
      <c r="W6560" s="33"/>
      <c r="Y6560" s="33"/>
    </row>
    <row r="6561" spans="16:25" x14ac:dyDescent="0.45">
      <c r="P6561" s="33"/>
      <c r="W6561" s="33"/>
      <c r="Y6561" s="33"/>
    </row>
    <row r="6562" spans="16:25" x14ac:dyDescent="0.45">
      <c r="P6562" s="33"/>
      <c r="W6562" s="33"/>
      <c r="Y6562" s="33"/>
    </row>
    <row r="6563" spans="16:25" x14ac:dyDescent="0.45">
      <c r="P6563" s="33"/>
      <c r="W6563" s="33"/>
      <c r="Y6563" s="33"/>
    </row>
    <row r="6564" spans="16:25" x14ac:dyDescent="0.45">
      <c r="P6564" s="33"/>
      <c r="W6564" s="33"/>
      <c r="Y6564" s="33"/>
    </row>
    <row r="6565" spans="16:25" x14ac:dyDescent="0.45">
      <c r="P6565" s="33"/>
      <c r="W6565" s="33"/>
      <c r="Y6565" s="33"/>
    </row>
    <row r="6566" spans="16:25" x14ac:dyDescent="0.45">
      <c r="P6566" s="33"/>
      <c r="W6566" s="33"/>
      <c r="Y6566" s="33"/>
    </row>
    <row r="6567" spans="16:25" x14ac:dyDescent="0.45">
      <c r="P6567" s="33"/>
      <c r="W6567" s="33"/>
      <c r="Y6567" s="33"/>
    </row>
    <row r="6568" spans="16:25" x14ac:dyDescent="0.45">
      <c r="P6568" s="33"/>
      <c r="W6568" s="33"/>
      <c r="Y6568" s="33"/>
    </row>
    <row r="6569" spans="16:25" x14ac:dyDescent="0.45">
      <c r="P6569" s="33"/>
      <c r="W6569" s="33"/>
      <c r="Y6569" s="33"/>
    </row>
    <row r="6570" spans="16:25" x14ac:dyDescent="0.45">
      <c r="P6570" s="33"/>
      <c r="W6570" s="33"/>
      <c r="Y6570" s="33"/>
    </row>
    <row r="6571" spans="16:25" x14ac:dyDescent="0.45">
      <c r="P6571" s="33"/>
      <c r="W6571" s="33"/>
      <c r="Y6571" s="33"/>
    </row>
    <row r="6572" spans="16:25" x14ac:dyDescent="0.45">
      <c r="P6572" s="33"/>
      <c r="W6572" s="33"/>
      <c r="Y6572" s="33"/>
    </row>
    <row r="6573" spans="16:25" x14ac:dyDescent="0.45">
      <c r="P6573" s="33"/>
      <c r="W6573" s="33"/>
      <c r="Y6573" s="33"/>
    </row>
    <row r="6574" spans="16:25" x14ac:dyDescent="0.45">
      <c r="P6574" s="33"/>
      <c r="W6574" s="33"/>
      <c r="Y6574" s="33"/>
    </row>
    <row r="6575" spans="16:25" x14ac:dyDescent="0.45">
      <c r="P6575" s="33"/>
      <c r="W6575" s="33"/>
      <c r="Y6575" s="33"/>
    </row>
    <row r="6576" spans="16:25" x14ac:dyDescent="0.45">
      <c r="P6576" s="33"/>
      <c r="W6576" s="33"/>
      <c r="Y6576" s="33"/>
    </row>
    <row r="6577" spans="16:25" x14ac:dyDescent="0.45">
      <c r="P6577" s="33"/>
      <c r="W6577" s="33"/>
      <c r="Y6577" s="33"/>
    </row>
    <row r="6578" spans="16:25" x14ac:dyDescent="0.45">
      <c r="P6578" s="33"/>
      <c r="W6578" s="33"/>
      <c r="Y6578" s="33"/>
    </row>
    <row r="6579" spans="16:25" x14ac:dyDescent="0.45">
      <c r="P6579" s="33"/>
      <c r="W6579" s="33"/>
      <c r="Y6579" s="33"/>
    </row>
    <row r="6580" spans="16:25" x14ac:dyDescent="0.45">
      <c r="P6580" s="33"/>
      <c r="W6580" s="33"/>
      <c r="Y6580" s="33"/>
    </row>
    <row r="6581" spans="16:25" x14ac:dyDescent="0.45">
      <c r="P6581" s="33"/>
      <c r="W6581" s="33"/>
      <c r="Y6581" s="33"/>
    </row>
    <row r="6582" spans="16:25" x14ac:dyDescent="0.45">
      <c r="P6582" s="33"/>
      <c r="W6582" s="33"/>
      <c r="Y6582" s="33"/>
    </row>
    <row r="6583" spans="16:25" x14ac:dyDescent="0.45">
      <c r="P6583" s="33"/>
      <c r="W6583" s="33"/>
      <c r="Y6583" s="33"/>
    </row>
    <row r="6584" spans="16:25" x14ac:dyDescent="0.45">
      <c r="P6584" s="33"/>
      <c r="W6584" s="33"/>
      <c r="Y6584" s="33"/>
    </row>
    <row r="6585" spans="16:25" x14ac:dyDescent="0.45">
      <c r="P6585" s="33"/>
      <c r="W6585" s="33"/>
      <c r="Y6585" s="33"/>
    </row>
    <row r="6586" spans="16:25" x14ac:dyDescent="0.45">
      <c r="P6586" s="33"/>
      <c r="W6586" s="33"/>
      <c r="Y6586" s="33"/>
    </row>
    <row r="6587" spans="16:25" x14ac:dyDescent="0.45">
      <c r="P6587" s="33"/>
      <c r="W6587" s="33"/>
      <c r="Y6587" s="33"/>
    </row>
    <row r="6588" spans="16:25" x14ac:dyDescent="0.45">
      <c r="P6588" s="33"/>
      <c r="W6588" s="33"/>
      <c r="Y6588" s="33"/>
    </row>
    <row r="6589" spans="16:25" x14ac:dyDescent="0.45">
      <c r="P6589" s="33"/>
      <c r="W6589" s="33"/>
      <c r="Y6589" s="33"/>
    </row>
    <row r="6590" spans="16:25" x14ac:dyDescent="0.45">
      <c r="P6590" s="33"/>
      <c r="W6590" s="33"/>
      <c r="Y6590" s="33"/>
    </row>
    <row r="6591" spans="16:25" x14ac:dyDescent="0.45">
      <c r="P6591" s="33"/>
      <c r="W6591" s="33"/>
      <c r="Y6591" s="33"/>
    </row>
    <row r="6592" spans="16:25" x14ac:dyDescent="0.45">
      <c r="P6592" s="33"/>
      <c r="W6592" s="33"/>
      <c r="Y6592" s="33"/>
    </row>
    <row r="6593" spans="16:25" x14ac:dyDescent="0.45">
      <c r="P6593" s="33"/>
      <c r="W6593" s="33"/>
      <c r="Y6593" s="33"/>
    </row>
    <row r="6594" spans="16:25" x14ac:dyDescent="0.45">
      <c r="P6594" s="33"/>
      <c r="W6594" s="33"/>
      <c r="Y6594" s="33"/>
    </row>
    <row r="6595" spans="16:25" x14ac:dyDescent="0.45">
      <c r="P6595" s="33"/>
      <c r="W6595" s="33"/>
      <c r="Y6595" s="33"/>
    </row>
    <row r="6596" spans="16:25" x14ac:dyDescent="0.45">
      <c r="P6596" s="33"/>
      <c r="W6596" s="33"/>
      <c r="Y6596" s="33"/>
    </row>
    <row r="6597" spans="16:25" x14ac:dyDescent="0.45">
      <c r="P6597" s="33"/>
      <c r="W6597" s="33"/>
      <c r="Y6597" s="33"/>
    </row>
    <row r="6598" spans="16:25" x14ac:dyDescent="0.45">
      <c r="P6598" s="33"/>
      <c r="W6598" s="33"/>
      <c r="Y6598" s="33"/>
    </row>
    <row r="6599" spans="16:25" x14ac:dyDescent="0.45">
      <c r="P6599" s="33"/>
      <c r="W6599" s="33"/>
      <c r="Y6599" s="33"/>
    </row>
    <row r="6600" spans="16:25" x14ac:dyDescent="0.45">
      <c r="P6600" s="33"/>
      <c r="W6600" s="33"/>
      <c r="Y6600" s="33"/>
    </row>
    <row r="6601" spans="16:25" x14ac:dyDescent="0.45">
      <c r="P6601" s="33"/>
      <c r="W6601" s="33"/>
      <c r="Y6601" s="33"/>
    </row>
    <row r="6602" spans="16:25" x14ac:dyDescent="0.45">
      <c r="P6602" s="33"/>
      <c r="W6602" s="33"/>
      <c r="Y6602" s="33"/>
    </row>
    <row r="6603" spans="16:25" x14ac:dyDescent="0.45">
      <c r="P6603" s="33"/>
      <c r="W6603" s="33"/>
      <c r="Y6603" s="33"/>
    </row>
    <row r="6604" spans="16:25" x14ac:dyDescent="0.45">
      <c r="P6604" s="33"/>
      <c r="W6604" s="33"/>
      <c r="Y6604" s="33"/>
    </row>
    <row r="6605" spans="16:25" x14ac:dyDescent="0.45">
      <c r="P6605" s="33"/>
      <c r="W6605" s="33"/>
      <c r="Y6605" s="33"/>
    </row>
    <row r="6606" spans="16:25" x14ac:dyDescent="0.45">
      <c r="P6606" s="33"/>
      <c r="W6606" s="33"/>
      <c r="Y6606" s="33"/>
    </row>
    <row r="6607" spans="16:25" x14ac:dyDescent="0.45">
      <c r="P6607" s="33"/>
      <c r="W6607" s="33"/>
      <c r="Y6607" s="33"/>
    </row>
    <row r="6608" spans="16:25" x14ac:dyDescent="0.45">
      <c r="P6608" s="33"/>
      <c r="W6608" s="33"/>
      <c r="Y6608" s="33"/>
    </row>
    <row r="6609" spans="16:25" x14ac:dyDescent="0.45">
      <c r="P6609" s="33"/>
      <c r="W6609" s="33"/>
      <c r="Y6609" s="33"/>
    </row>
    <row r="6610" spans="16:25" x14ac:dyDescent="0.45">
      <c r="P6610" s="33"/>
      <c r="W6610" s="33"/>
      <c r="Y6610" s="33"/>
    </row>
    <row r="6611" spans="16:25" x14ac:dyDescent="0.45">
      <c r="P6611" s="33"/>
      <c r="W6611" s="33"/>
      <c r="Y6611" s="33"/>
    </row>
    <row r="6612" spans="16:25" x14ac:dyDescent="0.45">
      <c r="P6612" s="33"/>
      <c r="W6612" s="33"/>
      <c r="Y6612" s="33"/>
    </row>
    <row r="6613" spans="16:25" x14ac:dyDescent="0.45">
      <c r="P6613" s="33"/>
      <c r="W6613" s="33"/>
      <c r="Y6613" s="33"/>
    </row>
    <row r="6614" spans="16:25" x14ac:dyDescent="0.45">
      <c r="P6614" s="33"/>
      <c r="W6614" s="33"/>
      <c r="Y6614" s="33"/>
    </row>
    <row r="6615" spans="16:25" x14ac:dyDescent="0.45">
      <c r="P6615" s="33"/>
      <c r="W6615" s="33"/>
      <c r="Y6615" s="33"/>
    </row>
    <row r="6616" spans="16:25" x14ac:dyDescent="0.45">
      <c r="P6616" s="33"/>
      <c r="W6616" s="33"/>
      <c r="Y6616" s="33"/>
    </row>
    <row r="6617" spans="16:25" x14ac:dyDescent="0.45">
      <c r="P6617" s="33"/>
      <c r="W6617" s="33"/>
      <c r="Y6617" s="33"/>
    </row>
    <row r="6618" spans="16:25" x14ac:dyDescent="0.45">
      <c r="P6618" s="33"/>
      <c r="W6618" s="33"/>
      <c r="Y6618" s="33"/>
    </row>
    <row r="6619" spans="16:25" x14ac:dyDescent="0.45">
      <c r="P6619" s="33"/>
      <c r="W6619" s="33"/>
      <c r="Y6619" s="33"/>
    </row>
    <row r="6620" spans="16:25" x14ac:dyDescent="0.45">
      <c r="P6620" s="33"/>
      <c r="W6620" s="33"/>
      <c r="Y6620" s="33"/>
    </row>
    <row r="6621" spans="16:25" x14ac:dyDescent="0.45">
      <c r="P6621" s="33"/>
      <c r="W6621" s="33"/>
      <c r="Y6621" s="33"/>
    </row>
    <row r="6622" spans="16:25" x14ac:dyDescent="0.45">
      <c r="P6622" s="33"/>
      <c r="W6622" s="33"/>
      <c r="Y6622" s="33"/>
    </row>
    <row r="6623" spans="16:25" x14ac:dyDescent="0.45">
      <c r="P6623" s="33"/>
      <c r="W6623" s="33"/>
      <c r="Y6623" s="33"/>
    </row>
    <row r="6624" spans="16:25" x14ac:dyDescent="0.45">
      <c r="P6624" s="33"/>
      <c r="W6624" s="33"/>
      <c r="Y6624" s="33"/>
    </row>
    <row r="6625" spans="16:25" x14ac:dyDescent="0.45">
      <c r="P6625" s="33"/>
      <c r="W6625" s="33"/>
      <c r="Y6625" s="33"/>
    </row>
    <row r="6626" spans="16:25" x14ac:dyDescent="0.45">
      <c r="P6626" s="33"/>
      <c r="W6626" s="33"/>
      <c r="Y6626" s="33"/>
    </row>
    <row r="6627" spans="16:25" x14ac:dyDescent="0.45">
      <c r="P6627" s="33"/>
      <c r="W6627" s="33"/>
      <c r="Y6627" s="33"/>
    </row>
    <row r="6628" spans="16:25" x14ac:dyDescent="0.45">
      <c r="P6628" s="33"/>
      <c r="W6628" s="33"/>
      <c r="Y6628" s="33"/>
    </row>
    <row r="6629" spans="16:25" x14ac:dyDescent="0.45">
      <c r="P6629" s="33"/>
      <c r="W6629" s="33"/>
      <c r="Y6629" s="33"/>
    </row>
    <row r="6630" spans="16:25" x14ac:dyDescent="0.45">
      <c r="P6630" s="33"/>
      <c r="W6630" s="33"/>
      <c r="Y6630" s="33"/>
    </row>
    <row r="6631" spans="16:25" x14ac:dyDescent="0.45">
      <c r="P6631" s="33"/>
      <c r="W6631" s="33"/>
      <c r="Y6631" s="33"/>
    </row>
    <row r="6632" spans="16:25" x14ac:dyDescent="0.45">
      <c r="P6632" s="33"/>
      <c r="W6632" s="33"/>
      <c r="Y6632" s="33"/>
    </row>
    <row r="6633" spans="16:25" x14ac:dyDescent="0.45">
      <c r="P6633" s="33"/>
      <c r="W6633" s="33"/>
      <c r="Y6633" s="33"/>
    </row>
    <row r="6634" spans="16:25" x14ac:dyDescent="0.45">
      <c r="P6634" s="33"/>
      <c r="W6634" s="33"/>
      <c r="Y6634" s="33"/>
    </row>
    <row r="6635" spans="16:25" x14ac:dyDescent="0.45">
      <c r="P6635" s="33"/>
      <c r="W6635" s="33"/>
      <c r="Y6635" s="33"/>
    </row>
    <row r="6636" spans="16:25" x14ac:dyDescent="0.45">
      <c r="P6636" s="33"/>
      <c r="W6636" s="33"/>
      <c r="Y6636" s="33"/>
    </row>
    <row r="6637" spans="16:25" x14ac:dyDescent="0.45">
      <c r="P6637" s="33"/>
      <c r="W6637" s="33"/>
      <c r="Y6637" s="33"/>
    </row>
    <row r="6638" spans="16:25" x14ac:dyDescent="0.45">
      <c r="P6638" s="33"/>
      <c r="W6638" s="33"/>
      <c r="Y6638" s="33"/>
    </row>
    <row r="6639" spans="16:25" x14ac:dyDescent="0.45">
      <c r="P6639" s="33"/>
      <c r="W6639" s="33"/>
      <c r="Y6639" s="33"/>
    </row>
    <row r="6640" spans="16:25" x14ac:dyDescent="0.45">
      <c r="P6640" s="33"/>
      <c r="W6640" s="33"/>
      <c r="Y6640" s="33"/>
    </row>
    <row r="6641" spans="16:25" x14ac:dyDescent="0.45">
      <c r="P6641" s="33"/>
      <c r="W6641" s="33"/>
      <c r="Y6641" s="33"/>
    </row>
    <row r="6642" spans="16:25" x14ac:dyDescent="0.45">
      <c r="P6642" s="33"/>
      <c r="W6642" s="33"/>
      <c r="Y6642" s="33"/>
    </row>
    <row r="6643" spans="16:25" x14ac:dyDescent="0.45">
      <c r="P6643" s="33"/>
      <c r="W6643" s="33"/>
      <c r="Y6643" s="33"/>
    </row>
    <row r="6644" spans="16:25" x14ac:dyDescent="0.45">
      <c r="P6644" s="33"/>
      <c r="W6644" s="33"/>
      <c r="Y6644" s="33"/>
    </row>
    <row r="6645" spans="16:25" x14ac:dyDescent="0.45">
      <c r="P6645" s="33"/>
      <c r="W6645" s="33"/>
      <c r="Y6645" s="33"/>
    </row>
    <row r="6646" spans="16:25" x14ac:dyDescent="0.45">
      <c r="P6646" s="33"/>
      <c r="W6646" s="33"/>
      <c r="Y6646" s="33"/>
    </row>
    <row r="6647" spans="16:25" x14ac:dyDescent="0.45">
      <c r="P6647" s="33"/>
      <c r="W6647" s="33"/>
      <c r="Y6647" s="33"/>
    </row>
    <row r="6648" spans="16:25" x14ac:dyDescent="0.45">
      <c r="P6648" s="33"/>
      <c r="W6648" s="33"/>
      <c r="Y6648" s="33"/>
    </row>
    <row r="6649" spans="16:25" x14ac:dyDescent="0.45">
      <c r="P6649" s="33"/>
      <c r="W6649" s="33"/>
      <c r="Y6649" s="33"/>
    </row>
    <row r="6650" spans="16:25" x14ac:dyDescent="0.45">
      <c r="P6650" s="33"/>
      <c r="W6650" s="33"/>
      <c r="Y6650" s="33"/>
    </row>
    <row r="6651" spans="16:25" x14ac:dyDescent="0.45">
      <c r="P6651" s="33"/>
      <c r="W6651" s="33"/>
      <c r="Y6651" s="33"/>
    </row>
    <row r="6652" spans="16:25" x14ac:dyDescent="0.45">
      <c r="P6652" s="33"/>
      <c r="W6652" s="33"/>
      <c r="Y6652" s="33"/>
    </row>
    <row r="6653" spans="16:25" x14ac:dyDescent="0.45">
      <c r="P6653" s="33"/>
      <c r="W6653" s="33"/>
      <c r="Y6653" s="33"/>
    </row>
    <row r="6654" spans="16:25" x14ac:dyDescent="0.45">
      <c r="P6654" s="33"/>
      <c r="W6654" s="33"/>
      <c r="Y6654" s="33"/>
    </row>
    <row r="6655" spans="16:25" x14ac:dyDescent="0.45">
      <c r="P6655" s="33"/>
      <c r="W6655" s="33"/>
      <c r="Y6655" s="33"/>
    </row>
    <row r="6656" spans="16:25" x14ac:dyDescent="0.45">
      <c r="P6656" s="33"/>
      <c r="W6656" s="33"/>
      <c r="Y6656" s="33"/>
    </row>
    <row r="6657" spans="16:25" x14ac:dyDescent="0.45">
      <c r="P6657" s="33"/>
      <c r="W6657" s="33"/>
      <c r="Y6657" s="33"/>
    </row>
    <row r="6658" spans="16:25" x14ac:dyDescent="0.45">
      <c r="P6658" s="33"/>
      <c r="W6658" s="33"/>
      <c r="Y6658" s="33"/>
    </row>
    <row r="6659" spans="16:25" x14ac:dyDescent="0.45">
      <c r="P6659" s="33"/>
      <c r="W6659" s="33"/>
      <c r="Y6659" s="33"/>
    </row>
    <row r="6660" spans="16:25" x14ac:dyDescent="0.45">
      <c r="P6660" s="33"/>
      <c r="W6660" s="33"/>
      <c r="Y6660" s="33"/>
    </row>
    <row r="6661" spans="16:25" x14ac:dyDescent="0.45">
      <c r="P6661" s="33"/>
      <c r="W6661" s="33"/>
      <c r="Y6661" s="33"/>
    </row>
    <row r="6662" spans="16:25" x14ac:dyDescent="0.45">
      <c r="P6662" s="33"/>
      <c r="W6662" s="33"/>
      <c r="Y6662" s="33"/>
    </row>
    <row r="6663" spans="16:25" x14ac:dyDescent="0.45">
      <c r="P6663" s="33"/>
      <c r="W6663" s="33"/>
      <c r="Y6663" s="33"/>
    </row>
    <row r="6664" spans="16:25" x14ac:dyDescent="0.45">
      <c r="P6664" s="33"/>
      <c r="W6664" s="33"/>
      <c r="Y6664" s="33"/>
    </row>
    <row r="6665" spans="16:25" x14ac:dyDescent="0.45">
      <c r="P6665" s="33"/>
      <c r="W6665" s="33"/>
      <c r="Y6665" s="33"/>
    </row>
    <row r="6666" spans="16:25" x14ac:dyDescent="0.45">
      <c r="P6666" s="33"/>
      <c r="W6666" s="33"/>
      <c r="Y6666" s="33"/>
    </row>
    <row r="6667" spans="16:25" x14ac:dyDescent="0.45">
      <c r="P6667" s="33"/>
      <c r="W6667" s="33"/>
      <c r="Y6667" s="33"/>
    </row>
    <row r="6668" spans="16:25" x14ac:dyDescent="0.45">
      <c r="P6668" s="33"/>
      <c r="W6668" s="33"/>
      <c r="Y6668" s="33"/>
    </row>
    <row r="6669" spans="16:25" x14ac:dyDescent="0.45">
      <c r="P6669" s="33"/>
      <c r="W6669" s="33"/>
      <c r="Y6669" s="33"/>
    </row>
    <row r="6670" spans="16:25" x14ac:dyDescent="0.45">
      <c r="P6670" s="33"/>
      <c r="W6670" s="33"/>
      <c r="Y6670" s="33"/>
    </row>
    <row r="6671" spans="16:25" x14ac:dyDescent="0.45">
      <c r="P6671" s="33"/>
      <c r="W6671" s="33"/>
      <c r="Y6671" s="33"/>
    </row>
    <row r="6672" spans="16:25" x14ac:dyDescent="0.45">
      <c r="P6672" s="33"/>
      <c r="W6672" s="33"/>
      <c r="Y6672" s="33"/>
    </row>
    <row r="6673" spans="16:25" x14ac:dyDescent="0.45">
      <c r="P6673" s="33"/>
      <c r="W6673" s="33"/>
      <c r="Y6673" s="33"/>
    </row>
    <row r="6674" spans="16:25" x14ac:dyDescent="0.45">
      <c r="P6674" s="33"/>
      <c r="W6674" s="33"/>
      <c r="Y6674" s="33"/>
    </row>
    <row r="6675" spans="16:25" x14ac:dyDescent="0.45">
      <c r="P6675" s="33"/>
      <c r="W6675" s="33"/>
      <c r="Y6675" s="33"/>
    </row>
    <row r="6676" spans="16:25" x14ac:dyDescent="0.45">
      <c r="P6676" s="33"/>
      <c r="W6676" s="33"/>
      <c r="Y6676" s="33"/>
    </row>
    <row r="6677" spans="16:25" x14ac:dyDescent="0.45">
      <c r="P6677" s="33"/>
      <c r="W6677" s="33"/>
      <c r="Y6677" s="33"/>
    </row>
    <row r="6678" spans="16:25" x14ac:dyDescent="0.45">
      <c r="P6678" s="33"/>
      <c r="W6678" s="33"/>
      <c r="Y6678" s="33"/>
    </row>
    <row r="6679" spans="16:25" x14ac:dyDescent="0.45">
      <c r="P6679" s="33"/>
      <c r="W6679" s="33"/>
      <c r="Y6679" s="33"/>
    </row>
    <row r="6680" spans="16:25" x14ac:dyDescent="0.45">
      <c r="P6680" s="33"/>
      <c r="W6680" s="33"/>
      <c r="Y6680" s="33"/>
    </row>
    <row r="6681" spans="16:25" x14ac:dyDescent="0.45">
      <c r="P6681" s="33"/>
      <c r="W6681" s="33"/>
      <c r="Y6681" s="33"/>
    </row>
    <row r="6682" spans="16:25" x14ac:dyDescent="0.45">
      <c r="P6682" s="33"/>
      <c r="W6682" s="33"/>
      <c r="Y6682" s="33"/>
    </row>
    <row r="6683" spans="16:25" x14ac:dyDescent="0.45">
      <c r="P6683" s="33"/>
      <c r="W6683" s="33"/>
      <c r="Y6683" s="33"/>
    </row>
    <row r="6684" spans="16:25" x14ac:dyDescent="0.45">
      <c r="P6684" s="33"/>
      <c r="W6684" s="33"/>
      <c r="Y6684" s="33"/>
    </row>
    <row r="6685" spans="16:25" x14ac:dyDescent="0.45">
      <c r="P6685" s="33"/>
      <c r="W6685" s="33"/>
      <c r="Y6685" s="33"/>
    </row>
    <row r="6686" spans="16:25" x14ac:dyDescent="0.45">
      <c r="P6686" s="33"/>
      <c r="W6686" s="33"/>
      <c r="Y6686" s="33"/>
    </row>
    <row r="6687" spans="16:25" x14ac:dyDescent="0.45">
      <c r="P6687" s="33"/>
      <c r="W6687" s="33"/>
      <c r="Y6687" s="33"/>
    </row>
    <row r="6688" spans="16:25" x14ac:dyDescent="0.45">
      <c r="P6688" s="33"/>
      <c r="W6688" s="33"/>
      <c r="Y6688" s="33"/>
    </row>
    <row r="6689" spans="16:25" x14ac:dyDescent="0.45">
      <c r="P6689" s="33"/>
      <c r="W6689" s="33"/>
      <c r="Y6689" s="33"/>
    </row>
    <row r="6690" spans="16:25" x14ac:dyDescent="0.45">
      <c r="P6690" s="33"/>
      <c r="W6690" s="33"/>
      <c r="Y6690" s="33"/>
    </row>
    <row r="6691" spans="16:25" x14ac:dyDescent="0.45">
      <c r="P6691" s="33"/>
      <c r="W6691" s="33"/>
      <c r="Y6691" s="33"/>
    </row>
    <row r="6692" spans="16:25" x14ac:dyDescent="0.45">
      <c r="P6692" s="33"/>
      <c r="W6692" s="33"/>
      <c r="Y6692" s="33"/>
    </row>
    <row r="6693" spans="16:25" x14ac:dyDescent="0.45">
      <c r="P6693" s="33"/>
      <c r="W6693" s="33"/>
      <c r="Y6693" s="33"/>
    </row>
    <row r="6694" spans="16:25" x14ac:dyDescent="0.45">
      <c r="P6694" s="33"/>
      <c r="W6694" s="33"/>
      <c r="Y6694" s="33"/>
    </row>
    <row r="6695" spans="16:25" x14ac:dyDescent="0.45">
      <c r="P6695" s="33"/>
      <c r="W6695" s="33"/>
      <c r="Y6695" s="33"/>
    </row>
    <row r="6696" spans="16:25" x14ac:dyDescent="0.45">
      <c r="P6696" s="33"/>
      <c r="W6696" s="33"/>
      <c r="Y6696" s="33"/>
    </row>
    <row r="6697" spans="16:25" x14ac:dyDescent="0.45">
      <c r="P6697" s="33"/>
      <c r="W6697" s="33"/>
      <c r="Y6697" s="33"/>
    </row>
    <row r="6698" spans="16:25" x14ac:dyDescent="0.45">
      <c r="P6698" s="33"/>
      <c r="W6698" s="33"/>
      <c r="Y6698" s="33"/>
    </row>
    <row r="6699" spans="16:25" x14ac:dyDescent="0.45">
      <c r="P6699" s="33"/>
      <c r="W6699" s="33"/>
      <c r="Y6699" s="33"/>
    </row>
    <row r="6700" spans="16:25" x14ac:dyDescent="0.45">
      <c r="P6700" s="33"/>
      <c r="W6700" s="33"/>
      <c r="Y6700" s="33"/>
    </row>
    <row r="6701" spans="16:25" x14ac:dyDescent="0.45">
      <c r="P6701" s="33"/>
      <c r="W6701" s="33"/>
      <c r="Y6701" s="33"/>
    </row>
    <row r="6702" spans="16:25" x14ac:dyDescent="0.45">
      <c r="P6702" s="33"/>
      <c r="W6702" s="33"/>
      <c r="Y6702" s="33"/>
    </row>
    <row r="6703" spans="16:25" x14ac:dyDescent="0.45">
      <c r="P6703" s="33"/>
      <c r="W6703" s="33"/>
      <c r="Y6703" s="33"/>
    </row>
    <row r="6704" spans="16:25" x14ac:dyDescent="0.45">
      <c r="P6704" s="33"/>
      <c r="W6704" s="33"/>
      <c r="Y6704" s="33"/>
    </row>
    <row r="6705" spans="16:25" x14ac:dyDescent="0.45">
      <c r="P6705" s="33"/>
      <c r="W6705" s="33"/>
      <c r="Y6705" s="33"/>
    </row>
    <row r="6706" spans="16:25" x14ac:dyDescent="0.45">
      <c r="P6706" s="33"/>
      <c r="W6706" s="33"/>
      <c r="Y6706" s="33"/>
    </row>
    <row r="6707" spans="16:25" x14ac:dyDescent="0.45">
      <c r="P6707" s="33"/>
      <c r="W6707" s="33"/>
      <c r="Y6707" s="33"/>
    </row>
    <row r="6708" spans="16:25" x14ac:dyDescent="0.45">
      <c r="P6708" s="33"/>
      <c r="W6708" s="33"/>
      <c r="Y6708" s="33"/>
    </row>
    <row r="6709" spans="16:25" x14ac:dyDescent="0.45">
      <c r="P6709" s="33"/>
      <c r="W6709" s="33"/>
      <c r="Y6709" s="33"/>
    </row>
    <row r="6710" spans="16:25" x14ac:dyDescent="0.45">
      <c r="P6710" s="33"/>
      <c r="W6710" s="33"/>
      <c r="Y6710" s="33"/>
    </row>
    <row r="6711" spans="16:25" x14ac:dyDescent="0.45">
      <c r="P6711" s="33"/>
      <c r="W6711" s="33"/>
      <c r="Y6711" s="33"/>
    </row>
    <row r="6712" spans="16:25" x14ac:dyDescent="0.45">
      <c r="P6712" s="33"/>
      <c r="W6712" s="33"/>
      <c r="Y6712" s="33"/>
    </row>
    <row r="6713" spans="16:25" x14ac:dyDescent="0.45">
      <c r="P6713" s="33"/>
      <c r="W6713" s="33"/>
      <c r="Y6713" s="33"/>
    </row>
    <row r="6714" spans="16:25" x14ac:dyDescent="0.45">
      <c r="P6714" s="33"/>
      <c r="W6714" s="33"/>
      <c r="Y6714" s="33"/>
    </row>
    <row r="6715" spans="16:25" x14ac:dyDescent="0.45">
      <c r="P6715" s="33"/>
      <c r="W6715" s="33"/>
      <c r="Y6715" s="33"/>
    </row>
    <row r="6716" spans="16:25" x14ac:dyDescent="0.45">
      <c r="P6716" s="33"/>
      <c r="W6716" s="33"/>
      <c r="Y6716" s="33"/>
    </row>
    <row r="6717" spans="16:25" x14ac:dyDescent="0.45">
      <c r="P6717" s="33"/>
      <c r="W6717" s="33"/>
      <c r="Y6717" s="33"/>
    </row>
    <row r="6718" spans="16:25" x14ac:dyDescent="0.45">
      <c r="P6718" s="33"/>
      <c r="W6718" s="33"/>
      <c r="Y6718" s="33"/>
    </row>
    <row r="6719" spans="16:25" x14ac:dyDescent="0.45">
      <c r="P6719" s="33"/>
      <c r="W6719" s="33"/>
      <c r="Y6719" s="33"/>
    </row>
    <row r="6720" spans="16:25" x14ac:dyDescent="0.45">
      <c r="P6720" s="33"/>
      <c r="W6720" s="33"/>
      <c r="Y6720" s="33"/>
    </row>
    <row r="6721" spans="16:25" x14ac:dyDescent="0.45">
      <c r="P6721" s="33"/>
      <c r="W6721" s="33"/>
      <c r="Y6721" s="33"/>
    </row>
    <row r="6722" spans="16:25" x14ac:dyDescent="0.45">
      <c r="P6722" s="33"/>
      <c r="W6722" s="33"/>
      <c r="Y6722" s="33"/>
    </row>
    <row r="6723" spans="16:25" x14ac:dyDescent="0.45">
      <c r="P6723" s="33"/>
      <c r="W6723" s="33"/>
      <c r="Y6723" s="33"/>
    </row>
    <row r="6724" spans="16:25" x14ac:dyDescent="0.45">
      <c r="P6724" s="33"/>
      <c r="W6724" s="33"/>
      <c r="Y6724" s="33"/>
    </row>
    <row r="6725" spans="16:25" x14ac:dyDescent="0.45">
      <c r="P6725" s="33"/>
      <c r="W6725" s="33"/>
      <c r="Y6725" s="33"/>
    </row>
    <row r="6726" spans="16:25" x14ac:dyDescent="0.45">
      <c r="P6726" s="33"/>
      <c r="W6726" s="33"/>
      <c r="Y6726" s="33"/>
    </row>
    <row r="6727" spans="16:25" x14ac:dyDescent="0.45">
      <c r="P6727" s="33"/>
      <c r="W6727" s="33"/>
      <c r="Y6727" s="33"/>
    </row>
    <row r="6728" spans="16:25" x14ac:dyDescent="0.45">
      <c r="P6728" s="33"/>
      <c r="W6728" s="33"/>
      <c r="Y6728" s="33"/>
    </row>
    <row r="6729" spans="16:25" x14ac:dyDescent="0.45">
      <c r="P6729" s="33"/>
      <c r="W6729" s="33"/>
      <c r="Y6729" s="33"/>
    </row>
    <row r="6730" spans="16:25" x14ac:dyDescent="0.45">
      <c r="P6730" s="33"/>
      <c r="W6730" s="33"/>
      <c r="Y6730" s="33"/>
    </row>
    <row r="6731" spans="16:25" x14ac:dyDescent="0.45">
      <c r="P6731" s="33"/>
      <c r="W6731" s="33"/>
      <c r="Y6731" s="33"/>
    </row>
    <row r="6732" spans="16:25" x14ac:dyDescent="0.45">
      <c r="P6732" s="33"/>
      <c r="W6732" s="33"/>
      <c r="Y6732" s="33"/>
    </row>
    <row r="6733" spans="16:25" x14ac:dyDescent="0.45">
      <c r="P6733" s="33"/>
      <c r="W6733" s="33"/>
      <c r="Y6733" s="33"/>
    </row>
    <row r="6734" spans="16:25" x14ac:dyDescent="0.45">
      <c r="P6734" s="33"/>
      <c r="W6734" s="33"/>
      <c r="Y6734" s="33"/>
    </row>
    <row r="6735" spans="16:25" x14ac:dyDescent="0.45">
      <c r="P6735" s="33"/>
      <c r="W6735" s="33"/>
      <c r="Y6735" s="33"/>
    </row>
    <row r="6736" spans="16:25" x14ac:dyDescent="0.45">
      <c r="P6736" s="33"/>
      <c r="W6736" s="33"/>
      <c r="Y6736" s="33"/>
    </row>
    <row r="6737" spans="16:25" x14ac:dyDescent="0.45">
      <c r="P6737" s="33"/>
      <c r="W6737" s="33"/>
      <c r="Y6737" s="33"/>
    </row>
    <row r="6738" spans="16:25" x14ac:dyDescent="0.45">
      <c r="P6738" s="33"/>
      <c r="W6738" s="33"/>
      <c r="Y6738" s="33"/>
    </row>
    <row r="6739" spans="16:25" x14ac:dyDescent="0.45">
      <c r="P6739" s="33"/>
      <c r="W6739" s="33"/>
      <c r="Y6739" s="33"/>
    </row>
    <row r="6740" spans="16:25" x14ac:dyDescent="0.45">
      <c r="P6740" s="33"/>
      <c r="W6740" s="33"/>
      <c r="Y6740" s="33"/>
    </row>
    <row r="6741" spans="16:25" x14ac:dyDescent="0.45">
      <c r="P6741" s="33"/>
      <c r="W6741" s="33"/>
      <c r="Y6741" s="33"/>
    </row>
    <row r="6742" spans="16:25" x14ac:dyDescent="0.45">
      <c r="P6742" s="33"/>
      <c r="W6742" s="33"/>
      <c r="Y6742" s="33"/>
    </row>
    <row r="6743" spans="16:25" x14ac:dyDescent="0.45">
      <c r="P6743" s="33"/>
      <c r="W6743" s="33"/>
      <c r="Y6743" s="33"/>
    </row>
    <row r="6744" spans="16:25" x14ac:dyDescent="0.45">
      <c r="P6744" s="33"/>
      <c r="W6744" s="33"/>
      <c r="Y6744" s="33"/>
    </row>
    <row r="6745" spans="16:25" x14ac:dyDescent="0.45">
      <c r="P6745" s="33"/>
      <c r="W6745" s="33"/>
      <c r="Y6745" s="33"/>
    </row>
    <row r="6746" spans="16:25" x14ac:dyDescent="0.45">
      <c r="P6746" s="33"/>
      <c r="W6746" s="33"/>
      <c r="Y6746" s="33"/>
    </row>
    <row r="6747" spans="16:25" x14ac:dyDescent="0.45">
      <c r="P6747" s="33"/>
      <c r="W6747" s="33"/>
      <c r="Y6747" s="33"/>
    </row>
    <row r="6748" spans="16:25" x14ac:dyDescent="0.45">
      <c r="P6748" s="33"/>
      <c r="W6748" s="33"/>
      <c r="Y6748" s="33"/>
    </row>
    <row r="6749" spans="16:25" x14ac:dyDescent="0.45">
      <c r="P6749" s="33"/>
      <c r="W6749" s="33"/>
      <c r="Y6749" s="33"/>
    </row>
    <row r="6750" spans="16:25" x14ac:dyDescent="0.45">
      <c r="P6750" s="33"/>
      <c r="W6750" s="33"/>
      <c r="Y6750" s="33"/>
    </row>
    <row r="6751" spans="16:25" x14ac:dyDescent="0.45">
      <c r="P6751" s="33"/>
      <c r="W6751" s="33"/>
      <c r="Y6751" s="33"/>
    </row>
    <row r="6752" spans="16:25" x14ac:dyDescent="0.45">
      <c r="P6752" s="33"/>
      <c r="W6752" s="33"/>
      <c r="Y6752" s="33"/>
    </row>
    <row r="6753" spans="16:25" x14ac:dyDescent="0.45">
      <c r="P6753" s="33"/>
      <c r="W6753" s="33"/>
      <c r="Y6753" s="33"/>
    </row>
    <row r="6754" spans="16:25" x14ac:dyDescent="0.45">
      <c r="P6754" s="33"/>
      <c r="W6754" s="33"/>
      <c r="Y6754" s="33"/>
    </row>
    <row r="6755" spans="16:25" x14ac:dyDescent="0.45">
      <c r="P6755" s="33"/>
      <c r="W6755" s="33"/>
      <c r="Y6755" s="33"/>
    </row>
    <row r="6756" spans="16:25" x14ac:dyDescent="0.45">
      <c r="P6756" s="33"/>
      <c r="W6756" s="33"/>
      <c r="Y6756" s="33"/>
    </row>
    <row r="6757" spans="16:25" x14ac:dyDescent="0.45">
      <c r="P6757" s="33"/>
      <c r="W6757" s="33"/>
      <c r="Y6757" s="33"/>
    </row>
    <row r="6758" spans="16:25" x14ac:dyDescent="0.45">
      <c r="P6758" s="33"/>
      <c r="W6758" s="33"/>
      <c r="Y6758" s="33"/>
    </row>
    <row r="6759" spans="16:25" x14ac:dyDescent="0.45">
      <c r="P6759" s="33"/>
      <c r="W6759" s="33"/>
      <c r="Y6759" s="33"/>
    </row>
    <row r="6760" spans="16:25" x14ac:dyDescent="0.45">
      <c r="P6760" s="33"/>
      <c r="W6760" s="33"/>
      <c r="Y6760" s="33"/>
    </row>
    <row r="6761" spans="16:25" x14ac:dyDescent="0.45">
      <c r="P6761" s="33"/>
      <c r="W6761" s="33"/>
      <c r="Y6761" s="33"/>
    </row>
    <row r="6762" spans="16:25" x14ac:dyDescent="0.45">
      <c r="P6762" s="33"/>
      <c r="W6762" s="33"/>
      <c r="Y6762" s="33"/>
    </row>
    <row r="6763" spans="16:25" x14ac:dyDescent="0.45">
      <c r="P6763" s="33"/>
      <c r="W6763" s="33"/>
      <c r="Y6763" s="33"/>
    </row>
    <row r="6764" spans="16:25" x14ac:dyDescent="0.45">
      <c r="P6764" s="33"/>
      <c r="W6764" s="33"/>
      <c r="Y6764" s="33"/>
    </row>
    <row r="6765" spans="16:25" x14ac:dyDescent="0.45">
      <c r="P6765" s="33"/>
      <c r="W6765" s="33"/>
      <c r="Y6765" s="33"/>
    </row>
    <row r="6766" spans="16:25" x14ac:dyDescent="0.45">
      <c r="P6766" s="33"/>
      <c r="W6766" s="33"/>
      <c r="Y6766" s="33"/>
    </row>
    <row r="6767" spans="16:25" x14ac:dyDescent="0.45">
      <c r="P6767" s="33"/>
      <c r="W6767" s="33"/>
      <c r="Y6767" s="33"/>
    </row>
    <row r="6768" spans="16:25" x14ac:dyDescent="0.45">
      <c r="P6768" s="33"/>
      <c r="W6768" s="33"/>
      <c r="Y6768" s="33"/>
    </row>
    <row r="6769" spans="16:25" x14ac:dyDescent="0.45">
      <c r="P6769" s="33"/>
      <c r="W6769" s="33"/>
      <c r="Y6769" s="33"/>
    </row>
    <row r="6770" spans="16:25" x14ac:dyDescent="0.45">
      <c r="P6770" s="33"/>
      <c r="W6770" s="33"/>
      <c r="Y6770" s="33"/>
    </row>
    <row r="6771" spans="16:25" x14ac:dyDescent="0.45">
      <c r="P6771" s="33"/>
      <c r="W6771" s="33"/>
      <c r="Y6771" s="33"/>
    </row>
    <row r="6772" spans="16:25" x14ac:dyDescent="0.45">
      <c r="P6772" s="33"/>
      <c r="W6772" s="33"/>
      <c r="Y6772" s="33"/>
    </row>
    <row r="6773" spans="16:25" x14ac:dyDescent="0.45">
      <c r="P6773" s="33"/>
      <c r="W6773" s="33"/>
      <c r="Y6773" s="33"/>
    </row>
    <row r="6774" spans="16:25" x14ac:dyDescent="0.45">
      <c r="P6774" s="33"/>
      <c r="W6774" s="33"/>
      <c r="Y6774" s="33"/>
    </row>
    <row r="6775" spans="16:25" x14ac:dyDescent="0.45">
      <c r="P6775" s="33"/>
      <c r="W6775" s="33"/>
      <c r="Y6775" s="33"/>
    </row>
    <row r="6776" spans="16:25" x14ac:dyDescent="0.45">
      <c r="P6776" s="33"/>
      <c r="W6776" s="33"/>
      <c r="Y6776" s="33"/>
    </row>
    <row r="6777" spans="16:25" x14ac:dyDescent="0.45">
      <c r="P6777" s="33"/>
      <c r="W6777" s="33"/>
      <c r="Y6777" s="33"/>
    </row>
    <row r="6778" spans="16:25" x14ac:dyDescent="0.45">
      <c r="P6778" s="33"/>
      <c r="W6778" s="33"/>
      <c r="Y6778" s="33"/>
    </row>
    <row r="6779" spans="16:25" x14ac:dyDescent="0.45">
      <c r="P6779" s="33"/>
      <c r="W6779" s="33"/>
      <c r="Y6779" s="33"/>
    </row>
    <row r="6780" spans="16:25" x14ac:dyDescent="0.45">
      <c r="P6780" s="33"/>
      <c r="W6780" s="33"/>
      <c r="Y6780" s="33"/>
    </row>
    <row r="6781" spans="16:25" x14ac:dyDescent="0.45">
      <c r="P6781" s="33"/>
      <c r="W6781" s="33"/>
      <c r="Y6781" s="33"/>
    </row>
    <row r="6782" spans="16:25" x14ac:dyDescent="0.45">
      <c r="P6782" s="33"/>
      <c r="W6782" s="33"/>
      <c r="Y6782" s="33"/>
    </row>
    <row r="6783" spans="16:25" x14ac:dyDescent="0.45">
      <c r="P6783" s="33"/>
      <c r="W6783" s="33"/>
      <c r="Y6783" s="33"/>
    </row>
    <row r="6784" spans="16:25" x14ac:dyDescent="0.45">
      <c r="P6784" s="33"/>
      <c r="W6784" s="33"/>
      <c r="Y6784" s="33"/>
    </row>
    <row r="6785" spans="16:25" x14ac:dyDescent="0.45">
      <c r="P6785" s="33"/>
      <c r="W6785" s="33"/>
      <c r="Y6785" s="33"/>
    </row>
    <row r="6786" spans="16:25" x14ac:dyDescent="0.45">
      <c r="P6786" s="33"/>
      <c r="W6786" s="33"/>
      <c r="Y6786" s="33"/>
    </row>
    <row r="6787" spans="16:25" x14ac:dyDescent="0.45">
      <c r="P6787" s="33"/>
      <c r="W6787" s="33"/>
      <c r="Y6787" s="33"/>
    </row>
    <row r="6788" spans="16:25" x14ac:dyDescent="0.45">
      <c r="P6788" s="33"/>
      <c r="W6788" s="33"/>
      <c r="Y6788" s="33"/>
    </row>
    <row r="6789" spans="16:25" x14ac:dyDescent="0.45">
      <c r="P6789" s="33"/>
      <c r="W6789" s="33"/>
      <c r="Y6789" s="33"/>
    </row>
    <row r="6790" spans="16:25" x14ac:dyDescent="0.45">
      <c r="P6790" s="33"/>
      <c r="W6790" s="33"/>
      <c r="Y6790" s="33"/>
    </row>
    <row r="6791" spans="16:25" x14ac:dyDescent="0.45">
      <c r="P6791" s="33"/>
      <c r="W6791" s="33"/>
      <c r="Y6791" s="33"/>
    </row>
    <row r="6792" spans="16:25" x14ac:dyDescent="0.45">
      <c r="P6792" s="33"/>
      <c r="W6792" s="33"/>
      <c r="Y6792" s="33"/>
    </row>
    <row r="6793" spans="16:25" x14ac:dyDescent="0.45">
      <c r="P6793" s="33"/>
      <c r="W6793" s="33"/>
      <c r="Y6793" s="33"/>
    </row>
    <row r="6794" spans="16:25" x14ac:dyDescent="0.45">
      <c r="P6794" s="33"/>
      <c r="W6794" s="33"/>
      <c r="Y6794" s="33"/>
    </row>
    <row r="6795" spans="16:25" x14ac:dyDescent="0.45">
      <c r="P6795" s="33"/>
      <c r="W6795" s="33"/>
      <c r="Y6795" s="33"/>
    </row>
    <row r="6796" spans="16:25" x14ac:dyDescent="0.45">
      <c r="P6796" s="33"/>
      <c r="W6796" s="33"/>
      <c r="Y6796" s="33"/>
    </row>
    <row r="6797" spans="16:25" x14ac:dyDescent="0.45">
      <c r="P6797" s="33"/>
      <c r="W6797" s="33"/>
      <c r="Y6797" s="33"/>
    </row>
    <row r="6798" spans="16:25" x14ac:dyDescent="0.45">
      <c r="P6798" s="33"/>
      <c r="W6798" s="33"/>
      <c r="Y6798" s="33"/>
    </row>
    <row r="6799" spans="16:25" x14ac:dyDescent="0.45">
      <c r="P6799" s="33"/>
      <c r="W6799" s="33"/>
      <c r="Y6799" s="33"/>
    </row>
    <row r="6800" spans="16:25" x14ac:dyDescent="0.45">
      <c r="P6800" s="33"/>
      <c r="W6800" s="33"/>
      <c r="Y6800" s="33"/>
    </row>
    <row r="6801" spans="16:25" x14ac:dyDescent="0.45">
      <c r="P6801" s="33"/>
      <c r="W6801" s="33"/>
      <c r="Y6801" s="33"/>
    </row>
    <row r="6802" spans="16:25" x14ac:dyDescent="0.45">
      <c r="P6802" s="33"/>
      <c r="W6802" s="33"/>
      <c r="Y6802" s="33"/>
    </row>
    <row r="6803" spans="16:25" x14ac:dyDescent="0.45">
      <c r="P6803" s="33"/>
      <c r="W6803" s="33"/>
      <c r="Y6803" s="33"/>
    </row>
    <row r="6804" spans="16:25" x14ac:dyDescent="0.45">
      <c r="P6804" s="33"/>
      <c r="W6804" s="33"/>
      <c r="Y6804" s="33"/>
    </row>
    <row r="6805" spans="16:25" x14ac:dyDescent="0.45">
      <c r="P6805" s="33"/>
      <c r="W6805" s="33"/>
      <c r="Y6805" s="33"/>
    </row>
    <row r="6806" spans="16:25" x14ac:dyDescent="0.45">
      <c r="P6806" s="33"/>
      <c r="W6806" s="33"/>
      <c r="Y6806" s="33"/>
    </row>
    <row r="6807" spans="16:25" x14ac:dyDescent="0.45">
      <c r="P6807" s="33"/>
      <c r="W6807" s="33"/>
      <c r="Y6807" s="33"/>
    </row>
    <row r="6808" spans="16:25" x14ac:dyDescent="0.45">
      <c r="P6808" s="33"/>
      <c r="W6808" s="33"/>
      <c r="Y6808" s="33"/>
    </row>
    <row r="6809" spans="16:25" x14ac:dyDescent="0.45">
      <c r="P6809" s="33"/>
      <c r="W6809" s="33"/>
      <c r="Y6809" s="33"/>
    </row>
    <row r="6810" spans="16:25" x14ac:dyDescent="0.45">
      <c r="P6810" s="33"/>
      <c r="W6810" s="33"/>
      <c r="Y6810" s="33"/>
    </row>
    <row r="6811" spans="16:25" x14ac:dyDescent="0.45">
      <c r="P6811" s="33"/>
      <c r="W6811" s="33"/>
      <c r="Y6811" s="33"/>
    </row>
    <row r="6812" spans="16:25" x14ac:dyDescent="0.45">
      <c r="P6812" s="33"/>
      <c r="W6812" s="33"/>
      <c r="Y6812" s="33"/>
    </row>
    <row r="6813" spans="16:25" x14ac:dyDescent="0.45">
      <c r="P6813" s="33"/>
      <c r="W6813" s="33"/>
      <c r="Y6813" s="33"/>
    </row>
    <row r="6814" spans="16:25" x14ac:dyDescent="0.45">
      <c r="P6814" s="33"/>
      <c r="W6814" s="33"/>
      <c r="Y6814" s="33"/>
    </row>
    <row r="6815" spans="16:25" x14ac:dyDescent="0.45">
      <c r="P6815" s="33"/>
      <c r="W6815" s="33"/>
      <c r="Y6815" s="33"/>
    </row>
    <row r="6816" spans="16:25" x14ac:dyDescent="0.45">
      <c r="P6816" s="33"/>
      <c r="W6816" s="33"/>
      <c r="Y6816" s="33"/>
    </row>
    <row r="6817" spans="16:25" x14ac:dyDescent="0.45">
      <c r="P6817" s="33"/>
      <c r="W6817" s="33"/>
      <c r="Y6817" s="33"/>
    </row>
    <row r="6818" spans="16:25" x14ac:dyDescent="0.45">
      <c r="P6818" s="33"/>
      <c r="W6818" s="33"/>
      <c r="Y6818" s="33"/>
    </row>
    <row r="6819" spans="16:25" x14ac:dyDescent="0.45">
      <c r="P6819" s="33"/>
      <c r="W6819" s="33"/>
      <c r="Y6819" s="33"/>
    </row>
    <row r="6820" spans="16:25" x14ac:dyDescent="0.45">
      <c r="P6820" s="33"/>
      <c r="W6820" s="33"/>
      <c r="Y6820" s="33"/>
    </row>
    <row r="6821" spans="16:25" x14ac:dyDescent="0.45">
      <c r="P6821" s="33"/>
      <c r="W6821" s="33"/>
      <c r="Y6821" s="33"/>
    </row>
    <row r="6822" spans="16:25" x14ac:dyDescent="0.45">
      <c r="P6822" s="33"/>
      <c r="W6822" s="33"/>
      <c r="Y6822" s="33"/>
    </row>
    <row r="6823" spans="16:25" x14ac:dyDescent="0.45">
      <c r="P6823" s="33"/>
      <c r="W6823" s="33"/>
      <c r="Y6823" s="33"/>
    </row>
    <row r="6824" spans="16:25" x14ac:dyDescent="0.45">
      <c r="P6824" s="33"/>
      <c r="W6824" s="33"/>
      <c r="Y6824" s="33"/>
    </row>
    <row r="6825" spans="16:25" x14ac:dyDescent="0.45">
      <c r="P6825" s="33"/>
      <c r="W6825" s="33"/>
      <c r="Y6825" s="33"/>
    </row>
    <row r="6826" spans="16:25" x14ac:dyDescent="0.45">
      <c r="P6826" s="33"/>
      <c r="W6826" s="33"/>
      <c r="Y6826" s="33"/>
    </row>
    <row r="6827" spans="16:25" x14ac:dyDescent="0.45">
      <c r="P6827" s="33"/>
      <c r="W6827" s="33"/>
      <c r="Y6827" s="33"/>
    </row>
    <row r="6828" spans="16:25" x14ac:dyDescent="0.45">
      <c r="P6828" s="33"/>
      <c r="W6828" s="33"/>
      <c r="Y6828" s="33"/>
    </row>
    <row r="6829" spans="16:25" x14ac:dyDescent="0.45">
      <c r="P6829" s="33"/>
      <c r="W6829" s="33"/>
      <c r="Y6829" s="33"/>
    </row>
    <row r="6830" spans="16:25" x14ac:dyDescent="0.45">
      <c r="P6830" s="33"/>
      <c r="W6830" s="33"/>
      <c r="Y6830" s="33"/>
    </row>
    <row r="6831" spans="16:25" x14ac:dyDescent="0.45">
      <c r="P6831" s="33"/>
      <c r="W6831" s="33"/>
      <c r="Y6831" s="33"/>
    </row>
    <row r="6832" spans="16:25" x14ac:dyDescent="0.45">
      <c r="P6832" s="33"/>
      <c r="W6832" s="33"/>
      <c r="Y6832" s="33"/>
    </row>
    <row r="6833" spans="16:25" x14ac:dyDescent="0.45">
      <c r="P6833" s="33"/>
      <c r="W6833" s="33"/>
      <c r="Y6833" s="33"/>
    </row>
    <row r="6834" spans="16:25" x14ac:dyDescent="0.45">
      <c r="P6834" s="33"/>
      <c r="W6834" s="33"/>
      <c r="Y6834" s="33"/>
    </row>
    <row r="6835" spans="16:25" x14ac:dyDescent="0.45">
      <c r="P6835" s="33"/>
      <c r="W6835" s="33"/>
      <c r="Y6835" s="33"/>
    </row>
    <row r="6836" spans="16:25" x14ac:dyDescent="0.45">
      <c r="P6836" s="33"/>
      <c r="W6836" s="33"/>
      <c r="Y6836" s="33"/>
    </row>
    <row r="6837" spans="16:25" x14ac:dyDescent="0.45">
      <c r="P6837" s="33"/>
      <c r="W6837" s="33"/>
      <c r="Y6837" s="33"/>
    </row>
    <row r="6838" spans="16:25" x14ac:dyDescent="0.45">
      <c r="P6838" s="33"/>
      <c r="W6838" s="33"/>
      <c r="Y6838" s="33"/>
    </row>
    <row r="6839" spans="16:25" x14ac:dyDescent="0.45">
      <c r="P6839" s="33"/>
      <c r="W6839" s="33"/>
      <c r="Y6839" s="33"/>
    </row>
    <row r="6840" spans="16:25" x14ac:dyDescent="0.45">
      <c r="P6840" s="33"/>
      <c r="W6840" s="33"/>
      <c r="Y6840" s="33"/>
    </row>
    <row r="6841" spans="16:25" x14ac:dyDescent="0.45">
      <c r="P6841" s="33"/>
      <c r="W6841" s="33"/>
      <c r="Y6841" s="33"/>
    </row>
    <row r="6842" spans="16:25" x14ac:dyDescent="0.45">
      <c r="P6842" s="33"/>
      <c r="W6842" s="33"/>
      <c r="Y6842" s="33"/>
    </row>
    <row r="6843" spans="16:25" x14ac:dyDescent="0.45">
      <c r="P6843" s="33"/>
      <c r="W6843" s="33"/>
      <c r="Y6843" s="33"/>
    </row>
    <row r="6844" spans="16:25" x14ac:dyDescent="0.45">
      <c r="P6844" s="33"/>
      <c r="W6844" s="33"/>
      <c r="Y6844" s="33"/>
    </row>
    <row r="6845" spans="16:25" x14ac:dyDescent="0.45">
      <c r="P6845" s="33"/>
      <c r="W6845" s="33"/>
      <c r="Y6845" s="33"/>
    </row>
    <row r="6846" spans="16:25" x14ac:dyDescent="0.45">
      <c r="P6846" s="33"/>
      <c r="W6846" s="33"/>
      <c r="Y6846" s="33"/>
    </row>
    <row r="6847" spans="16:25" x14ac:dyDescent="0.45">
      <c r="P6847" s="33"/>
      <c r="W6847" s="33"/>
      <c r="Y6847" s="33"/>
    </row>
    <row r="6848" spans="16:25" x14ac:dyDescent="0.45">
      <c r="P6848" s="33"/>
      <c r="W6848" s="33"/>
      <c r="Y6848" s="33"/>
    </row>
    <row r="6849" spans="16:25" x14ac:dyDescent="0.45">
      <c r="P6849" s="33"/>
      <c r="W6849" s="33"/>
      <c r="Y6849" s="33"/>
    </row>
    <row r="6850" spans="16:25" x14ac:dyDescent="0.45">
      <c r="P6850" s="33"/>
      <c r="W6850" s="33"/>
      <c r="Y6850" s="33"/>
    </row>
    <row r="6851" spans="16:25" x14ac:dyDescent="0.45">
      <c r="P6851" s="33"/>
      <c r="W6851" s="33"/>
      <c r="Y6851" s="33"/>
    </row>
    <row r="6852" spans="16:25" x14ac:dyDescent="0.45">
      <c r="P6852" s="33"/>
      <c r="W6852" s="33"/>
      <c r="Y6852" s="33"/>
    </row>
    <row r="6853" spans="16:25" x14ac:dyDescent="0.45">
      <c r="P6853" s="33"/>
      <c r="W6853" s="33"/>
      <c r="Y6853" s="33"/>
    </row>
    <row r="6854" spans="16:25" x14ac:dyDescent="0.45">
      <c r="P6854" s="33"/>
      <c r="W6854" s="33"/>
      <c r="Y6854" s="33"/>
    </row>
    <row r="6855" spans="16:25" x14ac:dyDescent="0.45">
      <c r="P6855" s="33"/>
      <c r="W6855" s="33"/>
      <c r="Y6855" s="33"/>
    </row>
    <row r="6856" spans="16:25" x14ac:dyDescent="0.45">
      <c r="P6856" s="33"/>
      <c r="W6856" s="33"/>
      <c r="Y6856" s="33"/>
    </row>
    <row r="6857" spans="16:25" x14ac:dyDescent="0.45">
      <c r="P6857" s="33"/>
      <c r="W6857" s="33"/>
      <c r="Y6857" s="33"/>
    </row>
    <row r="6858" spans="16:25" x14ac:dyDescent="0.45">
      <c r="P6858" s="33"/>
      <c r="W6858" s="33"/>
      <c r="Y6858" s="33"/>
    </row>
    <row r="6859" spans="16:25" x14ac:dyDescent="0.45">
      <c r="P6859" s="33"/>
      <c r="W6859" s="33"/>
      <c r="Y6859" s="33"/>
    </row>
    <row r="6860" spans="16:25" x14ac:dyDescent="0.45">
      <c r="P6860" s="33"/>
      <c r="W6860" s="33"/>
      <c r="Y6860" s="33"/>
    </row>
    <row r="6861" spans="16:25" x14ac:dyDescent="0.45">
      <c r="P6861" s="33"/>
      <c r="W6861" s="33"/>
      <c r="Y6861" s="33"/>
    </row>
    <row r="6862" spans="16:25" x14ac:dyDescent="0.45">
      <c r="P6862" s="33"/>
      <c r="W6862" s="33"/>
      <c r="Y6862" s="33"/>
    </row>
    <row r="6863" spans="16:25" x14ac:dyDescent="0.45">
      <c r="P6863" s="33"/>
      <c r="W6863" s="33"/>
      <c r="Y6863" s="33"/>
    </row>
    <row r="6864" spans="16:25" x14ac:dyDescent="0.45">
      <c r="P6864" s="33"/>
      <c r="W6864" s="33"/>
      <c r="Y6864" s="33"/>
    </row>
    <row r="6865" spans="16:25" x14ac:dyDescent="0.45">
      <c r="P6865" s="33"/>
      <c r="W6865" s="33"/>
      <c r="Y6865" s="33"/>
    </row>
    <row r="6866" spans="16:25" x14ac:dyDescent="0.45">
      <c r="P6866" s="33"/>
      <c r="W6866" s="33"/>
      <c r="Y6866" s="33"/>
    </row>
    <row r="6867" spans="16:25" x14ac:dyDescent="0.45">
      <c r="P6867" s="33"/>
      <c r="W6867" s="33"/>
      <c r="Y6867" s="33"/>
    </row>
    <row r="6868" spans="16:25" x14ac:dyDescent="0.45">
      <c r="P6868" s="33"/>
      <c r="W6868" s="33"/>
      <c r="Y6868" s="33"/>
    </row>
    <row r="6869" spans="16:25" x14ac:dyDescent="0.45">
      <c r="P6869" s="33"/>
      <c r="W6869" s="33"/>
      <c r="Y6869" s="33"/>
    </row>
    <row r="6870" spans="16:25" x14ac:dyDescent="0.45">
      <c r="P6870" s="33"/>
      <c r="W6870" s="33"/>
      <c r="Y6870" s="33"/>
    </row>
    <row r="6871" spans="16:25" x14ac:dyDescent="0.45">
      <c r="P6871" s="33"/>
      <c r="W6871" s="33"/>
      <c r="Y6871" s="33"/>
    </row>
    <row r="6872" spans="16:25" x14ac:dyDescent="0.45">
      <c r="P6872" s="33"/>
      <c r="W6872" s="33"/>
      <c r="Y6872" s="33"/>
    </row>
    <row r="6873" spans="16:25" x14ac:dyDescent="0.45">
      <c r="P6873" s="33"/>
      <c r="W6873" s="33"/>
      <c r="Y6873" s="33"/>
    </row>
    <row r="6874" spans="16:25" x14ac:dyDescent="0.45">
      <c r="P6874" s="33"/>
      <c r="W6874" s="33"/>
      <c r="Y6874" s="33"/>
    </row>
    <row r="6875" spans="16:25" x14ac:dyDescent="0.45">
      <c r="P6875" s="33"/>
      <c r="W6875" s="33"/>
      <c r="Y6875" s="33"/>
    </row>
    <row r="6876" spans="16:25" x14ac:dyDescent="0.45">
      <c r="P6876" s="33"/>
      <c r="W6876" s="33"/>
      <c r="Y6876" s="33"/>
    </row>
    <row r="6877" spans="16:25" x14ac:dyDescent="0.45">
      <c r="P6877" s="33"/>
      <c r="W6877" s="33"/>
      <c r="Y6877" s="33"/>
    </row>
    <row r="6878" spans="16:25" x14ac:dyDescent="0.45">
      <c r="P6878" s="33"/>
      <c r="W6878" s="33"/>
      <c r="Y6878" s="33"/>
    </row>
    <row r="6879" spans="16:25" x14ac:dyDescent="0.45">
      <c r="P6879" s="33"/>
      <c r="W6879" s="33"/>
      <c r="Y6879" s="33"/>
    </row>
    <row r="6880" spans="16:25" x14ac:dyDescent="0.45">
      <c r="P6880" s="33"/>
      <c r="W6880" s="33"/>
      <c r="Y6880" s="33"/>
    </row>
    <row r="6881" spans="16:25" x14ac:dyDescent="0.45">
      <c r="P6881" s="33"/>
      <c r="W6881" s="33"/>
      <c r="Y6881" s="33"/>
    </row>
    <row r="6882" spans="16:25" x14ac:dyDescent="0.45">
      <c r="P6882" s="33"/>
      <c r="W6882" s="33"/>
      <c r="Y6882" s="33"/>
    </row>
    <row r="6883" spans="16:25" x14ac:dyDescent="0.45">
      <c r="P6883" s="33"/>
      <c r="W6883" s="33"/>
      <c r="Y6883" s="33"/>
    </row>
    <row r="6884" spans="16:25" x14ac:dyDescent="0.45">
      <c r="P6884" s="33"/>
      <c r="W6884" s="33"/>
      <c r="Y6884" s="33"/>
    </row>
    <row r="6885" spans="16:25" x14ac:dyDescent="0.45">
      <c r="P6885" s="33"/>
      <c r="W6885" s="33"/>
      <c r="Y6885" s="33"/>
    </row>
    <row r="6886" spans="16:25" x14ac:dyDescent="0.45">
      <c r="P6886" s="33"/>
      <c r="W6886" s="33"/>
      <c r="Y6886" s="33"/>
    </row>
    <row r="6887" spans="16:25" x14ac:dyDescent="0.45">
      <c r="P6887" s="33"/>
      <c r="W6887" s="33"/>
      <c r="Y6887" s="33"/>
    </row>
    <row r="6888" spans="16:25" x14ac:dyDescent="0.45">
      <c r="P6888" s="33"/>
      <c r="W6888" s="33"/>
      <c r="Y6888" s="33"/>
    </row>
    <row r="6889" spans="16:25" x14ac:dyDescent="0.45">
      <c r="P6889" s="33"/>
      <c r="W6889" s="33"/>
      <c r="Y6889" s="33"/>
    </row>
    <row r="6890" spans="16:25" x14ac:dyDescent="0.45">
      <c r="P6890" s="33"/>
      <c r="W6890" s="33"/>
      <c r="Y6890" s="33"/>
    </row>
    <row r="6891" spans="16:25" x14ac:dyDescent="0.45">
      <c r="P6891" s="33"/>
      <c r="W6891" s="33"/>
      <c r="Y6891" s="33"/>
    </row>
    <row r="6892" spans="16:25" x14ac:dyDescent="0.45">
      <c r="P6892" s="33"/>
      <c r="W6892" s="33"/>
      <c r="Y6892" s="33"/>
    </row>
    <row r="6893" spans="16:25" x14ac:dyDescent="0.45">
      <c r="P6893" s="33"/>
      <c r="W6893" s="33"/>
      <c r="Y6893" s="33"/>
    </row>
    <row r="6894" spans="16:25" x14ac:dyDescent="0.45">
      <c r="P6894" s="33"/>
      <c r="W6894" s="33"/>
      <c r="Y6894" s="33"/>
    </row>
    <row r="6895" spans="16:25" x14ac:dyDescent="0.45">
      <c r="P6895" s="33"/>
      <c r="W6895" s="33"/>
      <c r="Y6895" s="33"/>
    </row>
    <row r="6896" spans="16:25" x14ac:dyDescent="0.45">
      <c r="P6896" s="33"/>
      <c r="W6896" s="33"/>
      <c r="Y6896" s="33"/>
    </row>
    <row r="6897" spans="16:25" x14ac:dyDescent="0.45">
      <c r="P6897" s="33"/>
      <c r="W6897" s="33"/>
      <c r="Y6897" s="33"/>
    </row>
    <row r="6898" spans="16:25" x14ac:dyDescent="0.45">
      <c r="P6898" s="33"/>
      <c r="W6898" s="33"/>
      <c r="Y6898" s="33"/>
    </row>
    <row r="6899" spans="16:25" x14ac:dyDescent="0.45">
      <c r="P6899" s="33"/>
      <c r="W6899" s="33"/>
      <c r="Y6899" s="33"/>
    </row>
    <row r="6900" spans="16:25" x14ac:dyDescent="0.45">
      <c r="P6900" s="33"/>
      <c r="W6900" s="33"/>
      <c r="Y6900" s="33"/>
    </row>
    <row r="6901" spans="16:25" x14ac:dyDescent="0.45">
      <c r="P6901" s="33"/>
      <c r="W6901" s="33"/>
      <c r="Y6901" s="33"/>
    </row>
    <row r="6902" spans="16:25" x14ac:dyDescent="0.45">
      <c r="P6902" s="33"/>
      <c r="W6902" s="33"/>
      <c r="Y6902" s="33"/>
    </row>
    <row r="6903" spans="16:25" x14ac:dyDescent="0.45">
      <c r="P6903" s="33"/>
      <c r="W6903" s="33"/>
      <c r="Y6903" s="33"/>
    </row>
    <row r="6904" spans="16:25" x14ac:dyDescent="0.45">
      <c r="P6904" s="33"/>
      <c r="W6904" s="33"/>
      <c r="Y6904" s="33"/>
    </row>
    <row r="6905" spans="16:25" x14ac:dyDescent="0.45">
      <c r="P6905" s="33"/>
      <c r="W6905" s="33"/>
      <c r="Y6905" s="33"/>
    </row>
    <row r="6906" spans="16:25" x14ac:dyDescent="0.45">
      <c r="P6906" s="33"/>
      <c r="W6906" s="33"/>
      <c r="Y6906" s="33"/>
    </row>
    <row r="6907" spans="16:25" x14ac:dyDescent="0.45">
      <c r="P6907" s="33"/>
      <c r="W6907" s="33"/>
      <c r="Y6907" s="33"/>
    </row>
    <row r="6908" spans="16:25" x14ac:dyDescent="0.45">
      <c r="P6908" s="33"/>
      <c r="W6908" s="33"/>
      <c r="Y6908" s="33"/>
    </row>
    <row r="6909" spans="16:25" x14ac:dyDescent="0.45">
      <c r="P6909" s="33"/>
      <c r="W6909" s="33"/>
      <c r="Y6909" s="33"/>
    </row>
    <row r="6910" spans="16:25" x14ac:dyDescent="0.45">
      <c r="P6910" s="33"/>
      <c r="W6910" s="33"/>
      <c r="Y6910" s="33"/>
    </row>
    <row r="6911" spans="16:25" x14ac:dyDescent="0.45">
      <c r="P6911" s="33"/>
      <c r="W6911" s="33"/>
      <c r="Y6911" s="33"/>
    </row>
    <row r="6912" spans="16:25" x14ac:dyDescent="0.45">
      <c r="P6912" s="33"/>
      <c r="W6912" s="33"/>
      <c r="Y6912" s="33"/>
    </row>
    <row r="6913" spans="16:25" x14ac:dyDescent="0.45">
      <c r="P6913" s="33"/>
      <c r="W6913" s="33"/>
      <c r="Y6913" s="33"/>
    </row>
    <row r="6914" spans="16:25" x14ac:dyDescent="0.45">
      <c r="P6914" s="33"/>
      <c r="W6914" s="33"/>
      <c r="Y6914" s="33"/>
    </row>
    <row r="6915" spans="16:25" x14ac:dyDescent="0.45">
      <c r="P6915" s="33"/>
      <c r="W6915" s="33"/>
      <c r="Y6915" s="33"/>
    </row>
    <row r="6916" spans="16:25" x14ac:dyDescent="0.45">
      <c r="P6916" s="33"/>
      <c r="W6916" s="33"/>
      <c r="Y6916" s="33"/>
    </row>
    <row r="6917" spans="16:25" x14ac:dyDescent="0.45">
      <c r="P6917" s="33"/>
      <c r="W6917" s="33"/>
      <c r="Y6917" s="33"/>
    </row>
    <row r="6918" spans="16:25" x14ac:dyDescent="0.45">
      <c r="P6918" s="33"/>
      <c r="W6918" s="33"/>
      <c r="Y6918" s="33"/>
    </row>
    <row r="6919" spans="16:25" x14ac:dyDescent="0.45">
      <c r="P6919" s="33"/>
      <c r="W6919" s="33"/>
      <c r="Y6919" s="33"/>
    </row>
    <row r="6920" spans="16:25" x14ac:dyDescent="0.45">
      <c r="P6920" s="33"/>
      <c r="W6920" s="33"/>
      <c r="Y6920" s="33"/>
    </row>
    <row r="6921" spans="16:25" x14ac:dyDescent="0.45">
      <c r="P6921" s="33"/>
      <c r="W6921" s="33"/>
      <c r="Y6921" s="33"/>
    </row>
    <row r="6922" spans="16:25" x14ac:dyDescent="0.45">
      <c r="P6922" s="33"/>
      <c r="W6922" s="33"/>
      <c r="Y6922" s="33"/>
    </row>
    <row r="6923" spans="16:25" x14ac:dyDescent="0.45">
      <c r="P6923" s="33"/>
      <c r="W6923" s="33"/>
      <c r="Y6923" s="33"/>
    </row>
    <row r="6924" spans="16:25" x14ac:dyDescent="0.45">
      <c r="P6924" s="33"/>
      <c r="W6924" s="33"/>
      <c r="Y6924" s="33"/>
    </row>
    <row r="6925" spans="16:25" x14ac:dyDescent="0.45">
      <c r="P6925" s="33"/>
      <c r="W6925" s="33"/>
      <c r="Y6925" s="33"/>
    </row>
    <row r="6926" spans="16:25" x14ac:dyDescent="0.45">
      <c r="P6926" s="33"/>
      <c r="W6926" s="33"/>
      <c r="Y6926" s="33"/>
    </row>
    <row r="6927" spans="16:25" x14ac:dyDescent="0.45">
      <c r="P6927" s="33"/>
      <c r="W6927" s="33"/>
      <c r="Y6927" s="33"/>
    </row>
    <row r="6928" spans="16:25" x14ac:dyDescent="0.45">
      <c r="P6928" s="33"/>
      <c r="W6928" s="33"/>
      <c r="Y6928" s="33"/>
    </row>
    <row r="6929" spans="16:25" x14ac:dyDescent="0.45">
      <c r="P6929" s="33"/>
      <c r="W6929" s="33"/>
      <c r="Y6929" s="33"/>
    </row>
    <row r="6930" spans="16:25" x14ac:dyDescent="0.45">
      <c r="P6930" s="33"/>
      <c r="W6930" s="33"/>
      <c r="Y6930" s="33"/>
    </row>
    <row r="6931" spans="16:25" x14ac:dyDescent="0.45">
      <c r="P6931" s="33"/>
      <c r="W6931" s="33"/>
      <c r="Y6931" s="33"/>
    </row>
    <row r="6932" spans="16:25" x14ac:dyDescent="0.45">
      <c r="P6932" s="33"/>
      <c r="W6932" s="33"/>
      <c r="Y6932" s="33"/>
    </row>
    <row r="6933" spans="16:25" x14ac:dyDescent="0.45">
      <c r="P6933" s="33"/>
      <c r="W6933" s="33"/>
      <c r="Y6933" s="33"/>
    </row>
    <row r="6934" spans="16:25" x14ac:dyDescent="0.45">
      <c r="P6934" s="33"/>
      <c r="W6934" s="33"/>
      <c r="Y6934" s="33"/>
    </row>
    <row r="6935" spans="16:25" x14ac:dyDescent="0.45">
      <c r="P6935" s="33"/>
      <c r="W6935" s="33"/>
      <c r="Y6935" s="33"/>
    </row>
    <row r="6936" spans="16:25" x14ac:dyDescent="0.45">
      <c r="P6936" s="33"/>
      <c r="W6936" s="33"/>
      <c r="Y6936" s="33"/>
    </row>
    <row r="6937" spans="16:25" x14ac:dyDescent="0.45">
      <c r="P6937" s="33"/>
      <c r="W6937" s="33"/>
      <c r="Y6937" s="33"/>
    </row>
    <row r="6938" spans="16:25" x14ac:dyDescent="0.45">
      <c r="P6938" s="33"/>
      <c r="W6938" s="33"/>
      <c r="Y6938" s="33"/>
    </row>
    <row r="6939" spans="16:25" x14ac:dyDescent="0.45">
      <c r="P6939" s="33"/>
      <c r="W6939" s="33"/>
      <c r="Y6939" s="33"/>
    </row>
    <row r="6940" spans="16:25" x14ac:dyDescent="0.45">
      <c r="P6940" s="33"/>
      <c r="W6940" s="33"/>
      <c r="Y6940" s="33"/>
    </row>
    <row r="6941" spans="16:25" x14ac:dyDescent="0.45">
      <c r="P6941" s="33"/>
      <c r="W6941" s="33"/>
      <c r="Y6941" s="33"/>
    </row>
    <row r="6942" spans="16:25" x14ac:dyDescent="0.45">
      <c r="P6942" s="33"/>
      <c r="W6942" s="33"/>
      <c r="Y6942" s="33"/>
    </row>
    <row r="6943" spans="16:25" x14ac:dyDescent="0.45">
      <c r="P6943" s="33"/>
      <c r="W6943" s="33"/>
      <c r="Y6943" s="33"/>
    </row>
    <row r="6944" spans="16:25" x14ac:dyDescent="0.45">
      <c r="P6944" s="33"/>
      <c r="W6944" s="33"/>
      <c r="Y6944" s="33"/>
    </row>
    <row r="6945" spans="16:25" x14ac:dyDescent="0.45">
      <c r="P6945" s="33"/>
      <c r="W6945" s="33"/>
      <c r="Y6945" s="33"/>
    </row>
    <row r="6946" spans="16:25" x14ac:dyDescent="0.45">
      <c r="P6946" s="33"/>
      <c r="W6946" s="33"/>
      <c r="Y6946" s="33"/>
    </row>
    <row r="6947" spans="16:25" x14ac:dyDescent="0.45">
      <c r="P6947" s="33"/>
      <c r="W6947" s="33"/>
      <c r="Y6947" s="33"/>
    </row>
    <row r="6948" spans="16:25" x14ac:dyDescent="0.45">
      <c r="P6948" s="33"/>
      <c r="W6948" s="33"/>
      <c r="Y6948" s="33"/>
    </row>
    <row r="6949" spans="16:25" x14ac:dyDescent="0.45">
      <c r="P6949" s="33"/>
      <c r="W6949" s="33"/>
      <c r="Y6949" s="33"/>
    </row>
    <row r="6950" spans="16:25" x14ac:dyDescent="0.45">
      <c r="P6950" s="33"/>
      <c r="W6950" s="33"/>
      <c r="Y6950" s="33"/>
    </row>
    <row r="6951" spans="16:25" x14ac:dyDescent="0.45">
      <c r="P6951" s="33"/>
      <c r="W6951" s="33"/>
      <c r="Y6951" s="33"/>
    </row>
    <row r="6952" spans="16:25" x14ac:dyDescent="0.45">
      <c r="P6952" s="33"/>
      <c r="W6952" s="33"/>
      <c r="Y6952" s="33"/>
    </row>
    <row r="6953" spans="16:25" x14ac:dyDescent="0.45">
      <c r="P6953" s="33"/>
      <c r="W6953" s="33"/>
      <c r="Y6953" s="33"/>
    </row>
    <row r="6954" spans="16:25" x14ac:dyDescent="0.45">
      <c r="P6954" s="33"/>
      <c r="W6954" s="33"/>
      <c r="Y6954" s="33"/>
    </row>
    <row r="6955" spans="16:25" x14ac:dyDescent="0.45">
      <c r="P6955" s="33"/>
      <c r="W6955" s="33"/>
      <c r="Y6955" s="33"/>
    </row>
    <row r="6956" spans="16:25" x14ac:dyDescent="0.45">
      <c r="P6956" s="33"/>
      <c r="W6956" s="33"/>
      <c r="Y6956" s="33"/>
    </row>
    <row r="6957" spans="16:25" x14ac:dyDescent="0.45">
      <c r="P6957" s="33"/>
      <c r="W6957" s="33"/>
      <c r="Y6957" s="33"/>
    </row>
    <row r="6958" spans="16:25" x14ac:dyDescent="0.45">
      <c r="P6958" s="33"/>
      <c r="W6958" s="33"/>
      <c r="Y6958" s="33"/>
    </row>
    <row r="6959" spans="16:25" x14ac:dyDescent="0.45">
      <c r="P6959" s="33"/>
      <c r="W6959" s="33"/>
      <c r="Y6959" s="33"/>
    </row>
    <row r="6960" spans="16:25" x14ac:dyDescent="0.45">
      <c r="P6960" s="33"/>
      <c r="W6960" s="33"/>
      <c r="Y6960" s="33"/>
    </row>
    <row r="6961" spans="16:25" x14ac:dyDescent="0.45">
      <c r="P6961" s="33"/>
      <c r="W6961" s="33"/>
      <c r="Y6961" s="33"/>
    </row>
    <row r="6962" spans="16:25" x14ac:dyDescent="0.45">
      <c r="P6962" s="33"/>
      <c r="W6962" s="33"/>
      <c r="Y6962" s="33"/>
    </row>
    <row r="6963" spans="16:25" x14ac:dyDescent="0.45">
      <c r="P6963" s="33"/>
      <c r="W6963" s="33"/>
      <c r="Y6963" s="33"/>
    </row>
    <row r="6964" spans="16:25" x14ac:dyDescent="0.45">
      <c r="P6964" s="33"/>
      <c r="W6964" s="33"/>
      <c r="Y6964" s="33"/>
    </row>
    <row r="6965" spans="16:25" x14ac:dyDescent="0.45">
      <c r="P6965" s="33"/>
      <c r="W6965" s="33"/>
      <c r="Y6965" s="33"/>
    </row>
    <row r="6966" spans="16:25" x14ac:dyDescent="0.45">
      <c r="P6966" s="33"/>
      <c r="W6966" s="33"/>
      <c r="Y6966" s="33"/>
    </row>
    <row r="6967" spans="16:25" x14ac:dyDescent="0.45">
      <c r="P6967" s="33"/>
      <c r="W6967" s="33"/>
      <c r="Y6967" s="33"/>
    </row>
    <row r="6968" spans="16:25" x14ac:dyDescent="0.45">
      <c r="P6968" s="33"/>
      <c r="W6968" s="33"/>
      <c r="Y6968" s="33"/>
    </row>
    <row r="6969" spans="16:25" x14ac:dyDescent="0.45">
      <c r="P6969" s="33"/>
      <c r="W6969" s="33"/>
      <c r="Y6969" s="33"/>
    </row>
    <row r="6970" spans="16:25" x14ac:dyDescent="0.45">
      <c r="P6970" s="33"/>
      <c r="W6970" s="33"/>
      <c r="Y6970" s="33"/>
    </row>
    <row r="6971" spans="16:25" x14ac:dyDescent="0.45">
      <c r="P6971" s="33"/>
      <c r="W6971" s="33"/>
      <c r="Y6971" s="33"/>
    </row>
    <row r="6972" spans="16:25" x14ac:dyDescent="0.45">
      <c r="P6972" s="33"/>
      <c r="W6972" s="33"/>
      <c r="Y6972" s="33"/>
    </row>
    <row r="6973" spans="16:25" x14ac:dyDescent="0.45">
      <c r="P6973" s="33"/>
      <c r="W6973" s="33"/>
      <c r="Y6973" s="33"/>
    </row>
    <row r="6974" spans="16:25" x14ac:dyDescent="0.45">
      <c r="P6974" s="33"/>
      <c r="W6974" s="33"/>
      <c r="Y6974" s="33"/>
    </row>
    <row r="6975" spans="16:25" x14ac:dyDescent="0.45">
      <c r="P6975" s="33"/>
      <c r="W6975" s="33"/>
      <c r="Y6975" s="33"/>
    </row>
    <row r="6976" spans="16:25" x14ac:dyDescent="0.45">
      <c r="P6976" s="33"/>
      <c r="W6976" s="33"/>
      <c r="Y6976" s="33"/>
    </row>
    <row r="6977" spans="16:25" x14ac:dyDescent="0.45">
      <c r="P6977" s="33"/>
      <c r="W6977" s="33"/>
      <c r="Y6977" s="33"/>
    </row>
    <row r="6978" spans="16:25" x14ac:dyDescent="0.45">
      <c r="P6978" s="33"/>
      <c r="W6978" s="33"/>
      <c r="Y6978" s="33"/>
    </row>
    <row r="6979" spans="16:25" x14ac:dyDescent="0.45">
      <c r="P6979" s="33"/>
      <c r="W6979" s="33"/>
      <c r="Y6979" s="33"/>
    </row>
    <row r="6980" spans="16:25" x14ac:dyDescent="0.45">
      <c r="P6980" s="33"/>
      <c r="W6980" s="33"/>
      <c r="Y6980" s="33"/>
    </row>
    <row r="6981" spans="16:25" x14ac:dyDescent="0.45">
      <c r="P6981" s="33"/>
      <c r="W6981" s="33"/>
      <c r="Y6981" s="33"/>
    </row>
    <row r="6982" spans="16:25" x14ac:dyDescent="0.45">
      <c r="P6982" s="33"/>
      <c r="W6982" s="33"/>
      <c r="Y6982" s="33"/>
    </row>
    <row r="6983" spans="16:25" x14ac:dyDescent="0.45">
      <c r="P6983" s="33"/>
      <c r="W6983" s="33"/>
      <c r="Y6983" s="33"/>
    </row>
    <row r="6984" spans="16:25" x14ac:dyDescent="0.45">
      <c r="P6984" s="33"/>
      <c r="W6984" s="33"/>
      <c r="Y6984" s="33"/>
    </row>
    <row r="6985" spans="16:25" x14ac:dyDescent="0.45">
      <c r="P6985" s="33"/>
      <c r="W6985" s="33"/>
      <c r="Y6985" s="33"/>
    </row>
    <row r="6986" spans="16:25" x14ac:dyDescent="0.45">
      <c r="P6986" s="33"/>
      <c r="W6986" s="33"/>
      <c r="Y6986" s="33"/>
    </row>
    <row r="6987" spans="16:25" x14ac:dyDescent="0.45">
      <c r="P6987" s="33"/>
      <c r="W6987" s="33"/>
      <c r="Y6987" s="33"/>
    </row>
    <row r="6988" spans="16:25" x14ac:dyDescent="0.45">
      <c r="P6988" s="33"/>
      <c r="W6988" s="33"/>
      <c r="Y6988" s="33"/>
    </row>
    <row r="6989" spans="16:25" x14ac:dyDescent="0.45">
      <c r="P6989" s="33"/>
      <c r="W6989" s="33"/>
      <c r="Y6989" s="33"/>
    </row>
    <row r="6990" spans="16:25" x14ac:dyDescent="0.45">
      <c r="P6990" s="33"/>
      <c r="W6990" s="33"/>
      <c r="Y6990" s="33"/>
    </row>
    <row r="6991" spans="16:25" x14ac:dyDescent="0.45">
      <c r="P6991" s="33"/>
      <c r="W6991" s="33"/>
      <c r="Y6991" s="33"/>
    </row>
    <row r="6992" spans="16:25" x14ac:dyDescent="0.45">
      <c r="P6992" s="33"/>
      <c r="W6992" s="33"/>
      <c r="Y6992" s="33"/>
    </row>
    <row r="6993" spans="16:25" x14ac:dyDescent="0.45">
      <c r="P6993" s="33"/>
      <c r="W6993" s="33"/>
      <c r="Y6993" s="33"/>
    </row>
    <row r="6994" spans="16:25" x14ac:dyDescent="0.45">
      <c r="P6994" s="33"/>
      <c r="W6994" s="33"/>
      <c r="Y6994" s="33"/>
    </row>
    <row r="6995" spans="16:25" x14ac:dyDescent="0.45">
      <c r="P6995" s="33"/>
      <c r="W6995" s="33"/>
      <c r="Y6995" s="33"/>
    </row>
    <row r="6996" spans="16:25" x14ac:dyDescent="0.45">
      <c r="P6996" s="33"/>
      <c r="W6996" s="33"/>
      <c r="Y6996" s="33"/>
    </row>
    <row r="6997" spans="16:25" x14ac:dyDescent="0.45">
      <c r="P6997" s="33"/>
      <c r="W6997" s="33"/>
      <c r="Y6997" s="33"/>
    </row>
    <row r="6998" spans="16:25" x14ac:dyDescent="0.45">
      <c r="P6998" s="33"/>
      <c r="W6998" s="33"/>
      <c r="Y6998" s="33"/>
    </row>
    <row r="6999" spans="16:25" x14ac:dyDescent="0.45">
      <c r="P6999" s="33"/>
      <c r="W6999" s="33"/>
      <c r="Y6999" s="33"/>
    </row>
    <row r="7000" spans="16:25" x14ac:dyDescent="0.45">
      <c r="P7000" s="33"/>
      <c r="W7000" s="33"/>
      <c r="Y7000" s="33"/>
    </row>
    <row r="7001" spans="16:25" x14ac:dyDescent="0.45">
      <c r="P7001" s="33"/>
      <c r="W7001" s="33"/>
      <c r="Y7001" s="33"/>
    </row>
    <row r="7002" spans="16:25" x14ac:dyDescent="0.45">
      <c r="P7002" s="33"/>
      <c r="W7002" s="33"/>
      <c r="Y7002" s="33"/>
    </row>
    <row r="7003" spans="16:25" x14ac:dyDescent="0.45">
      <c r="P7003" s="33"/>
      <c r="W7003" s="33"/>
      <c r="Y7003" s="33"/>
    </row>
    <row r="7004" spans="16:25" x14ac:dyDescent="0.45">
      <c r="P7004" s="33"/>
      <c r="W7004" s="33"/>
      <c r="Y7004" s="33"/>
    </row>
    <row r="7005" spans="16:25" x14ac:dyDescent="0.45">
      <c r="P7005" s="33"/>
      <c r="W7005" s="33"/>
      <c r="Y7005" s="33"/>
    </row>
    <row r="7006" spans="16:25" x14ac:dyDescent="0.45">
      <c r="P7006" s="33"/>
      <c r="W7006" s="33"/>
      <c r="Y7006" s="33"/>
    </row>
    <row r="7007" spans="16:25" x14ac:dyDescent="0.45">
      <c r="P7007" s="33"/>
      <c r="W7007" s="33"/>
      <c r="Y7007" s="33"/>
    </row>
    <row r="7008" spans="16:25" x14ac:dyDescent="0.45">
      <c r="P7008" s="33"/>
      <c r="W7008" s="33"/>
      <c r="Y7008" s="33"/>
    </row>
    <row r="7009" spans="16:25" x14ac:dyDescent="0.45">
      <c r="P7009" s="33"/>
      <c r="W7009" s="33"/>
      <c r="Y7009" s="33"/>
    </row>
    <row r="7010" spans="16:25" x14ac:dyDescent="0.45">
      <c r="P7010" s="33"/>
      <c r="W7010" s="33"/>
      <c r="Y7010" s="33"/>
    </row>
    <row r="7011" spans="16:25" x14ac:dyDescent="0.45">
      <c r="P7011" s="33"/>
      <c r="W7011" s="33"/>
      <c r="Y7011" s="33"/>
    </row>
    <row r="7012" spans="16:25" x14ac:dyDescent="0.45">
      <c r="P7012" s="33"/>
      <c r="W7012" s="33"/>
      <c r="Y7012" s="33"/>
    </row>
    <row r="7013" spans="16:25" x14ac:dyDescent="0.45">
      <c r="P7013" s="33"/>
      <c r="W7013" s="33"/>
      <c r="Y7013" s="33"/>
    </row>
    <row r="7014" spans="16:25" x14ac:dyDescent="0.45">
      <c r="P7014" s="33"/>
      <c r="W7014" s="33"/>
      <c r="Y7014" s="33"/>
    </row>
    <row r="7015" spans="16:25" x14ac:dyDescent="0.45">
      <c r="P7015" s="33"/>
      <c r="W7015" s="33"/>
      <c r="Y7015" s="33"/>
    </row>
    <row r="7016" spans="16:25" x14ac:dyDescent="0.45">
      <c r="P7016" s="33"/>
      <c r="W7016" s="33"/>
      <c r="Y7016" s="33"/>
    </row>
    <row r="7017" spans="16:25" x14ac:dyDescent="0.45">
      <c r="P7017" s="33"/>
      <c r="W7017" s="33"/>
      <c r="Y7017" s="33"/>
    </row>
    <row r="7018" spans="16:25" x14ac:dyDescent="0.45">
      <c r="P7018" s="33"/>
      <c r="W7018" s="33"/>
      <c r="Y7018" s="33"/>
    </row>
    <row r="7019" spans="16:25" x14ac:dyDescent="0.45">
      <c r="P7019" s="33"/>
      <c r="W7019" s="33"/>
      <c r="Y7019" s="33"/>
    </row>
    <row r="7020" spans="16:25" x14ac:dyDescent="0.45">
      <c r="P7020" s="33"/>
      <c r="W7020" s="33"/>
      <c r="Y7020" s="33"/>
    </row>
    <row r="7021" spans="16:25" x14ac:dyDescent="0.45">
      <c r="P7021" s="33"/>
      <c r="W7021" s="33"/>
      <c r="Y7021" s="33"/>
    </row>
    <row r="7022" spans="16:25" x14ac:dyDescent="0.45">
      <c r="P7022" s="33"/>
      <c r="W7022" s="33"/>
      <c r="Y7022" s="33"/>
    </row>
    <row r="7023" spans="16:25" x14ac:dyDescent="0.45">
      <c r="P7023" s="33"/>
      <c r="W7023" s="33"/>
      <c r="Y7023" s="33"/>
    </row>
    <row r="7024" spans="16:25" x14ac:dyDescent="0.45">
      <c r="P7024" s="33"/>
      <c r="W7024" s="33"/>
      <c r="Y7024" s="33"/>
    </row>
    <row r="7025" spans="16:25" x14ac:dyDescent="0.45">
      <c r="P7025" s="33"/>
      <c r="W7025" s="33"/>
      <c r="Y7025" s="33"/>
    </row>
    <row r="7026" spans="16:25" x14ac:dyDescent="0.45">
      <c r="P7026" s="33"/>
      <c r="W7026" s="33"/>
      <c r="Y7026" s="33"/>
    </row>
    <row r="7027" spans="16:25" x14ac:dyDescent="0.45">
      <c r="P7027" s="33"/>
      <c r="W7027" s="33"/>
      <c r="Y7027" s="33"/>
    </row>
    <row r="7028" spans="16:25" x14ac:dyDescent="0.45">
      <c r="P7028" s="33"/>
      <c r="W7028" s="33"/>
      <c r="Y7028" s="33"/>
    </row>
    <row r="7029" spans="16:25" x14ac:dyDescent="0.45">
      <c r="P7029" s="33"/>
      <c r="W7029" s="33"/>
      <c r="Y7029" s="33"/>
    </row>
    <row r="7030" spans="16:25" x14ac:dyDescent="0.45">
      <c r="P7030" s="33"/>
      <c r="W7030" s="33"/>
      <c r="Y7030" s="33"/>
    </row>
    <row r="7031" spans="16:25" x14ac:dyDescent="0.45">
      <c r="P7031" s="33"/>
      <c r="W7031" s="33"/>
      <c r="Y7031" s="33"/>
    </row>
    <row r="7032" spans="16:25" x14ac:dyDescent="0.45">
      <c r="P7032" s="33"/>
      <c r="W7032" s="33"/>
      <c r="Y7032" s="33"/>
    </row>
    <row r="7033" spans="16:25" x14ac:dyDescent="0.45">
      <c r="P7033" s="33"/>
      <c r="W7033" s="33"/>
      <c r="Y7033" s="33"/>
    </row>
    <row r="7034" spans="16:25" x14ac:dyDescent="0.45">
      <c r="P7034" s="33"/>
      <c r="W7034" s="33"/>
      <c r="Y7034" s="33"/>
    </row>
    <row r="7035" spans="16:25" x14ac:dyDescent="0.45">
      <c r="P7035" s="33"/>
      <c r="W7035" s="33"/>
      <c r="Y7035" s="33"/>
    </row>
    <row r="7036" spans="16:25" x14ac:dyDescent="0.45">
      <c r="P7036" s="33"/>
      <c r="W7036" s="33"/>
      <c r="Y7036" s="33"/>
    </row>
    <row r="7037" spans="16:25" x14ac:dyDescent="0.45">
      <c r="P7037" s="33"/>
      <c r="W7037" s="33"/>
      <c r="Y7037" s="33"/>
    </row>
    <row r="7038" spans="16:25" x14ac:dyDescent="0.45">
      <c r="P7038" s="33"/>
      <c r="W7038" s="33"/>
      <c r="Y7038" s="33"/>
    </row>
    <row r="7039" spans="16:25" x14ac:dyDescent="0.45">
      <c r="P7039" s="33"/>
      <c r="W7039" s="33"/>
      <c r="Y7039" s="33"/>
    </row>
    <row r="7040" spans="16:25" x14ac:dyDescent="0.45">
      <c r="P7040" s="33"/>
      <c r="W7040" s="33"/>
      <c r="Y7040" s="33"/>
    </row>
    <row r="7041" spans="16:25" x14ac:dyDescent="0.45">
      <c r="P7041" s="33"/>
      <c r="W7041" s="33"/>
      <c r="Y7041" s="33"/>
    </row>
    <row r="7042" spans="16:25" x14ac:dyDescent="0.45">
      <c r="P7042" s="33"/>
      <c r="W7042" s="33"/>
      <c r="Y7042" s="33"/>
    </row>
    <row r="7043" spans="16:25" x14ac:dyDescent="0.45">
      <c r="P7043" s="33"/>
      <c r="W7043" s="33"/>
      <c r="Y7043" s="33"/>
    </row>
    <row r="7044" spans="16:25" x14ac:dyDescent="0.45">
      <c r="P7044" s="33"/>
      <c r="W7044" s="33"/>
      <c r="Y7044" s="33"/>
    </row>
    <row r="7045" spans="16:25" x14ac:dyDescent="0.45">
      <c r="P7045" s="33"/>
      <c r="W7045" s="33"/>
      <c r="Y7045" s="33"/>
    </row>
    <row r="7046" spans="16:25" x14ac:dyDescent="0.45">
      <c r="P7046" s="33"/>
      <c r="W7046" s="33"/>
      <c r="Y7046" s="33"/>
    </row>
    <row r="7047" spans="16:25" x14ac:dyDescent="0.45">
      <c r="P7047" s="33"/>
      <c r="W7047" s="33"/>
      <c r="Y7047" s="33"/>
    </row>
    <row r="7048" spans="16:25" x14ac:dyDescent="0.45">
      <c r="P7048" s="33"/>
      <c r="W7048" s="33"/>
      <c r="Y7048" s="33"/>
    </row>
    <row r="7049" spans="16:25" x14ac:dyDescent="0.45">
      <c r="P7049" s="33"/>
      <c r="W7049" s="33"/>
      <c r="Y7049" s="33"/>
    </row>
    <row r="7050" spans="16:25" x14ac:dyDescent="0.45">
      <c r="P7050" s="33"/>
      <c r="W7050" s="33"/>
      <c r="Y7050" s="33"/>
    </row>
    <row r="7051" spans="16:25" x14ac:dyDescent="0.45">
      <c r="P7051" s="33"/>
      <c r="W7051" s="33"/>
      <c r="Y7051" s="33"/>
    </row>
    <row r="7052" spans="16:25" x14ac:dyDescent="0.45">
      <c r="P7052" s="33"/>
      <c r="W7052" s="33"/>
      <c r="Y7052" s="33"/>
    </row>
    <row r="7053" spans="16:25" x14ac:dyDescent="0.45">
      <c r="P7053" s="33"/>
      <c r="W7053" s="33"/>
      <c r="Y7053" s="33"/>
    </row>
    <row r="7054" spans="16:25" x14ac:dyDescent="0.45">
      <c r="P7054" s="33"/>
      <c r="W7054" s="33"/>
      <c r="Y7054" s="33"/>
    </row>
    <row r="7055" spans="16:25" x14ac:dyDescent="0.45">
      <c r="P7055" s="33"/>
      <c r="W7055" s="33"/>
      <c r="Y7055" s="33"/>
    </row>
    <row r="7056" spans="16:25" x14ac:dyDescent="0.45">
      <c r="P7056" s="33"/>
      <c r="W7056" s="33"/>
      <c r="Y7056" s="33"/>
    </row>
    <row r="7057" spans="16:25" x14ac:dyDescent="0.45">
      <c r="P7057" s="33"/>
      <c r="W7057" s="33"/>
      <c r="Y7057" s="33"/>
    </row>
    <row r="7058" spans="16:25" x14ac:dyDescent="0.45">
      <c r="P7058" s="33"/>
      <c r="W7058" s="33"/>
      <c r="Y7058" s="33"/>
    </row>
    <row r="7059" spans="16:25" x14ac:dyDescent="0.45">
      <c r="P7059" s="33"/>
      <c r="W7059" s="33"/>
      <c r="Y7059" s="33"/>
    </row>
    <row r="7060" spans="16:25" x14ac:dyDescent="0.45">
      <c r="P7060" s="33"/>
      <c r="W7060" s="33"/>
      <c r="Y7060" s="33"/>
    </row>
    <row r="7061" spans="16:25" x14ac:dyDescent="0.45">
      <c r="P7061" s="33"/>
      <c r="W7061" s="33"/>
      <c r="Y7061" s="33"/>
    </row>
    <row r="7062" spans="16:25" x14ac:dyDescent="0.45">
      <c r="P7062" s="33"/>
      <c r="W7062" s="33"/>
      <c r="Y7062" s="33"/>
    </row>
    <row r="7063" spans="16:25" x14ac:dyDescent="0.45">
      <c r="P7063" s="33"/>
      <c r="W7063" s="33"/>
      <c r="Y7063" s="33"/>
    </row>
    <row r="7064" spans="16:25" x14ac:dyDescent="0.45">
      <c r="P7064" s="33"/>
      <c r="W7064" s="33"/>
      <c r="Y7064" s="33"/>
    </row>
    <row r="7065" spans="16:25" x14ac:dyDescent="0.45">
      <c r="P7065" s="33"/>
      <c r="W7065" s="33"/>
      <c r="Y7065" s="33"/>
    </row>
    <row r="7066" spans="16:25" x14ac:dyDescent="0.45">
      <c r="P7066" s="33"/>
      <c r="W7066" s="33"/>
      <c r="Y7066" s="33"/>
    </row>
    <row r="7067" spans="16:25" x14ac:dyDescent="0.45">
      <c r="P7067" s="33"/>
      <c r="W7067" s="33"/>
      <c r="Y7067" s="33"/>
    </row>
    <row r="7068" spans="16:25" x14ac:dyDescent="0.45">
      <c r="P7068" s="33"/>
      <c r="W7068" s="33"/>
      <c r="Y7068" s="33"/>
    </row>
    <row r="7069" spans="16:25" x14ac:dyDescent="0.45">
      <c r="P7069" s="33"/>
      <c r="W7069" s="33"/>
      <c r="Y7069" s="33"/>
    </row>
    <row r="7070" spans="16:25" x14ac:dyDescent="0.45">
      <c r="P7070" s="33"/>
      <c r="W7070" s="33"/>
      <c r="Y7070" s="33"/>
    </row>
    <row r="7071" spans="16:25" x14ac:dyDescent="0.45">
      <c r="P7071" s="33"/>
      <c r="W7071" s="33"/>
      <c r="Y7071" s="33"/>
    </row>
    <row r="7072" spans="16:25" x14ac:dyDescent="0.45">
      <c r="P7072" s="33"/>
      <c r="W7072" s="33"/>
      <c r="Y7072" s="33"/>
    </row>
    <row r="7073" spans="16:25" x14ac:dyDescent="0.45">
      <c r="P7073" s="33"/>
      <c r="W7073" s="33"/>
      <c r="Y7073" s="33"/>
    </row>
    <row r="7074" spans="16:25" x14ac:dyDescent="0.45">
      <c r="P7074" s="33"/>
      <c r="W7074" s="33"/>
      <c r="Y7074" s="33"/>
    </row>
    <row r="7075" spans="16:25" x14ac:dyDescent="0.45">
      <c r="P7075" s="33"/>
      <c r="W7075" s="33"/>
      <c r="Y7075" s="33"/>
    </row>
    <row r="7076" spans="16:25" x14ac:dyDescent="0.45">
      <c r="P7076" s="33"/>
      <c r="W7076" s="33"/>
      <c r="Y7076" s="33"/>
    </row>
    <row r="7077" spans="16:25" x14ac:dyDescent="0.45">
      <c r="P7077" s="33"/>
      <c r="W7077" s="33"/>
      <c r="Y7077" s="33"/>
    </row>
    <row r="7078" spans="16:25" x14ac:dyDescent="0.45">
      <c r="P7078" s="33"/>
      <c r="W7078" s="33"/>
      <c r="Y7078" s="33"/>
    </row>
    <row r="7079" spans="16:25" x14ac:dyDescent="0.45">
      <c r="P7079" s="33"/>
      <c r="W7079" s="33"/>
      <c r="Y7079" s="33"/>
    </row>
    <row r="7080" spans="16:25" x14ac:dyDescent="0.45">
      <c r="P7080" s="33"/>
      <c r="W7080" s="33"/>
      <c r="Y7080" s="33"/>
    </row>
    <row r="7081" spans="16:25" x14ac:dyDescent="0.45">
      <c r="P7081" s="33"/>
      <c r="W7081" s="33"/>
      <c r="Y7081" s="33"/>
    </row>
    <row r="7082" spans="16:25" x14ac:dyDescent="0.45">
      <c r="P7082" s="33"/>
      <c r="W7082" s="33"/>
      <c r="Y7082" s="33"/>
    </row>
    <row r="7083" spans="16:25" x14ac:dyDescent="0.45">
      <c r="P7083" s="33"/>
      <c r="W7083" s="33"/>
      <c r="Y7083" s="33"/>
    </row>
    <row r="7084" spans="16:25" x14ac:dyDescent="0.45">
      <c r="P7084" s="33"/>
      <c r="W7084" s="33"/>
      <c r="Y7084" s="33"/>
    </row>
    <row r="7085" spans="16:25" x14ac:dyDescent="0.45">
      <c r="P7085" s="33"/>
      <c r="W7085" s="33"/>
      <c r="Y7085" s="33"/>
    </row>
    <row r="7086" spans="16:25" x14ac:dyDescent="0.45">
      <c r="P7086" s="33"/>
      <c r="W7086" s="33"/>
      <c r="Y7086" s="33"/>
    </row>
    <row r="7087" spans="16:25" x14ac:dyDescent="0.45">
      <c r="P7087" s="33"/>
      <c r="W7087" s="33"/>
      <c r="Y7087" s="33"/>
    </row>
    <row r="7088" spans="16:25" x14ac:dyDescent="0.45">
      <c r="P7088" s="33"/>
      <c r="W7088" s="33"/>
      <c r="Y7088" s="33"/>
    </row>
    <row r="7089" spans="16:25" x14ac:dyDescent="0.45">
      <c r="P7089" s="33"/>
      <c r="W7089" s="33"/>
      <c r="Y7089" s="33"/>
    </row>
    <row r="7090" spans="16:25" x14ac:dyDescent="0.45">
      <c r="P7090" s="33"/>
      <c r="W7090" s="33"/>
      <c r="Y7090" s="33"/>
    </row>
    <row r="7091" spans="16:25" x14ac:dyDescent="0.45">
      <c r="P7091" s="33"/>
      <c r="W7091" s="33"/>
      <c r="Y7091" s="33"/>
    </row>
    <row r="7092" spans="16:25" x14ac:dyDescent="0.45">
      <c r="P7092" s="33"/>
      <c r="W7092" s="33"/>
      <c r="Y7092" s="33"/>
    </row>
    <row r="7093" spans="16:25" x14ac:dyDescent="0.45">
      <c r="P7093" s="33"/>
      <c r="W7093" s="33"/>
      <c r="Y7093" s="33"/>
    </row>
    <row r="7094" spans="16:25" x14ac:dyDescent="0.45">
      <c r="P7094" s="33"/>
      <c r="W7094" s="33"/>
      <c r="Y7094" s="33"/>
    </row>
    <row r="7095" spans="16:25" x14ac:dyDescent="0.45">
      <c r="P7095" s="33"/>
      <c r="W7095" s="33"/>
      <c r="Y7095" s="33"/>
    </row>
    <row r="7096" spans="16:25" x14ac:dyDescent="0.45">
      <c r="P7096" s="33"/>
      <c r="W7096" s="33"/>
      <c r="Y7096" s="33"/>
    </row>
    <row r="7097" spans="16:25" x14ac:dyDescent="0.45">
      <c r="P7097" s="33"/>
      <c r="W7097" s="33"/>
      <c r="Y7097" s="33"/>
    </row>
    <row r="7098" spans="16:25" x14ac:dyDescent="0.45">
      <c r="P7098" s="33"/>
      <c r="W7098" s="33"/>
      <c r="Y7098" s="33"/>
    </row>
    <row r="7099" spans="16:25" x14ac:dyDescent="0.45">
      <c r="P7099" s="33"/>
      <c r="W7099" s="33"/>
      <c r="Y7099" s="33"/>
    </row>
    <row r="7100" spans="16:25" x14ac:dyDescent="0.45">
      <c r="P7100" s="33"/>
      <c r="W7100" s="33"/>
      <c r="Y7100" s="33"/>
    </row>
    <row r="7101" spans="16:25" x14ac:dyDescent="0.45">
      <c r="P7101" s="33"/>
      <c r="W7101" s="33"/>
      <c r="Y7101" s="33"/>
    </row>
    <row r="7102" spans="16:25" x14ac:dyDescent="0.45">
      <c r="P7102" s="33"/>
      <c r="W7102" s="33"/>
      <c r="Y7102" s="33"/>
    </row>
    <row r="7103" spans="16:25" x14ac:dyDescent="0.45">
      <c r="P7103" s="33"/>
      <c r="W7103" s="33"/>
      <c r="Y7103" s="33"/>
    </row>
    <row r="7104" spans="16:25" x14ac:dyDescent="0.45">
      <c r="P7104" s="33"/>
      <c r="W7104" s="33"/>
      <c r="Y7104" s="33"/>
    </row>
    <row r="7105" spans="16:25" x14ac:dyDescent="0.45">
      <c r="P7105" s="33"/>
      <c r="W7105" s="33"/>
      <c r="Y7105" s="33"/>
    </row>
    <row r="7106" spans="16:25" x14ac:dyDescent="0.45">
      <c r="P7106" s="33"/>
      <c r="W7106" s="33"/>
      <c r="Y7106" s="33"/>
    </row>
    <row r="7107" spans="16:25" x14ac:dyDescent="0.45">
      <c r="P7107" s="33"/>
      <c r="W7107" s="33"/>
      <c r="Y7107" s="33"/>
    </row>
    <row r="7108" spans="16:25" x14ac:dyDescent="0.45">
      <c r="P7108" s="33"/>
      <c r="W7108" s="33"/>
      <c r="Y7108" s="33"/>
    </row>
    <row r="7109" spans="16:25" x14ac:dyDescent="0.45">
      <c r="P7109" s="33"/>
      <c r="W7109" s="33"/>
      <c r="Y7109" s="33"/>
    </row>
    <row r="7110" spans="16:25" x14ac:dyDescent="0.45">
      <c r="P7110" s="33"/>
      <c r="W7110" s="33"/>
      <c r="Y7110" s="33"/>
    </row>
    <row r="7111" spans="16:25" x14ac:dyDescent="0.45">
      <c r="P7111" s="33"/>
      <c r="W7111" s="33"/>
      <c r="Y7111" s="33"/>
    </row>
    <row r="7112" spans="16:25" x14ac:dyDescent="0.45">
      <c r="P7112" s="33"/>
      <c r="W7112" s="33"/>
      <c r="Y7112" s="33"/>
    </row>
    <row r="7113" spans="16:25" x14ac:dyDescent="0.45">
      <c r="P7113" s="33"/>
      <c r="W7113" s="33"/>
      <c r="Y7113" s="33"/>
    </row>
    <row r="7114" spans="16:25" x14ac:dyDescent="0.45">
      <c r="P7114" s="33"/>
      <c r="W7114" s="33"/>
      <c r="Y7114" s="33"/>
    </row>
    <row r="7115" spans="16:25" x14ac:dyDescent="0.45">
      <c r="P7115" s="33"/>
      <c r="W7115" s="33"/>
      <c r="Y7115" s="33"/>
    </row>
    <row r="7116" spans="16:25" x14ac:dyDescent="0.45">
      <c r="P7116" s="33"/>
      <c r="W7116" s="33"/>
      <c r="Y7116" s="33"/>
    </row>
    <row r="7117" spans="16:25" x14ac:dyDescent="0.45">
      <c r="P7117" s="33"/>
      <c r="W7117" s="33"/>
      <c r="Y7117" s="33"/>
    </row>
    <row r="7118" spans="16:25" x14ac:dyDescent="0.45">
      <c r="P7118" s="33"/>
      <c r="W7118" s="33"/>
      <c r="Y7118" s="33"/>
    </row>
    <row r="7119" spans="16:25" x14ac:dyDescent="0.45">
      <c r="P7119" s="33"/>
      <c r="W7119" s="33"/>
      <c r="Y7119" s="33"/>
    </row>
    <row r="7120" spans="16:25" x14ac:dyDescent="0.45">
      <c r="P7120" s="33"/>
      <c r="W7120" s="33"/>
      <c r="Y7120" s="33"/>
    </row>
    <row r="7121" spans="16:25" x14ac:dyDescent="0.45">
      <c r="P7121" s="33"/>
      <c r="W7121" s="33"/>
      <c r="Y7121" s="33"/>
    </row>
    <row r="7122" spans="16:25" x14ac:dyDescent="0.45">
      <c r="P7122" s="33"/>
      <c r="W7122" s="33"/>
      <c r="Y7122" s="33"/>
    </row>
    <row r="7123" spans="16:25" x14ac:dyDescent="0.45">
      <c r="P7123" s="33"/>
      <c r="W7123" s="33"/>
      <c r="Y7123" s="33"/>
    </row>
    <row r="7124" spans="16:25" x14ac:dyDescent="0.45">
      <c r="P7124" s="33"/>
      <c r="W7124" s="33"/>
      <c r="Y7124" s="33"/>
    </row>
    <row r="7125" spans="16:25" x14ac:dyDescent="0.45">
      <c r="P7125" s="33"/>
      <c r="W7125" s="33"/>
      <c r="Y7125" s="33"/>
    </row>
    <row r="7126" spans="16:25" x14ac:dyDescent="0.45">
      <c r="P7126" s="33"/>
      <c r="W7126" s="33"/>
      <c r="Y7126" s="33"/>
    </row>
    <row r="7127" spans="16:25" x14ac:dyDescent="0.45">
      <c r="P7127" s="33"/>
      <c r="W7127" s="33"/>
      <c r="Y7127" s="33"/>
    </row>
    <row r="7128" spans="16:25" x14ac:dyDescent="0.45">
      <c r="P7128" s="33"/>
      <c r="W7128" s="33"/>
      <c r="Y7128" s="33"/>
    </row>
    <row r="7129" spans="16:25" x14ac:dyDescent="0.45">
      <c r="P7129" s="33"/>
      <c r="W7129" s="33"/>
      <c r="Y7129" s="33"/>
    </row>
    <row r="7130" spans="16:25" x14ac:dyDescent="0.45">
      <c r="P7130" s="33"/>
      <c r="W7130" s="33"/>
      <c r="Y7130" s="33"/>
    </row>
    <row r="7131" spans="16:25" x14ac:dyDescent="0.45">
      <c r="P7131" s="33"/>
      <c r="W7131" s="33"/>
      <c r="Y7131" s="33"/>
    </row>
    <row r="7132" spans="16:25" x14ac:dyDescent="0.45">
      <c r="P7132" s="33"/>
      <c r="W7132" s="33"/>
      <c r="Y7132" s="33"/>
    </row>
    <row r="7133" spans="16:25" x14ac:dyDescent="0.45">
      <c r="P7133" s="33"/>
      <c r="W7133" s="33"/>
      <c r="Y7133" s="33"/>
    </row>
    <row r="7134" spans="16:25" x14ac:dyDescent="0.45">
      <c r="P7134" s="33"/>
      <c r="W7134" s="33"/>
      <c r="Y7134" s="33"/>
    </row>
    <row r="7135" spans="16:25" x14ac:dyDescent="0.45">
      <c r="P7135" s="33"/>
      <c r="W7135" s="33"/>
      <c r="Y7135" s="33"/>
    </row>
    <row r="7136" spans="16:25" x14ac:dyDescent="0.45">
      <c r="P7136" s="33"/>
      <c r="W7136" s="33"/>
      <c r="Y7136" s="33"/>
    </row>
    <row r="7137" spans="16:25" x14ac:dyDescent="0.45">
      <c r="P7137" s="33"/>
      <c r="W7137" s="33"/>
      <c r="Y7137" s="33"/>
    </row>
    <row r="7138" spans="16:25" x14ac:dyDescent="0.45">
      <c r="P7138" s="33"/>
      <c r="W7138" s="33"/>
      <c r="Y7138" s="33"/>
    </row>
    <row r="7139" spans="16:25" x14ac:dyDescent="0.45">
      <c r="P7139" s="33"/>
      <c r="W7139" s="33"/>
      <c r="Y7139" s="33"/>
    </row>
    <row r="7140" spans="16:25" x14ac:dyDescent="0.45">
      <c r="P7140" s="33"/>
      <c r="W7140" s="33"/>
      <c r="Y7140" s="33"/>
    </row>
    <row r="7141" spans="16:25" x14ac:dyDescent="0.45">
      <c r="P7141" s="33"/>
      <c r="W7141" s="33"/>
      <c r="Y7141" s="33"/>
    </row>
    <row r="7142" spans="16:25" x14ac:dyDescent="0.45">
      <c r="P7142" s="33"/>
      <c r="W7142" s="33"/>
      <c r="Y7142" s="33"/>
    </row>
    <row r="7143" spans="16:25" x14ac:dyDescent="0.45">
      <c r="P7143" s="33"/>
      <c r="W7143" s="33"/>
      <c r="Y7143" s="33"/>
    </row>
    <row r="7144" spans="16:25" x14ac:dyDescent="0.45">
      <c r="P7144" s="33"/>
      <c r="W7144" s="33"/>
      <c r="Y7144" s="33"/>
    </row>
    <row r="7145" spans="16:25" x14ac:dyDescent="0.45">
      <c r="P7145" s="33"/>
      <c r="W7145" s="33"/>
      <c r="Y7145" s="33"/>
    </row>
    <row r="7146" spans="16:25" x14ac:dyDescent="0.45">
      <c r="P7146" s="33"/>
      <c r="W7146" s="33"/>
      <c r="Y7146" s="33"/>
    </row>
    <row r="7147" spans="16:25" x14ac:dyDescent="0.45">
      <c r="P7147" s="33"/>
      <c r="W7147" s="33"/>
      <c r="Y7147" s="33"/>
    </row>
    <row r="7148" spans="16:25" x14ac:dyDescent="0.45">
      <c r="P7148" s="33"/>
      <c r="W7148" s="33"/>
      <c r="Y7148" s="33"/>
    </row>
    <row r="7149" spans="16:25" x14ac:dyDescent="0.45">
      <c r="P7149" s="33"/>
      <c r="W7149" s="33"/>
      <c r="Y7149" s="33"/>
    </row>
    <row r="7150" spans="16:25" x14ac:dyDescent="0.45">
      <c r="P7150" s="33"/>
      <c r="W7150" s="33"/>
      <c r="Y7150" s="33"/>
    </row>
    <row r="7151" spans="16:25" x14ac:dyDescent="0.45">
      <c r="P7151" s="33"/>
      <c r="W7151" s="33"/>
      <c r="Y7151" s="33"/>
    </row>
    <row r="7152" spans="16:25" x14ac:dyDescent="0.45">
      <c r="P7152" s="33"/>
      <c r="W7152" s="33"/>
      <c r="Y7152" s="33"/>
    </row>
    <row r="7153" spans="16:25" x14ac:dyDescent="0.45">
      <c r="P7153" s="33"/>
      <c r="W7153" s="33"/>
      <c r="Y7153" s="33"/>
    </row>
    <row r="7154" spans="16:25" x14ac:dyDescent="0.45">
      <c r="P7154" s="33"/>
      <c r="W7154" s="33"/>
      <c r="Y7154" s="33"/>
    </row>
    <row r="7155" spans="16:25" x14ac:dyDescent="0.45">
      <c r="P7155" s="33"/>
      <c r="W7155" s="33"/>
      <c r="Y7155" s="33"/>
    </row>
    <row r="7156" spans="16:25" x14ac:dyDescent="0.45">
      <c r="P7156" s="33"/>
      <c r="W7156" s="33"/>
      <c r="Y7156" s="33"/>
    </row>
    <row r="7157" spans="16:25" x14ac:dyDescent="0.45">
      <c r="P7157" s="33"/>
      <c r="W7157" s="33"/>
      <c r="Y7157" s="33"/>
    </row>
    <row r="7158" spans="16:25" x14ac:dyDescent="0.45">
      <c r="P7158" s="33"/>
      <c r="W7158" s="33"/>
      <c r="Y7158" s="33"/>
    </row>
    <row r="7159" spans="16:25" x14ac:dyDescent="0.45">
      <c r="P7159" s="33"/>
      <c r="W7159" s="33"/>
      <c r="Y7159" s="33"/>
    </row>
    <row r="7160" spans="16:25" x14ac:dyDescent="0.45">
      <c r="P7160" s="33"/>
      <c r="W7160" s="33"/>
      <c r="Y7160" s="33"/>
    </row>
    <row r="7161" spans="16:25" x14ac:dyDescent="0.45">
      <c r="P7161" s="33"/>
      <c r="W7161" s="33"/>
      <c r="Y7161" s="33"/>
    </row>
    <row r="7162" spans="16:25" x14ac:dyDescent="0.45">
      <c r="P7162" s="33"/>
      <c r="W7162" s="33"/>
      <c r="Y7162" s="33"/>
    </row>
    <row r="7163" spans="16:25" x14ac:dyDescent="0.45">
      <c r="P7163" s="33"/>
      <c r="W7163" s="33"/>
      <c r="Y7163" s="33"/>
    </row>
    <row r="7164" spans="16:25" x14ac:dyDescent="0.45">
      <c r="P7164" s="33"/>
      <c r="W7164" s="33"/>
      <c r="Y7164" s="33"/>
    </row>
    <row r="7165" spans="16:25" x14ac:dyDescent="0.45">
      <c r="P7165" s="33"/>
      <c r="W7165" s="33"/>
      <c r="Y7165" s="33"/>
    </row>
    <row r="7166" spans="16:25" x14ac:dyDescent="0.45">
      <c r="P7166" s="33"/>
      <c r="W7166" s="33"/>
      <c r="Y7166" s="33"/>
    </row>
    <row r="7167" spans="16:25" x14ac:dyDescent="0.45">
      <c r="P7167" s="33"/>
      <c r="W7167" s="33"/>
      <c r="Y7167" s="33"/>
    </row>
    <row r="7168" spans="16:25" x14ac:dyDescent="0.45">
      <c r="P7168" s="33"/>
      <c r="W7168" s="33"/>
      <c r="Y7168" s="33"/>
    </row>
    <row r="7169" spans="16:25" x14ac:dyDescent="0.45">
      <c r="P7169" s="33"/>
      <c r="W7169" s="33"/>
      <c r="Y7169" s="33"/>
    </row>
    <row r="7170" spans="16:25" x14ac:dyDescent="0.45">
      <c r="P7170" s="33"/>
      <c r="W7170" s="33"/>
      <c r="Y7170" s="33"/>
    </row>
    <row r="7171" spans="16:25" x14ac:dyDescent="0.45">
      <c r="P7171" s="33"/>
      <c r="W7171" s="33"/>
      <c r="Y7171" s="33"/>
    </row>
    <row r="7172" spans="16:25" x14ac:dyDescent="0.45">
      <c r="P7172" s="33"/>
      <c r="W7172" s="33"/>
      <c r="Y7172" s="33"/>
    </row>
    <row r="7173" spans="16:25" x14ac:dyDescent="0.45">
      <c r="P7173" s="33"/>
      <c r="W7173" s="33"/>
      <c r="Y7173" s="33"/>
    </row>
    <row r="7174" spans="16:25" x14ac:dyDescent="0.45">
      <c r="P7174" s="33"/>
      <c r="W7174" s="33"/>
      <c r="Y7174" s="33"/>
    </row>
    <row r="7175" spans="16:25" x14ac:dyDescent="0.45">
      <c r="P7175" s="33"/>
      <c r="W7175" s="33"/>
      <c r="Y7175" s="33"/>
    </row>
    <row r="7176" spans="16:25" x14ac:dyDescent="0.45">
      <c r="P7176" s="33"/>
      <c r="W7176" s="33"/>
      <c r="Y7176" s="33"/>
    </row>
    <row r="7177" spans="16:25" x14ac:dyDescent="0.45">
      <c r="P7177" s="33"/>
      <c r="W7177" s="33"/>
      <c r="Y7177" s="33"/>
    </row>
    <row r="7178" spans="16:25" x14ac:dyDescent="0.45">
      <c r="P7178" s="33"/>
      <c r="W7178" s="33"/>
      <c r="Y7178" s="33"/>
    </row>
    <row r="7179" spans="16:25" x14ac:dyDescent="0.45">
      <c r="P7179" s="33"/>
      <c r="W7179" s="33"/>
      <c r="Y7179" s="33"/>
    </row>
    <row r="7180" spans="16:25" x14ac:dyDescent="0.45">
      <c r="P7180" s="33"/>
      <c r="W7180" s="33"/>
      <c r="Y7180" s="33"/>
    </row>
    <row r="7181" spans="16:25" x14ac:dyDescent="0.45">
      <c r="P7181" s="33"/>
      <c r="W7181" s="33"/>
      <c r="Y7181" s="33"/>
    </row>
    <row r="7182" spans="16:25" x14ac:dyDescent="0.45">
      <c r="P7182" s="33"/>
      <c r="W7182" s="33"/>
      <c r="Y7182" s="33"/>
    </row>
    <row r="7183" spans="16:25" x14ac:dyDescent="0.45">
      <c r="P7183" s="33"/>
      <c r="W7183" s="33"/>
      <c r="Y7183" s="33"/>
    </row>
    <row r="7184" spans="16:25" x14ac:dyDescent="0.45">
      <c r="P7184" s="33"/>
      <c r="W7184" s="33"/>
      <c r="Y7184" s="33"/>
    </row>
    <row r="7185" spans="16:25" x14ac:dyDescent="0.45">
      <c r="P7185" s="33"/>
      <c r="W7185" s="33"/>
      <c r="Y7185" s="33"/>
    </row>
    <row r="7186" spans="16:25" x14ac:dyDescent="0.45">
      <c r="P7186" s="33"/>
      <c r="W7186" s="33"/>
      <c r="Y7186" s="33"/>
    </row>
    <row r="7187" spans="16:25" x14ac:dyDescent="0.45">
      <c r="P7187" s="33"/>
      <c r="W7187" s="33"/>
      <c r="Y7187" s="33"/>
    </row>
    <row r="7188" spans="16:25" x14ac:dyDescent="0.45">
      <c r="P7188" s="33"/>
      <c r="W7188" s="33"/>
      <c r="Y7188" s="33"/>
    </row>
    <row r="7189" spans="16:25" x14ac:dyDescent="0.45">
      <c r="P7189" s="33"/>
      <c r="W7189" s="33"/>
      <c r="Y7189" s="33"/>
    </row>
    <row r="7190" spans="16:25" x14ac:dyDescent="0.45">
      <c r="P7190" s="33"/>
      <c r="W7190" s="33"/>
      <c r="Y7190" s="33"/>
    </row>
    <row r="7191" spans="16:25" x14ac:dyDescent="0.45">
      <c r="P7191" s="33"/>
      <c r="W7191" s="33"/>
      <c r="Y7191" s="33"/>
    </row>
    <row r="7192" spans="16:25" x14ac:dyDescent="0.45">
      <c r="P7192" s="33"/>
      <c r="W7192" s="33"/>
      <c r="Y7192" s="33"/>
    </row>
    <row r="7193" spans="16:25" x14ac:dyDescent="0.45">
      <c r="P7193" s="33"/>
      <c r="W7193" s="33"/>
      <c r="Y7193" s="33"/>
    </row>
    <row r="7194" spans="16:25" x14ac:dyDescent="0.45">
      <c r="P7194" s="33"/>
      <c r="W7194" s="33"/>
      <c r="Y7194" s="33"/>
    </row>
    <row r="7195" spans="16:25" x14ac:dyDescent="0.45">
      <c r="P7195" s="33"/>
      <c r="W7195" s="33"/>
      <c r="Y7195" s="33"/>
    </row>
    <row r="7196" spans="16:25" x14ac:dyDescent="0.45">
      <c r="P7196" s="33"/>
      <c r="W7196" s="33"/>
      <c r="Y7196" s="33"/>
    </row>
    <row r="7197" spans="16:25" x14ac:dyDescent="0.45">
      <c r="P7197" s="33"/>
      <c r="W7197" s="33"/>
      <c r="Y7197" s="33"/>
    </row>
    <row r="7198" spans="16:25" x14ac:dyDescent="0.45">
      <c r="P7198" s="33"/>
      <c r="W7198" s="33"/>
      <c r="Y7198" s="33"/>
    </row>
    <row r="7199" spans="16:25" x14ac:dyDescent="0.45">
      <c r="P7199" s="33"/>
      <c r="W7199" s="33"/>
      <c r="Y7199" s="33"/>
    </row>
    <row r="7200" spans="16:25" x14ac:dyDescent="0.45">
      <c r="P7200" s="33"/>
      <c r="W7200" s="33"/>
      <c r="Y7200" s="33"/>
    </row>
    <row r="7201" spans="16:25" x14ac:dyDescent="0.45">
      <c r="P7201" s="33"/>
      <c r="W7201" s="33"/>
      <c r="Y7201" s="33"/>
    </row>
    <row r="7202" spans="16:25" x14ac:dyDescent="0.45">
      <c r="P7202" s="33"/>
      <c r="W7202" s="33"/>
      <c r="Y7202" s="33"/>
    </row>
    <row r="7203" spans="16:25" x14ac:dyDescent="0.45">
      <c r="P7203" s="33"/>
      <c r="W7203" s="33"/>
      <c r="Y7203" s="33"/>
    </row>
    <row r="7204" spans="16:25" x14ac:dyDescent="0.45">
      <c r="P7204" s="33"/>
      <c r="W7204" s="33"/>
      <c r="Y7204" s="33"/>
    </row>
    <row r="7205" spans="16:25" x14ac:dyDescent="0.45">
      <c r="P7205" s="33"/>
      <c r="W7205" s="33"/>
      <c r="Y7205" s="33"/>
    </row>
    <row r="7206" spans="16:25" x14ac:dyDescent="0.45">
      <c r="P7206" s="33"/>
      <c r="W7206" s="33"/>
      <c r="Y7206" s="33"/>
    </row>
    <row r="7207" spans="16:25" x14ac:dyDescent="0.45">
      <c r="P7207" s="33"/>
      <c r="W7207" s="33"/>
      <c r="Y7207" s="33"/>
    </row>
    <row r="7208" spans="16:25" x14ac:dyDescent="0.45">
      <c r="P7208" s="33"/>
      <c r="W7208" s="33"/>
      <c r="Y7208" s="33"/>
    </row>
    <row r="7209" spans="16:25" x14ac:dyDescent="0.45">
      <c r="P7209" s="33"/>
      <c r="W7209" s="33"/>
      <c r="Y7209" s="33"/>
    </row>
    <row r="7210" spans="16:25" x14ac:dyDescent="0.45">
      <c r="P7210" s="33"/>
      <c r="W7210" s="33"/>
      <c r="Y7210" s="33"/>
    </row>
    <row r="7211" spans="16:25" x14ac:dyDescent="0.45">
      <c r="P7211" s="33"/>
      <c r="W7211" s="33"/>
      <c r="Y7211" s="33"/>
    </row>
    <row r="7212" spans="16:25" x14ac:dyDescent="0.45">
      <c r="P7212" s="33"/>
      <c r="W7212" s="33"/>
      <c r="Y7212" s="33"/>
    </row>
    <row r="7213" spans="16:25" x14ac:dyDescent="0.45">
      <c r="P7213" s="33"/>
      <c r="W7213" s="33"/>
      <c r="Y7213" s="33"/>
    </row>
    <row r="7214" spans="16:25" x14ac:dyDescent="0.45">
      <c r="P7214" s="33"/>
      <c r="W7214" s="33"/>
      <c r="Y7214" s="33"/>
    </row>
    <row r="7215" spans="16:25" x14ac:dyDescent="0.45">
      <c r="P7215" s="33"/>
      <c r="W7215" s="33"/>
      <c r="Y7215" s="33"/>
    </row>
    <row r="7216" spans="16:25" x14ac:dyDescent="0.45">
      <c r="P7216" s="33"/>
      <c r="W7216" s="33"/>
      <c r="Y7216" s="33"/>
    </row>
    <row r="7217" spans="16:25" x14ac:dyDescent="0.45">
      <c r="P7217" s="33"/>
      <c r="W7217" s="33"/>
      <c r="Y7217" s="33"/>
    </row>
    <row r="7218" spans="16:25" x14ac:dyDescent="0.45">
      <c r="P7218" s="33"/>
      <c r="W7218" s="33"/>
      <c r="Y7218" s="33"/>
    </row>
    <row r="7219" spans="16:25" x14ac:dyDescent="0.45">
      <c r="P7219" s="33"/>
      <c r="W7219" s="33"/>
      <c r="Y7219" s="33"/>
    </row>
    <row r="7220" spans="16:25" x14ac:dyDescent="0.45">
      <c r="P7220" s="33"/>
      <c r="W7220" s="33"/>
      <c r="Y7220" s="33"/>
    </row>
    <row r="7221" spans="16:25" x14ac:dyDescent="0.45">
      <c r="P7221" s="33"/>
      <c r="W7221" s="33"/>
      <c r="Y7221" s="33"/>
    </row>
    <row r="7222" spans="16:25" x14ac:dyDescent="0.45">
      <c r="P7222" s="33"/>
      <c r="W7222" s="33"/>
      <c r="Y7222" s="33"/>
    </row>
    <row r="7223" spans="16:25" x14ac:dyDescent="0.45">
      <c r="P7223" s="33"/>
      <c r="W7223" s="33"/>
      <c r="Y7223" s="33"/>
    </row>
    <row r="7224" spans="16:25" x14ac:dyDescent="0.45">
      <c r="P7224" s="33"/>
      <c r="W7224" s="33"/>
      <c r="Y7224" s="33"/>
    </row>
    <row r="7225" spans="16:25" x14ac:dyDescent="0.45">
      <c r="P7225" s="33"/>
      <c r="W7225" s="33"/>
      <c r="Y7225" s="33"/>
    </row>
    <row r="7226" spans="16:25" x14ac:dyDescent="0.45">
      <c r="P7226" s="33"/>
      <c r="W7226" s="33"/>
      <c r="Y7226" s="33"/>
    </row>
    <row r="7227" spans="16:25" x14ac:dyDescent="0.45">
      <c r="P7227" s="33"/>
      <c r="W7227" s="33"/>
      <c r="Y7227" s="33"/>
    </row>
    <row r="7228" spans="16:25" x14ac:dyDescent="0.45">
      <c r="P7228" s="33"/>
      <c r="W7228" s="33"/>
      <c r="Y7228" s="33"/>
    </row>
    <row r="7229" spans="16:25" x14ac:dyDescent="0.45">
      <c r="P7229" s="33"/>
      <c r="W7229" s="33"/>
      <c r="Y7229" s="33"/>
    </row>
    <row r="7230" spans="16:25" x14ac:dyDescent="0.45">
      <c r="P7230" s="33"/>
      <c r="W7230" s="33"/>
      <c r="Y7230" s="33"/>
    </row>
    <row r="7231" spans="16:25" x14ac:dyDescent="0.45">
      <c r="P7231" s="33"/>
      <c r="W7231" s="33"/>
      <c r="Y7231" s="33"/>
    </row>
    <row r="7232" spans="16:25" x14ac:dyDescent="0.45">
      <c r="P7232" s="33"/>
      <c r="W7232" s="33"/>
      <c r="Y7232" s="33"/>
    </row>
    <row r="7233" spans="16:25" x14ac:dyDescent="0.45">
      <c r="P7233" s="33"/>
      <c r="W7233" s="33"/>
      <c r="Y7233" s="33"/>
    </row>
    <row r="7234" spans="16:25" x14ac:dyDescent="0.45">
      <c r="P7234" s="33"/>
      <c r="W7234" s="33"/>
      <c r="Y7234" s="33"/>
    </row>
    <row r="7235" spans="16:25" x14ac:dyDescent="0.45">
      <c r="P7235" s="33"/>
      <c r="W7235" s="33"/>
      <c r="Y7235" s="33"/>
    </row>
    <row r="7236" spans="16:25" x14ac:dyDescent="0.45">
      <c r="P7236" s="33"/>
      <c r="W7236" s="33"/>
      <c r="Y7236" s="33"/>
    </row>
    <row r="7237" spans="16:25" x14ac:dyDescent="0.45">
      <c r="P7237" s="33"/>
      <c r="W7237" s="33"/>
      <c r="Y7237" s="33"/>
    </row>
    <row r="7238" spans="16:25" x14ac:dyDescent="0.45">
      <c r="P7238" s="33"/>
      <c r="W7238" s="33"/>
      <c r="Y7238" s="33"/>
    </row>
    <row r="7239" spans="16:25" x14ac:dyDescent="0.45">
      <c r="P7239" s="33"/>
      <c r="W7239" s="33"/>
      <c r="Y7239" s="33"/>
    </row>
    <row r="7240" spans="16:25" x14ac:dyDescent="0.45">
      <c r="P7240" s="33"/>
      <c r="W7240" s="33"/>
      <c r="Y7240" s="33"/>
    </row>
    <row r="7241" spans="16:25" x14ac:dyDescent="0.45">
      <c r="P7241" s="33"/>
      <c r="W7241" s="33"/>
      <c r="Y7241" s="33"/>
    </row>
    <row r="7242" spans="16:25" x14ac:dyDescent="0.45">
      <c r="P7242" s="33"/>
      <c r="W7242" s="33"/>
      <c r="Y7242" s="33"/>
    </row>
    <row r="7243" spans="16:25" x14ac:dyDescent="0.45">
      <c r="P7243" s="33"/>
      <c r="W7243" s="33"/>
      <c r="Y7243" s="33"/>
    </row>
    <row r="7244" spans="16:25" x14ac:dyDescent="0.45">
      <c r="P7244" s="33"/>
      <c r="W7244" s="33"/>
      <c r="Y7244" s="33"/>
    </row>
    <row r="7245" spans="16:25" x14ac:dyDescent="0.45">
      <c r="P7245" s="33"/>
      <c r="W7245" s="33"/>
      <c r="Y7245" s="33"/>
    </row>
    <row r="7246" spans="16:25" x14ac:dyDescent="0.45">
      <c r="P7246" s="33"/>
      <c r="W7246" s="33"/>
      <c r="Y7246" s="33"/>
    </row>
    <row r="7247" spans="16:25" x14ac:dyDescent="0.45">
      <c r="P7247" s="33"/>
      <c r="W7247" s="33"/>
      <c r="Y7247" s="33"/>
    </row>
    <row r="7248" spans="16:25" x14ac:dyDescent="0.45">
      <c r="P7248" s="33"/>
      <c r="W7248" s="33"/>
      <c r="Y7248" s="33"/>
    </row>
    <row r="7249" spans="16:25" x14ac:dyDescent="0.45">
      <c r="P7249" s="33"/>
      <c r="W7249" s="33"/>
      <c r="Y7249" s="33"/>
    </row>
    <row r="7250" spans="16:25" x14ac:dyDescent="0.45">
      <c r="P7250" s="33"/>
      <c r="W7250" s="33"/>
      <c r="Y7250" s="33"/>
    </row>
    <row r="7251" spans="16:25" x14ac:dyDescent="0.45">
      <c r="P7251" s="33"/>
      <c r="W7251" s="33"/>
      <c r="Y7251" s="33"/>
    </row>
    <row r="7252" spans="16:25" x14ac:dyDescent="0.45">
      <c r="P7252" s="33"/>
      <c r="W7252" s="33"/>
      <c r="Y7252" s="33"/>
    </row>
    <row r="7253" spans="16:25" x14ac:dyDescent="0.45">
      <c r="P7253" s="33"/>
      <c r="W7253" s="33"/>
      <c r="Y7253" s="33"/>
    </row>
    <row r="7254" spans="16:25" x14ac:dyDescent="0.45">
      <c r="P7254" s="33"/>
      <c r="W7254" s="33"/>
      <c r="Y7254" s="33"/>
    </row>
    <row r="7255" spans="16:25" x14ac:dyDescent="0.45">
      <c r="P7255" s="33"/>
      <c r="W7255" s="33"/>
      <c r="Y7255" s="33"/>
    </row>
    <row r="7256" spans="16:25" x14ac:dyDescent="0.45">
      <c r="P7256" s="33"/>
      <c r="W7256" s="33"/>
      <c r="Y7256" s="33"/>
    </row>
    <row r="7257" spans="16:25" x14ac:dyDescent="0.45">
      <c r="P7257" s="33"/>
      <c r="W7257" s="33"/>
      <c r="Y7257" s="33"/>
    </row>
    <row r="7258" spans="16:25" x14ac:dyDescent="0.45">
      <c r="P7258" s="33"/>
      <c r="W7258" s="33"/>
      <c r="Y7258" s="33"/>
    </row>
    <row r="7259" spans="16:25" x14ac:dyDescent="0.45">
      <c r="P7259" s="33"/>
      <c r="W7259" s="33"/>
      <c r="Y7259" s="33"/>
    </row>
    <row r="7260" spans="16:25" x14ac:dyDescent="0.45">
      <c r="P7260" s="33"/>
      <c r="W7260" s="33"/>
      <c r="Y7260" s="33"/>
    </row>
    <row r="7261" spans="16:25" x14ac:dyDescent="0.45">
      <c r="P7261" s="33"/>
      <c r="W7261" s="33"/>
      <c r="Y7261" s="33"/>
    </row>
    <row r="7262" spans="16:25" x14ac:dyDescent="0.45">
      <c r="P7262" s="33"/>
      <c r="W7262" s="33"/>
      <c r="Y7262" s="33"/>
    </row>
    <row r="7263" spans="16:25" x14ac:dyDescent="0.45">
      <c r="P7263" s="33"/>
      <c r="W7263" s="33"/>
      <c r="Y7263" s="33"/>
    </row>
    <row r="7264" spans="16:25" x14ac:dyDescent="0.45">
      <c r="P7264" s="33"/>
      <c r="W7264" s="33"/>
      <c r="Y7264" s="33"/>
    </row>
    <row r="7265" spans="16:25" x14ac:dyDescent="0.45">
      <c r="P7265" s="33"/>
      <c r="W7265" s="33"/>
      <c r="Y7265" s="33"/>
    </row>
    <row r="7266" spans="16:25" x14ac:dyDescent="0.45">
      <c r="P7266" s="33"/>
      <c r="W7266" s="33"/>
      <c r="Y7266" s="33"/>
    </row>
    <row r="7267" spans="16:25" x14ac:dyDescent="0.45">
      <c r="P7267" s="33"/>
      <c r="W7267" s="33"/>
      <c r="Y7267" s="33"/>
    </row>
    <row r="7268" spans="16:25" x14ac:dyDescent="0.45">
      <c r="P7268" s="33"/>
      <c r="W7268" s="33"/>
      <c r="Y7268" s="33"/>
    </row>
    <row r="7269" spans="16:25" x14ac:dyDescent="0.45">
      <c r="P7269" s="33"/>
      <c r="W7269" s="33"/>
      <c r="Y7269" s="33"/>
    </row>
    <row r="7270" spans="16:25" x14ac:dyDescent="0.45">
      <c r="P7270" s="33"/>
      <c r="W7270" s="33"/>
      <c r="Y7270" s="33"/>
    </row>
    <row r="7271" spans="16:25" x14ac:dyDescent="0.45">
      <c r="P7271" s="33"/>
      <c r="W7271" s="33"/>
      <c r="Y7271" s="33"/>
    </row>
    <row r="7272" spans="16:25" x14ac:dyDescent="0.45">
      <c r="P7272" s="33"/>
      <c r="W7272" s="33"/>
      <c r="Y7272" s="33"/>
    </row>
    <row r="7273" spans="16:25" x14ac:dyDescent="0.45">
      <c r="P7273" s="33"/>
      <c r="W7273" s="33"/>
      <c r="Y7273" s="33"/>
    </row>
    <row r="7274" spans="16:25" x14ac:dyDescent="0.45">
      <c r="P7274" s="33"/>
      <c r="W7274" s="33"/>
      <c r="Y7274" s="33"/>
    </row>
    <row r="7275" spans="16:25" x14ac:dyDescent="0.45">
      <c r="P7275" s="33"/>
      <c r="W7275" s="33"/>
      <c r="Y7275" s="33"/>
    </row>
    <row r="7276" spans="16:25" x14ac:dyDescent="0.45">
      <c r="P7276" s="33"/>
      <c r="W7276" s="33"/>
      <c r="Y7276" s="33"/>
    </row>
    <row r="7277" spans="16:25" x14ac:dyDescent="0.45">
      <c r="P7277" s="33"/>
      <c r="W7277" s="33"/>
      <c r="Y7277" s="33"/>
    </row>
    <row r="7278" spans="16:25" x14ac:dyDescent="0.45">
      <c r="P7278" s="33"/>
      <c r="W7278" s="33"/>
      <c r="Y7278" s="33"/>
    </row>
    <row r="7279" spans="16:25" x14ac:dyDescent="0.45">
      <c r="P7279" s="33"/>
      <c r="W7279" s="33"/>
      <c r="Y7279" s="33"/>
    </row>
    <row r="7280" spans="16:25" x14ac:dyDescent="0.45">
      <c r="P7280" s="33"/>
      <c r="W7280" s="33"/>
      <c r="Y7280" s="33"/>
    </row>
    <row r="7281" spans="16:25" x14ac:dyDescent="0.45">
      <c r="P7281" s="33"/>
      <c r="W7281" s="33"/>
      <c r="Y7281" s="33"/>
    </row>
    <row r="7282" spans="16:25" x14ac:dyDescent="0.45">
      <c r="P7282" s="33"/>
      <c r="W7282" s="33"/>
      <c r="Y7282" s="33"/>
    </row>
    <row r="7283" spans="16:25" x14ac:dyDescent="0.45">
      <c r="P7283" s="33"/>
      <c r="W7283" s="33"/>
      <c r="Y7283" s="33"/>
    </row>
    <row r="7284" spans="16:25" x14ac:dyDescent="0.45">
      <c r="P7284" s="33"/>
      <c r="W7284" s="33"/>
      <c r="Y7284" s="33"/>
    </row>
    <row r="7285" spans="16:25" x14ac:dyDescent="0.45">
      <c r="P7285" s="33"/>
      <c r="W7285" s="33"/>
      <c r="Y7285" s="33"/>
    </row>
    <row r="7286" spans="16:25" x14ac:dyDescent="0.45">
      <c r="P7286" s="33"/>
      <c r="W7286" s="33"/>
      <c r="Y7286" s="33"/>
    </row>
    <row r="7287" spans="16:25" x14ac:dyDescent="0.45">
      <c r="P7287" s="33"/>
      <c r="W7287" s="33"/>
      <c r="Y7287" s="33"/>
    </row>
    <row r="7288" spans="16:25" x14ac:dyDescent="0.45">
      <c r="P7288" s="33"/>
      <c r="W7288" s="33"/>
      <c r="Y7288" s="33"/>
    </row>
    <row r="7289" spans="16:25" x14ac:dyDescent="0.45">
      <c r="P7289" s="33"/>
      <c r="W7289" s="33"/>
      <c r="Y7289" s="33"/>
    </row>
    <row r="7290" spans="16:25" x14ac:dyDescent="0.45">
      <c r="P7290" s="33"/>
      <c r="W7290" s="33"/>
      <c r="Y7290" s="33"/>
    </row>
    <row r="7291" spans="16:25" x14ac:dyDescent="0.45">
      <c r="P7291" s="33"/>
      <c r="W7291" s="33"/>
      <c r="Y7291" s="33"/>
    </row>
    <row r="7292" spans="16:25" x14ac:dyDescent="0.45">
      <c r="P7292" s="33"/>
      <c r="W7292" s="33"/>
      <c r="Y7292" s="33"/>
    </row>
    <row r="7293" spans="16:25" x14ac:dyDescent="0.45">
      <c r="P7293" s="33"/>
      <c r="W7293" s="33"/>
      <c r="Y7293" s="33"/>
    </row>
    <row r="7294" spans="16:25" x14ac:dyDescent="0.45">
      <c r="P7294" s="33"/>
      <c r="W7294" s="33"/>
      <c r="Y7294" s="33"/>
    </row>
    <row r="7295" spans="16:25" x14ac:dyDescent="0.45">
      <c r="P7295" s="33"/>
      <c r="W7295" s="33"/>
      <c r="Y7295" s="33"/>
    </row>
    <row r="7296" spans="16:25" x14ac:dyDescent="0.45">
      <c r="P7296" s="33"/>
      <c r="W7296" s="33"/>
      <c r="Y7296" s="33"/>
    </row>
    <row r="7297" spans="16:25" x14ac:dyDescent="0.45">
      <c r="P7297" s="33"/>
      <c r="W7297" s="33"/>
      <c r="Y7297" s="33"/>
    </row>
    <row r="7298" spans="16:25" x14ac:dyDescent="0.45">
      <c r="P7298" s="33"/>
      <c r="W7298" s="33"/>
      <c r="Y7298" s="33"/>
    </row>
    <row r="7299" spans="16:25" x14ac:dyDescent="0.45">
      <c r="P7299" s="33"/>
      <c r="W7299" s="33"/>
      <c r="Y7299" s="33"/>
    </row>
    <row r="7300" spans="16:25" x14ac:dyDescent="0.45">
      <c r="P7300" s="33"/>
      <c r="W7300" s="33"/>
      <c r="Y7300" s="33"/>
    </row>
    <row r="7301" spans="16:25" x14ac:dyDescent="0.45">
      <c r="P7301" s="33"/>
      <c r="W7301" s="33"/>
      <c r="Y7301" s="33"/>
    </row>
    <row r="7302" spans="16:25" x14ac:dyDescent="0.45">
      <c r="P7302" s="33"/>
      <c r="W7302" s="33"/>
      <c r="Y7302" s="33"/>
    </row>
    <row r="7303" spans="16:25" x14ac:dyDescent="0.45">
      <c r="P7303" s="33"/>
      <c r="W7303" s="33"/>
      <c r="Y7303" s="33"/>
    </row>
    <row r="7304" spans="16:25" x14ac:dyDescent="0.45">
      <c r="P7304" s="33"/>
      <c r="W7304" s="33"/>
      <c r="Y7304" s="33"/>
    </row>
    <row r="7305" spans="16:25" x14ac:dyDescent="0.45">
      <c r="P7305" s="33"/>
      <c r="W7305" s="33"/>
      <c r="Y7305" s="33"/>
    </row>
    <row r="7306" spans="16:25" x14ac:dyDescent="0.45">
      <c r="P7306" s="33"/>
      <c r="W7306" s="33"/>
      <c r="Y7306" s="33"/>
    </row>
    <row r="7307" spans="16:25" x14ac:dyDescent="0.45">
      <c r="P7307" s="33"/>
      <c r="W7307" s="33"/>
      <c r="Y7307" s="33"/>
    </row>
    <row r="7308" spans="16:25" x14ac:dyDescent="0.45">
      <c r="P7308" s="33"/>
      <c r="W7308" s="33"/>
      <c r="Y7308" s="33"/>
    </row>
    <row r="7309" spans="16:25" x14ac:dyDescent="0.45">
      <c r="P7309" s="33"/>
      <c r="W7309" s="33"/>
      <c r="Y7309" s="33"/>
    </row>
    <row r="7310" spans="16:25" x14ac:dyDescent="0.45">
      <c r="P7310" s="33"/>
      <c r="W7310" s="33"/>
      <c r="Y7310" s="33"/>
    </row>
    <row r="7311" spans="16:25" x14ac:dyDescent="0.45">
      <c r="P7311" s="33"/>
      <c r="W7311" s="33"/>
      <c r="Y7311" s="33"/>
    </row>
    <row r="7312" spans="16:25" x14ac:dyDescent="0.45">
      <c r="P7312" s="33"/>
      <c r="W7312" s="33"/>
      <c r="Y7312" s="33"/>
    </row>
    <row r="7313" spans="16:25" x14ac:dyDescent="0.45">
      <c r="P7313" s="33"/>
      <c r="W7313" s="33"/>
      <c r="Y7313" s="33"/>
    </row>
    <row r="7314" spans="16:25" x14ac:dyDescent="0.45">
      <c r="P7314" s="33"/>
      <c r="W7314" s="33"/>
      <c r="Y7314" s="33"/>
    </row>
    <row r="7315" spans="16:25" x14ac:dyDescent="0.45">
      <c r="P7315" s="33"/>
      <c r="W7315" s="33"/>
      <c r="Y7315" s="33"/>
    </row>
    <row r="7316" spans="16:25" x14ac:dyDescent="0.45">
      <c r="P7316" s="33"/>
      <c r="W7316" s="33"/>
      <c r="Y7316" s="33"/>
    </row>
    <row r="7317" spans="16:25" x14ac:dyDescent="0.45">
      <c r="P7317" s="33"/>
      <c r="W7317" s="33"/>
      <c r="Y7317" s="33"/>
    </row>
    <row r="7318" spans="16:25" x14ac:dyDescent="0.45">
      <c r="P7318" s="33"/>
      <c r="W7318" s="33"/>
      <c r="Y7318" s="33"/>
    </row>
    <row r="7319" spans="16:25" x14ac:dyDescent="0.45">
      <c r="P7319" s="33"/>
      <c r="W7319" s="33"/>
      <c r="Y7319" s="33"/>
    </row>
    <row r="7320" spans="16:25" x14ac:dyDescent="0.45">
      <c r="P7320" s="33"/>
      <c r="W7320" s="33"/>
      <c r="Y7320" s="33"/>
    </row>
    <row r="7321" spans="16:25" x14ac:dyDescent="0.45">
      <c r="P7321" s="33"/>
      <c r="W7321" s="33"/>
      <c r="Y7321" s="33"/>
    </row>
    <row r="7322" spans="16:25" x14ac:dyDescent="0.45">
      <c r="P7322" s="33"/>
      <c r="W7322" s="33"/>
      <c r="Y7322" s="33"/>
    </row>
    <row r="7323" spans="16:25" x14ac:dyDescent="0.45">
      <c r="P7323" s="33"/>
      <c r="W7323" s="33"/>
      <c r="Y7323" s="33"/>
    </row>
    <row r="7324" spans="16:25" x14ac:dyDescent="0.45">
      <c r="P7324" s="33"/>
      <c r="W7324" s="33"/>
      <c r="Y7324" s="33"/>
    </row>
    <row r="7325" spans="16:25" x14ac:dyDescent="0.45">
      <c r="P7325" s="33"/>
      <c r="W7325" s="33"/>
      <c r="Y7325" s="33"/>
    </row>
    <row r="7326" spans="16:25" x14ac:dyDescent="0.45">
      <c r="P7326" s="33"/>
      <c r="W7326" s="33"/>
      <c r="Y7326" s="33"/>
    </row>
    <row r="7327" spans="16:25" x14ac:dyDescent="0.45">
      <c r="P7327" s="33"/>
      <c r="W7327" s="33"/>
      <c r="Y7327" s="33"/>
    </row>
    <row r="7328" spans="16:25" x14ac:dyDescent="0.45">
      <c r="P7328" s="33"/>
      <c r="W7328" s="33"/>
      <c r="Y7328" s="33"/>
    </row>
    <row r="7329" spans="16:25" x14ac:dyDescent="0.45">
      <c r="P7329" s="33"/>
      <c r="W7329" s="33"/>
      <c r="Y7329" s="33"/>
    </row>
    <row r="7330" spans="16:25" x14ac:dyDescent="0.45">
      <c r="P7330" s="33"/>
      <c r="W7330" s="33"/>
      <c r="Y7330" s="33"/>
    </row>
    <row r="7331" spans="16:25" x14ac:dyDescent="0.45">
      <c r="P7331" s="33"/>
      <c r="W7331" s="33"/>
      <c r="Y7331" s="33"/>
    </row>
    <row r="7332" spans="16:25" x14ac:dyDescent="0.45">
      <c r="P7332" s="33"/>
      <c r="W7332" s="33"/>
      <c r="Y7332" s="33"/>
    </row>
    <row r="7333" spans="16:25" x14ac:dyDescent="0.45">
      <c r="P7333" s="33"/>
      <c r="W7333" s="33"/>
      <c r="Y7333" s="33"/>
    </row>
    <row r="7334" spans="16:25" x14ac:dyDescent="0.45">
      <c r="P7334" s="33"/>
      <c r="W7334" s="33"/>
      <c r="Y7334" s="33"/>
    </row>
    <row r="7335" spans="16:25" x14ac:dyDescent="0.45">
      <c r="P7335" s="33"/>
      <c r="W7335" s="33"/>
      <c r="Y7335" s="33"/>
    </row>
    <row r="7336" spans="16:25" x14ac:dyDescent="0.45">
      <c r="P7336" s="33"/>
      <c r="W7336" s="33"/>
      <c r="Y7336" s="33"/>
    </row>
    <row r="7337" spans="16:25" x14ac:dyDescent="0.45">
      <c r="P7337" s="33"/>
      <c r="W7337" s="33"/>
      <c r="Y7337" s="33"/>
    </row>
    <row r="7338" spans="16:25" x14ac:dyDescent="0.45">
      <c r="P7338" s="33"/>
      <c r="W7338" s="33"/>
      <c r="Y7338" s="33"/>
    </row>
    <row r="7339" spans="16:25" x14ac:dyDescent="0.45">
      <c r="P7339" s="33"/>
      <c r="W7339" s="33"/>
      <c r="Y7339" s="33"/>
    </row>
    <row r="7340" spans="16:25" x14ac:dyDescent="0.45">
      <c r="P7340" s="33"/>
      <c r="W7340" s="33"/>
      <c r="Y7340" s="33"/>
    </row>
    <row r="7341" spans="16:25" x14ac:dyDescent="0.45">
      <c r="P7341" s="33"/>
      <c r="W7341" s="33"/>
      <c r="Y7341" s="33"/>
    </row>
    <row r="7342" spans="16:25" x14ac:dyDescent="0.45">
      <c r="P7342" s="33"/>
      <c r="W7342" s="33"/>
      <c r="Y7342" s="33"/>
    </row>
    <row r="7343" spans="16:25" x14ac:dyDescent="0.45">
      <c r="P7343" s="33"/>
      <c r="W7343" s="33"/>
      <c r="Y7343" s="33"/>
    </row>
    <row r="7344" spans="16:25" x14ac:dyDescent="0.45">
      <c r="P7344" s="33"/>
      <c r="W7344" s="33"/>
      <c r="Y7344" s="33"/>
    </row>
    <row r="7345" spans="16:25" x14ac:dyDescent="0.45">
      <c r="P7345" s="33"/>
      <c r="W7345" s="33"/>
      <c r="Y7345" s="33"/>
    </row>
    <row r="7346" spans="16:25" x14ac:dyDescent="0.45">
      <c r="P7346" s="33"/>
      <c r="W7346" s="33"/>
      <c r="Y7346" s="33"/>
    </row>
    <row r="7347" spans="16:25" x14ac:dyDescent="0.45">
      <c r="P7347" s="33"/>
      <c r="W7347" s="33"/>
      <c r="Y7347" s="33"/>
    </row>
    <row r="7348" spans="16:25" x14ac:dyDescent="0.45">
      <c r="P7348" s="33"/>
      <c r="W7348" s="33"/>
      <c r="Y7348" s="33"/>
    </row>
    <row r="7349" spans="16:25" x14ac:dyDescent="0.45">
      <c r="P7349" s="33"/>
      <c r="W7349" s="33"/>
      <c r="Y7349" s="33"/>
    </row>
    <row r="7350" spans="16:25" x14ac:dyDescent="0.45">
      <c r="P7350" s="33"/>
      <c r="W7350" s="33"/>
      <c r="Y7350" s="33"/>
    </row>
    <row r="7351" spans="16:25" x14ac:dyDescent="0.45">
      <c r="P7351" s="33"/>
      <c r="W7351" s="33"/>
      <c r="Y7351" s="33"/>
    </row>
    <row r="7352" spans="16:25" x14ac:dyDescent="0.45">
      <c r="P7352" s="33"/>
      <c r="W7352" s="33"/>
      <c r="Y7352" s="33"/>
    </row>
    <row r="7353" spans="16:25" x14ac:dyDescent="0.45">
      <c r="P7353" s="33"/>
      <c r="W7353" s="33"/>
      <c r="Y7353" s="33"/>
    </row>
    <row r="7354" spans="16:25" x14ac:dyDescent="0.45">
      <c r="P7354" s="33"/>
      <c r="W7354" s="33"/>
      <c r="Y7354" s="33"/>
    </row>
    <row r="7355" spans="16:25" x14ac:dyDescent="0.45">
      <c r="P7355" s="33"/>
      <c r="W7355" s="33"/>
      <c r="Y7355" s="33"/>
    </row>
    <row r="7356" spans="16:25" x14ac:dyDescent="0.45">
      <c r="P7356" s="33"/>
      <c r="W7356" s="33"/>
      <c r="Y7356" s="33"/>
    </row>
    <row r="7357" spans="16:25" x14ac:dyDescent="0.45">
      <c r="P7357" s="33"/>
      <c r="W7357" s="33"/>
      <c r="Y7357" s="33"/>
    </row>
    <row r="7358" spans="16:25" x14ac:dyDescent="0.45">
      <c r="P7358" s="33"/>
      <c r="W7358" s="33"/>
      <c r="Y7358" s="33"/>
    </row>
    <row r="7359" spans="16:25" x14ac:dyDescent="0.45">
      <c r="P7359" s="33"/>
      <c r="W7359" s="33"/>
      <c r="Y7359" s="33"/>
    </row>
    <row r="7360" spans="16:25" x14ac:dyDescent="0.45">
      <c r="P7360" s="33"/>
      <c r="W7360" s="33"/>
      <c r="Y7360" s="33"/>
    </row>
    <row r="7361" spans="16:25" x14ac:dyDescent="0.45">
      <c r="P7361" s="33"/>
      <c r="W7361" s="33"/>
      <c r="Y7361" s="33"/>
    </row>
    <row r="7362" spans="16:25" x14ac:dyDescent="0.45">
      <c r="P7362" s="33"/>
      <c r="W7362" s="33"/>
      <c r="Y7362" s="33"/>
    </row>
    <row r="7363" spans="16:25" x14ac:dyDescent="0.45">
      <c r="P7363" s="33"/>
      <c r="W7363" s="33"/>
      <c r="Y7363" s="33"/>
    </row>
    <row r="7364" spans="16:25" x14ac:dyDescent="0.45">
      <c r="P7364" s="33"/>
      <c r="W7364" s="33"/>
      <c r="Y7364" s="33"/>
    </row>
    <row r="7365" spans="16:25" x14ac:dyDescent="0.45">
      <c r="P7365" s="33"/>
      <c r="W7365" s="33"/>
      <c r="Y7365" s="33"/>
    </row>
    <row r="7366" spans="16:25" x14ac:dyDescent="0.45">
      <c r="P7366" s="33"/>
      <c r="W7366" s="33"/>
      <c r="Y7366" s="33"/>
    </row>
    <row r="7367" spans="16:25" x14ac:dyDescent="0.45">
      <c r="P7367" s="33"/>
      <c r="W7367" s="33"/>
      <c r="Y7367" s="33"/>
    </row>
    <row r="7368" spans="16:25" x14ac:dyDescent="0.45">
      <c r="P7368" s="33"/>
      <c r="W7368" s="33"/>
      <c r="Y7368" s="33"/>
    </row>
    <row r="7369" spans="16:25" x14ac:dyDescent="0.45">
      <c r="P7369" s="33"/>
      <c r="W7369" s="33"/>
      <c r="Y7369" s="33"/>
    </row>
    <row r="7370" spans="16:25" x14ac:dyDescent="0.45">
      <c r="P7370" s="33"/>
      <c r="W7370" s="33"/>
      <c r="Y7370" s="33"/>
    </row>
    <row r="7371" spans="16:25" x14ac:dyDescent="0.45">
      <c r="P7371" s="33"/>
      <c r="W7371" s="33"/>
      <c r="Y7371" s="33"/>
    </row>
    <row r="7372" spans="16:25" x14ac:dyDescent="0.45">
      <c r="P7372" s="33"/>
      <c r="W7372" s="33"/>
      <c r="Y7372" s="33"/>
    </row>
    <row r="7373" spans="16:25" x14ac:dyDescent="0.45">
      <c r="P7373" s="33"/>
      <c r="W7373" s="33"/>
      <c r="Y7373" s="33"/>
    </row>
    <row r="7374" spans="16:25" x14ac:dyDescent="0.45">
      <c r="P7374" s="33"/>
      <c r="W7374" s="33"/>
      <c r="Y7374" s="33"/>
    </row>
    <row r="7375" spans="16:25" x14ac:dyDescent="0.45">
      <c r="P7375" s="33"/>
      <c r="W7375" s="33"/>
      <c r="Y7375" s="33"/>
    </row>
    <row r="7376" spans="16:25" x14ac:dyDescent="0.45">
      <c r="P7376" s="33"/>
      <c r="W7376" s="33"/>
      <c r="Y7376" s="33"/>
    </row>
    <row r="7377" spans="16:25" x14ac:dyDescent="0.45">
      <c r="P7377" s="33"/>
      <c r="W7377" s="33"/>
      <c r="Y7377" s="33"/>
    </row>
    <row r="7378" spans="16:25" x14ac:dyDescent="0.45">
      <c r="P7378" s="33"/>
      <c r="W7378" s="33"/>
      <c r="Y7378" s="33"/>
    </row>
    <row r="7379" spans="16:25" x14ac:dyDescent="0.45">
      <c r="P7379" s="33"/>
      <c r="W7379" s="33"/>
      <c r="Y7379" s="33"/>
    </row>
    <row r="7380" spans="16:25" x14ac:dyDescent="0.45">
      <c r="P7380" s="33"/>
      <c r="W7380" s="33"/>
      <c r="Y7380" s="33"/>
    </row>
    <row r="7381" spans="16:25" x14ac:dyDescent="0.45">
      <c r="P7381" s="33"/>
      <c r="W7381" s="33"/>
      <c r="Y7381" s="33"/>
    </row>
    <row r="7382" spans="16:25" x14ac:dyDescent="0.45">
      <c r="P7382" s="33"/>
      <c r="W7382" s="33"/>
      <c r="Y7382" s="33"/>
    </row>
    <row r="7383" spans="16:25" x14ac:dyDescent="0.45">
      <c r="P7383" s="33"/>
      <c r="W7383" s="33"/>
      <c r="Y7383" s="33"/>
    </row>
    <row r="7384" spans="16:25" x14ac:dyDescent="0.45">
      <c r="P7384" s="33"/>
      <c r="W7384" s="33"/>
      <c r="Y7384" s="33"/>
    </row>
    <row r="7385" spans="16:25" x14ac:dyDescent="0.45">
      <c r="P7385" s="33"/>
      <c r="W7385" s="33"/>
      <c r="Y7385" s="33"/>
    </row>
    <row r="7386" spans="16:25" x14ac:dyDescent="0.45">
      <c r="P7386" s="33"/>
      <c r="W7386" s="33"/>
      <c r="Y7386" s="33"/>
    </row>
    <row r="7387" spans="16:25" x14ac:dyDescent="0.45">
      <c r="P7387" s="33"/>
      <c r="W7387" s="33"/>
      <c r="Y7387" s="33"/>
    </row>
    <row r="7388" spans="16:25" x14ac:dyDescent="0.45">
      <c r="P7388" s="33"/>
      <c r="W7388" s="33"/>
      <c r="Y7388" s="33"/>
    </row>
    <row r="7389" spans="16:25" x14ac:dyDescent="0.45">
      <c r="P7389" s="33"/>
      <c r="W7389" s="33"/>
      <c r="Y7389" s="33"/>
    </row>
    <row r="7390" spans="16:25" x14ac:dyDescent="0.45">
      <c r="P7390" s="33"/>
      <c r="W7390" s="33"/>
      <c r="Y7390" s="33"/>
    </row>
    <row r="7391" spans="16:25" x14ac:dyDescent="0.45">
      <c r="P7391" s="33"/>
      <c r="W7391" s="33"/>
      <c r="Y7391" s="33"/>
    </row>
    <row r="7392" spans="16:25" x14ac:dyDescent="0.45">
      <c r="P7392" s="33"/>
      <c r="W7392" s="33"/>
      <c r="Y7392" s="33"/>
    </row>
    <row r="7393" spans="16:25" x14ac:dyDescent="0.45">
      <c r="P7393" s="33"/>
      <c r="W7393" s="33"/>
      <c r="Y7393" s="33"/>
    </row>
    <row r="7394" spans="16:25" x14ac:dyDescent="0.45">
      <c r="P7394" s="33"/>
      <c r="W7394" s="33"/>
      <c r="Y7394" s="33"/>
    </row>
    <row r="7395" spans="16:25" x14ac:dyDescent="0.45">
      <c r="P7395" s="33"/>
      <c r="W7395" s="33"/>
      <c r="Y7395" s="33"/>
    </row>
    <row r="7396" spans="16:25" x14ac:dyDescent="0.45">
      <c r="P7396" s="33"/>
      <c r="W7396" s="33"/>
      <c r="Y7396" s="33"/>
    </row>
    <row r="7397" spans="16:25" x14ac:dyDescent="0.45">
      <c r="P7397" s="33"/>
      <c r="W7397" s="33"/>
      <c r="Y7397" s="33"/>
    </row>
    <row r="7398" spans="16:25" x14ac:dyDescent="0.45">
      <c r="P7398" s="33"/>
      <c r="W7398" s="33"/>
      <c r="Y7398" s="33"/>
    </row>
    <row r="7399" spans="16:25" x14ac:dyDescent="0.45">
      <c r="P7399" s="33"/>
      <c r="W7399" s="33"/>
      <c r="Y7399" s="33"/>
    </row>
    <row r="7400" spans="16:25" x14ac:dyDescent="0.45">
      <c r="P7400" s="33"/>
      <c r="W7400" s="33"/>
      <c r="Y7400" s="33"/>
    </row>
    <row r="7401" spans="16:25" x14ac:dyDescent="0.45">
      <c r="P7401" s="33"/>
      <c r="W7401" s="33"/>
      <c r="Y7401" s="33"/>
    </row>
    <row r="7402" spans="16:25" x14ac:dyDescent="0.45">
      <c r="P7402" s="33"/>
      <c r="W7402" s="33"/>
      <c r="Y7402" s="33"/>
    </row>
    <row r="7403" spans="16:25" x14ac:dyDescent="0.45">
      <c r="P7403" s="33"/>
      <c r="W7403" s="33"/>
      <c r="Y7403" s="33"/>
    </row>
    <row r="7404" spans="16:25" x14ac:dyDescent="0.45">
      <c r="P7404" s="33"/>
      <c r="W7404" s="33"/>
      <c r="Y7404" s="33"/>
    </row>
    <row r="7405" spans="16:25" x14ac:dyDescent="0.45">
      <c r="P7405" s="33"/>
      <c r="W7405" s="33"/>
      <c r="Y7405" s="33"/>
    </row>
    <row r="7406" spans="16:25" x14ac:dyDescent="0.45">
      <c r="P7406" s="33"/>
      <c r="W7406" s="33"/>
      <c r="Y7406" s="33"/>
    </row>
    <row r="7407" spans="16:25" x14ac:dyDescent="0.45">
      <c r="P7407" s="33"/>
      <c r="W7407" s="33"/>
      <c r="Y7407" s="33"/>
    </row>
    <row r="7408" spans="16:25" x14ac:dyDescent="0.45">
      <c r="P7408" s="33"/>
      <c r="W7408" s="33"/>
      <c r="Y7408" s="33"/>
    </row>
    <row r="7409" spans="16:25" x14ac:dyDescent="0.45">
      <c r="P7409" s="33"/>
      <c r="W7409" s="33"/>
      <c r="Y7409" s="33"/>
    </row>
    <row r="7410" spans="16:25" x14ac:dyDescent="0.45">
      <c r="P7410" s="33"/>
      <c r="W7410" s="33"/>
      <c r="Y7410" s="33"/>
    </row>
    <row r="7411" spans="16:25" x14ac:dyDescent="0.45">
      <c r="P7411" s="33"/>
      <c r="W7411" s="33"/>
      <c r="Y7411" s="33"/>
    </row>
    <row r="7412" spans="16:25" x14ac:dyDescent="0.45">
      <c r="P7412" s="33"/>
      <c r="W7412" s="33"/>
      <c r="Y7412" s="33"/>
    </row>
    <row r="7413" spans="16:25" x14ac:dyDescent="0.45">
      <c r="P7413" s="33"/>
      <c r="W7413" s="33"/>
      <c r="Y7413" s="33"/>
    </row>
    <row r="7414" spans="16:25" x14ac:dyDescent="0.45">
      <c r="P7414" s="33"/>
      <c r="W7414" s="33"/>
      <c r="Y7414" s="33"/>
    </row>
    <row r="7415" spans="16:25" x14ac:dyDescent="0.45">
      <c r="P7415" s="33"/>
      <c r="W7415" s="33"/>
      <c r="Y7415" s="33"/>
    </row>
    <row r="7416" spans="16:25" x14ac:dyDescent="0.45">
      <c r="P7416" s="33"/>
      <c r="W7416" s="33"/>
      <c r="Y7416" s="33"/>
    </row>
    <row r="7417" spans="16:25" x14ac:dyDescent="0.45">
      <c r="P7417" s="33"/>
      <c r="W7417" s="33"/>
      <c r="Y7417" s="33"/>
    </row>
    <row r="7418" spans="16:25" x14ac:dyDescent="0.45">
      <c r="P7418" s="33"/>
      <c r="W7418" s="33"/>
      <c r="Y7418" s="33"/>
    </row>
    <row r="7419" spans="16:25" x14ac:dyDescent="0.45">
      <c r="P7419" s="33"/>
      <c r="W7419" s="33"/>
      <c r="Y7419" s="33"/>
    </row>
    <row r="7420" spans="16:25" x14ac:dyDescent="0.45">
      <c r="P7420" s="33"/>
      <c r="W7420" s="33"/>
      <c r="Y7420" s="33"/>
    </row>
    <row r="7421" spans="16:25" x14ac:dyDescent="0.45">
      <c r="P7421" s="33"/>
      <c r="W7421" s="33"/>
      <c r="Y7421" s="33"/>
    </row>
    <row r="7422" spans="16:25" x14ac:dyDescent="0.45">
      <c r="P7422" s="33"/>
      <c r="W7422" s="33"/>
      <c r="Y7422" s="33"/>
    </row>
    <row r="7423" spans="16:25" x14ac:dyDescent="0.45">
      <c r="P7423" s="33"/>
      <c r="W7423" s="33"/>
      <c r="Y7423" s="33"/>
    </row>
    <row r="7424" spans="16:25" x14ac:dyDescent="0.45">
      <c r="P7424" s="33"/>
      <c r="W7424" s="33"/>
      <c r="Y7424" s="33"/>
    </row>
    <row r="7425" spans="16:25" x14ac:dyDescent="0.45">
      <c r="P7425" s="33"/>
      <c r="W7425" s="33"/>
      <c r="Y7425" s="33"/>
    </row>
    <row r="7426" spans="16:25" x14ac:dyDescent="0.45">
      <c r="P7426" s="33"/>
      <c r="W7426" s="33"/>
      <c r="Y7426" s="33"/>
    </row>
    <row r="7427" spans="16:25" x14ac:dyDescent="0.45">
      <c r="P7427" s="33"/>
      <c r="W7427" s="33"/>
      <c r="Y7427" s="33"/>
    </row>
    <row r="7428" spans="16:25" x14ac:dyDescent="0.45">
      <c r="P7428" s="33"/>
      <c r="W7428" s="33"/>
      <c r="Y7428" s="33"/>
    </row>
    <row r="7429" spans="16:25" x14ac:dyDescent="0.45">
      <c r="P7429" s="33"/>
      <c r="W7429" s="33"/>
      <c r="Y7429" s="33"/>
    </row>
    <row r="7430" spans="16:25" x14ac:dyDescent="0.45">
      <c r="P7430" s="33"/>
      <c r="W7430" s="33"/>
      <c r="Y7430" s="33"/>
    </row>
    <row r="7431" spans="16:25" x14ac:dyDescent="0.45">
      <c r="P7431" s="33"/>
      <c r="W7431" s="33"/>
      <c r="Y7431" s="33"/>
    </row>
    <row r="7432" spans="16:25" x14ac:dyDescent="0.45">
      <c r="P7432" s="33"/>
      <c r="W7432" s="33"/>
      <c r="Y7432" s="33"/>
    </row>
    <row r="7433" spans="16:25" x14ac:dyDescent="0.45">
      <c r="P7433" s="33"/>
      <c r="W7433" s="33"/>
      <c r="Y7433" s="33"/>
    </row>
    <row r="7434" spans="16:25" x14ac:dyDescent="0.45">
      <c r="P7434" s="33"/>
      <c r="W7434" s="33"/>
      <c r="Y7434" s="33"/>
    </row>
    <row r="7435" spans="16:25" x14ac:dyDescent="0.45">
      <c r="P7435" s="33"/>
      <c r="W7435" s="33"/>
      <c r="Y7435" s="33"/>
    </row>
    <row r="7436" spans="16:25" x14ac:dyDescent="0.45">
      <c r="P7436" s="33"/>
      <c r="W7436" s="33"/>
      <c r="Y7436" s="33"/>
    </row>
    <row r="7437" spans="16:25" x14ac:dyDescent="0.45">
      <c r="P7437" s="33"/>
      <c r="W7437" s="33"/>
      <c r="Y7437" s="33"/>
    </row>
    <row r="7438" spans="16:25" x14ac:dyDescent="0.45">
      <c r="P7438" s="33"/>
      <c r="W7438" s="33"/>
      <c r="Y7438" s="33"/>
    </row>
    <row r="7439" spans="16:25" x14ac:dyDescent="0.45">
      <c r="P7439" s="33"/>
      <c r="W7439" s="33"/>
      <c r="Y7439" s="33"/>
    </row>
    <row r="7440" spans="16:25" x14ac:dyDescent="0.45">
      <c r="P7440" s="33"/>
      <c r="W7440" s="33"/>
      <c r="Y7440" s="33"/>
    </row>
    <row r="7441" spans="16:25" x14ac:dyDescent="0.45">
      <c r="P7441" s="33"/>
      <c r="W7441" s="33"/>
      <c r="Y7441" s="33"/>
    </row>
    <row r="7442" spans="16:25" x14ac:dyDescent="0.45">
      <c r="P7442" s="33"/>
      <c r="W7442" s="33"/>
      <c r="Y7442" s="33"/>
    </row>
    <row r="7443" spans="16:25" x14ac:dyDescent="0.45">
      <c r="P7443" s="33"/>
      <c r="W7443" s="33"/>
      <c r="Y7443" s="33"/>
    </row>
    <row r="7444" spans="16:25" x14ac:dyDescent="0.45">
      <c r="P7444" s="33"/>
      <c r="W7444" s="33"/>
      <c r="Y7444" s="33"/>
    </row>
    <row r="7445" spans="16:25" x14ac:dyDescent="0.45">
      <c r="P7445" s="33"/>
      <c r="W7445" s="33"/>
      <c r="Y7445" s="33"/>
    </row>
    <row r="7446" spans="16:25" x14ac:dyDescent="0.45">
      <c r="P7446" s="33"/>
      <c r="W7446" s="33"/>
      <c r="Y7446" s="33"/>
    </row>
    <row r="7447" spans="16:25" x14ac:dyDescent="0.45">
      <c r="P7447" s="33"/>
      <c r="W7447" s="33"/>
      <c r="Y7447" s="33"/>
    </row>
    <row r="7448" spans="16:25" x14ac:dyDescent="0.45">
      <c r="P7448" s="33"/>
      <c r="W7448" s="33"/>
      <c r="Y7448" s="33"/>
    </row>
    <row r="7449" spans="16:25" x14ac:dyDescent="0.45">
      <c r="P7449" s="33"/>
      <c r="W7449" s="33"/>
      <c r="Y7449" s="33"/>
    </row>
    <row r="7450" spans="16:25" x14ac:dyDescent="0.45">
      <c r="P7450" s="33"/>
      <c r="W7450" s="33"/>
      <c r="Y7450" s="33"/>
    </row>
    <row r="7451" spans="16:25" x14ac:dyDescent="0.45">
      <c r="P7451" s="33"/>
      <c r="W7451" s="33"/>
      <c r="Y7451" s="33"/>
    </row>
    <row r="7452" spans="16:25" x14ac:dyDescent="0.45">
      <c r="P7452" s="33"/>
      <c r="W7452" s="33"/>
      <c r="Y7452" s="33"/>
    </row>
    <row r="7453" spans="16:25" x14ac:dyDescent="0.45">
      <c r="P7453" s="33"/>
      <c r="W7453" s="33"/>
      <c r="Y7453" s="33"/>
    </row>
    <row r="7454" spans="16:25" x14ac:dyDescent="0.45">
      <c r="P7454" s="33"/>
      <c r="W7454" s="33"/>
      <c r="Y7454" s="33"/>
    </row>
    <row r="7455" spans="16:25" x14ac:dyDescent="0.45">
      <c r="P7455" s="33"/>
      <c r="W7455" s="33"/>
      <c r="Y7455" s="33"/>
    </row>
    <row r="7456" spans="16:25" x14ac:dyDescent="0.45">
      <c r="P7456" s="33"/>
      <c r="W7456" s="33"/>
      <c r="Y7456" s="33"/>
    </row>
    <row r="7457" spans="16:25" x14ac:dyDescent="0.45">
      <c r="P7457" s="33"/>
      <c r="W7457" s="33"/>
      <c r="Y7457" s="33"/>
    </row>
    <row r="7458" spans="16:25" x14ac:dyDescent="0.45">
      <c r="P7458" s="33"/>
      <c r="W7458" s="33"/>
      <c r="Y7458" s="33"/>
    </row>
    <row r="7459" spans="16:25" x14ac:dyDescent="0.45">
      <c r="P7459" s="33"/>
      <c r="W7459" s="33"/>
      <c r="Y7459" s="33"/>
    </row>
    <row r="7460" spans="16:25" x14ac:dyDescent="0.45">
      <c r="P7460" s="33"/>
      <c r="W7460" s="33"/>
      <c r="Y7460" s="33"/>
    </row>
    <row r="7461" spans="16:25" x14ac:dyDescent="0.45">
      <c r="P7461" s="33"/>
      <c r="W7461" s="33"/>
      <c r="Y7461" s="33"/>
    </row>
    <row r="7462" spans="16:25" x14ac:dyDescent="0.45">
      <c r="P7462" s="33"/>
      <c r="W7462" s="33"/>
      <c r="Y7462" s="33"/>
    </row>
    <row r="7463" spans="16:25" x14ac:dyDescent="0.45">
      <c r="P7463" s="33"/>
      <c r="W7463" s="33"/>
      <c r="Y7463" s="33"/>
    </row>
    <row r="7464" spans="16:25" x14ac:dyDescent="0.45">
      <c r="P7464" s="33"/>
      <c r="W7464" s="33"/>
      <c r="Y7464" s="33"/>
    </row>
    <row r="7465" spans="16:25" x14ac:dyDescent="0.45">
      <c r="P7465" s="33"/>
      <c r="W7465" s="33"/>
      <c r="Y7465" s="33"/>
    </row>
    <row r="7466" spans="16:25" x14ac:dyDescent="0.45">
      <c r="P7466" s="33"/>
      <c r="W7466" s="33"/>
      <c r="Y7466" s="33"/>
    </row>
    <row r="7467" spans="16:25" x14ac:dyDescent="0.45">
      <c r="P7467" s="33"/>
      <c r="W7467" s="33"/>
      <c r="Y7467" s="33"/>
    </row>
    <row r="7468" spans="16:25" x14ac:dyDescent="0.45">
      <c r="P7468" s="33"/>
      <c r="W7468" s="33"/>
      <c r="Y7468" s="33"/>
    </row>
    <row r="7469" spans="16:25" x14ac:dyDescent="0.45">
      <c r="P7469" s="33"/>
      <c r="W7469" s="33"/>
      <c r="Y7469" s="33"/>
    </row>
    <row r="7470" spans="16:25" x14ac:dyDescent="0.45">
      <c r="P7470" s="33"/>
      <c r="W7470" s="33"/>
      <c r="Y7470" s="33"/>
    </row>
    <row r="7471" spans="16:25" x14ac:dyDescent="0.45">
      <c r="P7471" s="33"/>
      <c r="W7471" s="33"/>
      <c r="Y7471" s="33"/>
    </row>
    <row r="7472" spans="16:25" x14ac:dyDescent="0.45">
      <c r="P7472" s="33"/>
      <c r="W7472" s="33"/>
      <c r="Y7472" s="33"/>
    </row>
    <row r="7473" spans="16:25" x14ac:dyDescent="0.45">
      <c r="P7473" s="33"/>
      <c r="W7473" s="33"/>
      <c r="Y7473" s="33"/>
    </row>
    <row r="7474" spans="16:25" x14ac:dyDescent="0.45">
      <c r="P7474" s="33"/>
      <c r="W7474" s="33"/>
      <c r="Y7474" s="33"/>
    </row>
    <row r="7475" spans="16:25" x14ac:dyDescent="0.45">
      <c r="P7475" s="33"/>
      <c r="W7475" s="33"/>
      <c r="Y7475" s="33"/>
    </row>
    <row r="7476" spans="16:25" x14ac:dyDescent="0.45">
      <c r="P7476" s="33"/>
      <c r="W7476" s="33"/>
      <c r="Y7476" s="33"/>
    </row>
    <row r="7477" spans="16:25" x14ac:dyDescent="0.45">
      <c r="P7477" s="33"/>
      <c r="W7477" s="33"/>
      <c r="Y7477" s="33"/>
    </row>
    <row r="7478" spans="16:25" x14ac:dyDescent="0.45">
      <c r="P7478" s="33"/>
      <c r="W7478" s="33"/>
      <c r="Y7478" s="33"/>
    </row>
    <row r="7479" spans="16:25" x14ac:dyDescent="0.45">
      <c r="P7479" s="33"/>
      <c r="W7479" s="33"/>
      <c r="Y7479" s="33"/>
    </row>
    <row r="7480" spans="16:25" x14ac:dyDescent="0.45">
      <c r="P7480" s="33"/>
      <c r="W7480" s="33"/>
      <c r="Y7480" s="33"/>
    </row>
    <row r="7481" spans="16:25" x14ac:dyDescent="0.45">
      <c r="P7481" s="33"/>
      <c r="W7481" s="33"/>
      <c r="Y7481" s="33"/>
    </row>
    <row r="7482" spans="16:25" x14ac:dyDescent="0.45">
      <c r="P7482" s="33"/>
      <c r="W7482" s="33"/>
      <c r="Y7482" s="33"/>
    </row>
    <row r="7483" spans="16:25" x14ac:dyDescent="0.45">
      <c r="P7483" s="33"/>
      <c r="W7483" s="33"/>
      <c r="Y7483" s="33"/>
    </row>
    <row r="7484" spans="16:25" x14ac:dyDescent="0.45">
      <c r="P7484" s="33"/>
      <c r="W7484" s="33"/>
      <c r="Y7484" s="33"/>
    </row>
    <row r="7485" spans="16:25" x14ac:dyDescent="0.45">
      <c r="P7485" s="33"/>
      <c r="W7485" s="33"/>
      <c r="Y7485" s="33"/>
    </row>
    <row r="7486" spans="16:25" x14ac:dyDescent="0.45">
      <c r="P7486" s="33"/>
      <c r="W7486" s="33"/>
      <c r="Y7486" s="33"/>
    </row>
    <row r="7487" spans="16:25" x14ac:dyDescent="0.45">
      <c r="P7487" s="33"/>
      <c r="W7487" s="33"/>
      <c r="Y7487" s="33"/>
    </row>
    <row r="7488" spans="16:25" x14ac:dyDescent="0.45">
      <c r="P7488" s="33"/>
      <c r="W7488" s="33"/>
      <c r="Y7488" s="33"/>
    </row>
    <row r="7489" spans="16:25" x14ac:dyDescent="0.45">
      <c r="P7489" s="33"/>
      <c r="W7489" s="33"/>
      <c r="Y7489" s="33"/>
    </row>
    <row r="7490" spans="16:25" x14ac:dyDescent="0.45">
      <c r="P7490" s="33"/>
      <c r="W7490" s="33"/>
      <c r="Y7490" s="33"/>
    </row>
    <row r="7491" spans="16:25" x14ac:dyDescent="0.45">
      <c r="P7491" s="33"/>
      <c r="W7491" s="33"/>
      <c r="Y7491" s="33"/>
    </row>
    <row r="7492" spans="16:25" x14ac:dyDescent="0.45">
      <c r="P7492" s="33"/>
      <c r="W7492" s="33"/>
      <c r="Y7492" s="33"/>
    </row>
    <row r="7493" spans="16:25" x14ac:dyDescent="0.45">
      <c r="P7493" s="33"/>
      <c r="W7493" s="33"/>
      <c r="Y7493" s="33"/>
    </row>
    <row r="7494" spans="16:25" x14ac:dyDescent="0.45">
      <c r="P7494" s="33"/>
      <c r="W7494" s="33"/>
      <c r="Y7494" s="33"/>
    </row>
    <row r="7495" spans="16:25" x14ac:dyDescent="0.45">
      <c r="P7495" s="33"/>
      <c r="W7495" s="33"/>
      <c r="Y7495" s="33"/>
    </row>
    <row r="7496" spans="16:25" x14ac:dyDescent="0.45">
      <c r="P7496" s="33"/>
      <c r="W7496" s="33"/>
      <c r="Y7496" s="33"/>
    </row>
    <row r="7497" spans="16:25" x14ac:dyDescent="0.45">
      <c r="P7497" s="33"/>
      <c r="W7497" s="33"/>
      <c r="Y7497" s="33"/>
    </row>
    <row r="7498" spans="16:25" x14ac:dyDescent="0.45">
      <c r="P7498" s="33"/>
      <c r="W7498" s="33"/>
      <c r="Y7498" s="33"/>
    </row>
    <row r="7499" spans="16:25" x14ac:dyDescent="0.45">
      <c r="P7499" s="33"/>
      <c r="W7499" s="33"/>
      <c r="Y7499" s="33"/>
    </row>
    <row r="7500" spans="16:25" x14ac:dyDescent="0.45">
      <c r="P7500" s="33"/>
      <c r="W7500" s="33"/>
      <c r="Y7500" s="33"/>
    </row>
    <row r="7501" spans="16:25" x14ac:dyDescent="0.45">
      <c r="P7501" s="33"/>
      <c r="W7501" s="33"/>
      <c r="Y7501" s="33"/>
    </row>
    <row r="7502" spans="16:25" x14ac:dyDescent="0.45">
      <c r="P7502" s="33"/>
      <c r="W7502" s="33"/>
      <c r="Y7502" s="33"/>
    </row>
    <row r="7503" spans="16:25" x14ac:dyDescent="0.45">
      <c r="P7503" s="33"/>
      <c r="W7503" s="33"/>
      <c r="Y7503" s="33"/>
    </row>
    <row r="7504" spans="16:25" x14ac:dyDescent="0.45">
      <c r="P7504" s="33"/>
      <c r="W7504" s="33"/>
      <c r="Y7504" s="33"/>
    </row>
    <row r="7505" spans="16:25" x14ac:dyDescent="0.45">
      <c r="P7505" s="33"/>
      <c r="W7505" s="33"/>
      <c r="Y7505" s="33"/>
    </row>
    <row r="7506" spans="16:25" x14ac:dyDescent="0.45">
      <c r="P7506" s="33"/>
      <c r="W7506" s="33"/>
      <c r="Y7506" s="33"/>
    </row>
    <row r="7507" spans="16:25" x14ac:dyDescent="0.45">
      <c r="P7507" s="33"/>
      <c r="W7507" s="33"/>
      <c r="Y7507" s="33"/>
    </row>
    <row r="7508" spans="16:25" x14ac:dyDescent="0.45">
      <c r="P7508" s="33"/>
      <c r="W7508" s="33"/>
      <c r="Y7508" s="33"/>
    </row>
    <row r="7509" spans="16:25" x14ac:dyDescent="0.45">
      <c r="P7509" s="33"/>
      <c r="W7509" s="33"/>
      <c r="Y7509" s="33"/>
    </row>
    <row r="7510" spans="16:25" x14ac:dyDescent="0.45">
      <c r="P7510" s="33"/>
      <c r="W7510" s="33"/>
      <c r="Y7510" s="33"/>
    </row>
    <row r="7511" spans="16:25" x14ac:dyDescent="0.45">
      <c r="P7511" s="33"/>
      <c r="W7511" s="33"/>
      <c r="Y7511" s="33"/>
    </row>
    <row r="7512" spans="16:25" x14ac:dyDescent="0.45">
      <c r="P7512" s="33"/>
      <c r="W7512" s="33"/>
      <c r="Y7512" s="33"/>
    </row>
    <row r="7513" spans="16:25" x14ac:dyDescent="0.45">
      <c r="P7513" s="33"/>
      <c r="W7513" s="33"/>
      <c r="Y7513" s="33"/>
    </row>
    <row r="7514" spans="16:25" x14ac:dyDescent="0.45">
      <c r="P7514" s="33"/>
      <c r="W7514" s="33"/>
      <c r="Y7514" s="33"/>
    </row>
    <row r="7515" spans="16:25" x14ac:dyDescent="0.45">
      <c r="P7515" s="33"/>
      <c r="W7515" s="33"/>
      <c r="Y7515" s="33"/>
    </row>
    <row r="7516" spans="16:25" x14ac:dyDescent="0.45">
      <c r="P7516" s="33"/>
      <c r="W7516" s="33"/>
      <c r="Y7516" s="33"/>
    </row>
    <row r="7517" spans="16:25" x14ac:dyDescent="0.45">
      <c r="P7517" s="33"/>
      <c r="W7517" s="33"/>
      <c r="Y7517" s="33"/>
    </row>
    <row r="7518" spans="16:25" x14ac:dyDescent="0.45">
      <c r="P7518" s="33"/>
      <c r="W7518" s="33"/>
      <c r="Y7518" s="33"/>
    </row>
    <row r="7519" spans="16:25" x14ac:dyDescent="0.45">
      <c r="P7519" s="33"/>
      <c r="W7519" s="33"/>
      <c r="Y7519" s="33"/>
    </row>
    <row r="7520" spans="16:25" x14ac:dyDescent="0.45">
      <c r="P7520" s="33"/>
      <c r="W7520" s="33"/>
      <c r="Y7520" s="33"/>
    </row>
    <row r="7521" spans="16:25" x14ac:dyDescent="0.45">
      <c r="P7521" s="33"/>
      <c r="W7521" s="33"/>
      <c r="Y7521" s="33"/>
    </row>
    <row r="7522" spans="16:25" x14ac:dyDescent="0.45">
      <c r="P7522" s="33"/>
      <c r="W7522" s="33"/>
      <c r="Y7522" s="33"/>
    </row>
    <row r="7523" spans="16:25" x14ac:dyDescent="0.45">
      <c r="P7523" s="33"/>
      <c r="W7523" s="33"/>
      <c r="Y7523" s="33"/>
    </row>
    <row r="7524" spans="16:25" x14ac:dyDescent="0.45">
      <c r="P7524" s="33"/>
      <c r="W7524" s="33"/>
      <c r="Y7524" s="33"/>
    </row>
    <row r="7525" spans="16:25" x14ac:dyDescent="0.45">
      <c r="P7525" s="33"/>
      <c r="W7525" s="33"/>
      <c r="Y7525" s="33"/>
    </row>
    <row r="7526" spans="16:25" x14ac:dyDescent="0.45">
      <c r="P7526" s="33"/>
      <c r="W7526" s="33"/>
      <c r="Y7526" s="33"/>
    </row>
    <row r="7527" spans="16:25" x14ac:dyDescent="0.45">
      <c r="P7527" s="33"/>
      <c r="W7527" s="33"/>
      <c r="Y7527" s="33"/>
    </row>
    <row r="7528" spans="16:25" x14ac:dyDescent="0.45">
      <c r="P7528" s="33"/>
      <c r="W7528" s="33"/>
      <c r="Y7528" s="33"/>
    </row>
    <row r="7529" spans="16:25" x14ac:dyDescent="0.45">
      <c r="P7529" s="33"/>
      <c r="W7529" s="33"/>
      <c r="Y7529" s="33"/>
    </row>
    <row r="7530" spans="16:25" x14ac:dyDescent="0.45">
      <c r="P7530" s="33"/>
      <c r="W7530" s="33"/>
      <c r="Y7530" s="33"/>
    </row>
    <row r="7531" spans="16:25" x14ac:dyDescent="0.45">
      <c r="P7531" s="33"/>
      <c r="W7531" s="33"/>
      <c r="Y7531" s="33"/>
    </row>
    <row r="7532" spans="16:25" x14ac:dyDescent="0.45">
      <c r="P7532" s="33"/>
      <c r="W7532" s="33"/>
      <c r="Y7532" s="33"/>
    </row>
    <row r="7533" spans="16:25" x14ac:dyDescent="0.45">
      <c r="P7533" s="33"/>
      <c r="W7533" s="33"/>
      <c r="Y7533" s="33"/>
    </row>
    <row r="7534" spans="16:25" x14ac:dyDescent="0.45">
      <c r="P7534" s="33"/>
      <c r="W7534" s="33"/>
      <c r="Y7534" s="33"/>
    </row>
    <row r="7535" spans="16:25" x14ac:dyDescent="0.45">
      <c r="P7535" s="33"/>
      <c r="W7535" s="33"/>
      <c r="Y7535" s="33"/>
    </row>
    <row r="7536" spans="16:25" x14ac:dyDescent="0.45">
      <c r="P7536" s="33"/>
      <c r="W7536" s="33"/>
      <c r="Y7536" s="33"/>
    </row>
    <row r="7537" spans="16:25" x14ac:dyDescent="0.45">
      <c r="P7537" s="33"/>
      <c r="W7537" s="33"/>
      <c r="Y7537" s="33"/>
    </row>
    <row r="7538" spans="16:25" x14ac:dyDescent="0.45">
      <c r="P7538" s="33"/>
      <c r="W7538" s="33"/>
      <c r="Y7538" s="33"/>
    </row>
    <row r="7539" spans="16:25" x14ac:dyDescent="0.45">
      <c r="P7539" s="33"/>
      <c r="W7539" s="33"/>
      <c r="Y7539" s="33"/>
    </row>
    <row r="7540" spans="16:25" x14ac:dyDescent="0.45">
      <c r="P7540" s="33"/>
      <c r="W7540" s="33"/>
      <c r="Y7540" s="33"/>
    </row>
    <row r="7541" spans="16:25" x14ac:dyDescent="0.45">
      <c r="P7541" s="33"/>
      <c r="W7541" s="33"/>
      <c r="Y7541" s="33"/>
    </row>
    <row r="7542" spans="16:25" x14ac:dyDescent="0.45">
      <c r="P7542" s="33"/>
      <c r="W7542" s="33"/>
      <c r="Y7542" s="33"/>
    </row>
    <row r="7543" spans="16:25" x14ac:dyDescent="0.45">
      <c r="P7543" s="33"/>
      <c r="W7543" s="33"/>
      <c r="Y7543" s="33"/>
    </row>
    <row r="7544" spans="16:25" x14ac:dyDescent="0.45">
      <c r="P7544" s="33"/>
      <c r="W7544" s="33"/>
      <c r="Y7544" s="33"/>
    </row>
    <row r="7545" spans="16:25" x14ac:dyDescent="0.45">
      <c r="P7545" s="33"/>
      <c r="W7545" s="33"/>
      <c r="Y7545" s="33"/>
    </row>
    <row r="7546" spans="16:25" x14ac:dyDescent="0.45">
      <c r="P7546" s="33"/>
      <c r="W7546" s="33"/>
      <c r="Y7546" s="33"/>
    </row>
    <row r="7547" spans="16:25" x14ac:dyDescent="0.45">
      <c r="P7547" s="33"/>
      <c r="W7547" s="33"/>
      <c r="Y7547" s="33"/>
    </row>
    <row r="7548" spans="16:25" x14ac:dyDescent="0.45">
      <c r="P7548" s="33"/>
      <c r="W7548" s="33"/>
      <c r="Y7548" s="33"/>
    </row>
    <row r="7549" spans="16:25" x14ac:dyDescent="0.45">
      <c r="P7549" s="33"/>
      <c r="W7549" s="33"/>
      <c r="Y7549" s="33"/>
    </row>
    <row r="7550" spans="16:25" x14ac:dyDescent="0.45">
      <c r="P7550" s="33"/>
      <c r="W7550" s="33"/>
      <c r="Y7550" s="33"/>
    </row>
    <row r="7551" spans="16:25" x14ac:dyDescent="0.45">
      <c r="P7551" s="33"/>
      <c r="W7551" s="33"/>
      <c r="Y7551" s="33"/>
    </row>
    <row r="7552" spans="16:25" x14ac:dyDescent="0.45">
      <c r="P7552" s="33"/>
      <c r="W7552" s="33"/>
      <c r="Y7552" s="33"/>
    </row>
    <row r="7553" spans="16:25" x14ac:dyDescent="0.45">
      <c r="P7553" s="33"/>
      <c r="W7553" s="33"/>
      <c r="Y7553" s="33"/>
    </row>
    <row r="7554" spans="16:25" x14ac:dyDescent="0.45">
      <c r="P7554" s="33"/>
      <c r="W7554" s="33"/>
      <c r="Y7554" s="33"/>
    </row>
    <row r="7555" spans="16:25" x14ac:dyDescent="0.45">
      <c r="P7555" s="33"/>
      <c r="W7555" s="33"/>
      <c r="Y7555" s="33"/>
    </row>
    <row r="7556" spans="16:25" x14ac:dyDescent="0.45">
      <c r="P7556" s="33"/>
      <c r="W7556" s="33"/>
      <c r="Y7556" s="33"/>
    </row>
    <row r="7557" spans="16:25" x14ac:dyDescent="0.45">
      <c r="P7557" s="33"/>
      <c r="W7557" s="33"/>
      <c r="Y7557" s="33"/>
    </row>
    <row r="7558" spans="16:25" x14ac:dyDescent="0.45">
      <c r="P7558" s="33"/>
      <c r="W7558" s="33"/>
      <c r="Y7558" s="33"/>
    </row>
    <row r="7559" spans="16:25" x14ac:dyDescent="0.45">
      <c r="P7559" s="33"/>
      <c r="W7559" s="33"/>
      <c r="Y7559" s="33"/>
    </row>
    <row r="7560" spans="16:25" x14ac:dyDescent="0.45">
      <c r="P7560" s="33"/>
      <c r="W7560" s="33"/>
      <c r="Y7560" s="33"/>
    </row>
    <row r="7561" spans="16:25" x14ac:dyDescent="0.45">
      <c r="P7561" s="33"/>
      <c r="W7561" s="33"/>
      <c r="Y7561" s="33"/>
    </row>
    <row r="7562" spans="16:25" x14ac:dyDescent="0.45">
      <c r="P7562" s="33"/>
      <c r="W7562" s="33"/>
      <c r="Y7562" s="33"/>
    </row>
    <row r="7563" spans="16:25" x14ac:dyDescent="0.45">
      <c r="P7563" s="33"/>
      <c r="W7563" s="33"/>
      <c r="Y7563" s="33"/>
    </row>
    <row r="7564" spans="16:25" x14ac:dyDescent="0.45">
      <c r="P7564" s="33"/>
      <c r="W7564" s="33"/>
      <c r="Y7564" s="33"/>
    </row>
    <row r="7565" spans="16:25" x14ac:dyDescent="0.45">
      <c r="P7565" s="33"/>
      <c r="W7565" s="33"/>
      <c r="Y7565" s="33"/>
    </row>
    <row r="7566" spans="16:25" x14ac:dyDescent="0.45">
      <c r="P7566" s="33"/>
      <c r="W7566" s="33"/>
      <c r="Y7566" s="33"/>
    </row>
    <row r="7567" spans="16:25" x14ac:dyDescent="0.45">
      <c r="P7567" s="33"/>
      <c r="W7567" s="33"/>
      <c r="Y7567" s="33"/>
    </row>
    <row r="7568" spans="16:25" x14ac:dyDescent="0.45">
      <c r="P7568" s="33"/>
      <c r="W7568" s="33"/>
      <c r="Y7568" s="33"/>
    </row>
    <row r="7569" spans="16:25" x14ac:dyDescent="0.45">
      <c r="P7569" s="33"/>
      <c r="W7569" s="33"/>
      <c r="Y7569" s="33"/>
    </row>
    <row r="7570" spans="16:25" x14ac:dyDescent="0.45">
      <c r="P7570" s="33"/>
      <c r="W7570" s="33"/>
      <c r="Y7570" s="33"/>
    </row>
    <row r="7571" spans="16:25" x14ac:dyDescent="0.45">
      <c r="P7571" s="33"/>
      <c r="W7571" s="33"/>
      <c r="Y7571" s="33"/>
    </row>
    <row r="7572" spans="16:25" x14ac:dyDescent="0.45">
      <c r="P7572" s="33"/>
      <c r="W7572" s="33"/>
      <c r="Y7572" s="33"/>
    </row>
    <row r="7573" spans="16:25" x14ac:dyDescent="0.45">
      <c r="P7573" s="33"/>
      <c r="W7573" s="33"/>
      <c r="Y7573" s="33"/>
    </row>
    <row r="7574" spans="16:25" x14ac:dyDescent="0.45">
      <c r="P7574" s="33"/>
      <c r="W7574" s="33"/>
      <c r="Y7574" s="33"/>
    </row>
    <row r="7575" spans="16:25" x14ac:dyDescent="0.45">
      <c r="P7575" s="33"/>
      <c r="W7575" s="33"/>
      <c r="Y7575" s="33"/>
    </row>
    <row r="7576" spans="16:25" x14ac:dyDescent="0.45">
      <c r="P7576" s="33"/>
      <c r="W7576" s="33"/>
      <c r="Y7576" s="33"/>
    </row>
    <row r="7577" spans="16:25" x14ac:dyDescent="0.45">
      <c r="P7577" s="33"/>
      <c r="W7577" s="33"/>
      <c r="Y7577" s="33"/>
    </row>
    <row r="7578" spans="16:25" x14ac:dyDescent="0.45">
      <c r="P7578" s="33"/>
      <c r="W7578" s="33"/>
      <c r="Y7578" s="33"/>
    </row>
    <row r="7579" spans="16:25" x14ac:dyDescent="0.45">
      <c r="P7579" s="33"/>
      <c r="W7579" s="33"/>
      <c r="Y7579" s="33"/>
    </row>
    <row r="7580" spans="16:25" x14ac:dyDescent="0.45">
      <c r="P7580" s="33"/>
      <c r="W7580" s="33"/>
      <c r="Y7580" s="33"/>
    </row>
    <row r="7581" spans="16:25" x14ac:dyDescent="0.45">
      <c r="P7581" s="33"/>
      <c r="W7581" s="33"/>
      <c r="Y7581" s="33"/>
    </row>
    <row r="7582" spans="16:25" x14ac:dyDescent="0.45">
      <c r="P7582" s="33"/>
      <c r="W7582" s="33"/>
      <c r="Y7582" s="33"/>
    </row>
    <row r="7583" spans="16:25" x14ac:dyDescent="0.45">
      <c r="P7583" s="33"/>
      <c r="W7583" s="33"/>
      <c r="Y7583" s="33"/>
    </row>
    <row r="7584" spans="16:25" x14ac:dyDescent="0.45">
      <c r="P7584" s="33"/>
      <c r="W7584" s="33"/>
      <c r="Y7584" s="33"/>
    </row>
    <row r="7585" spans="16:25" x14ac:dyDescent="0.45">
      <c r="P7585" s="33"/>
      <c r="W7585" s="33"/>
      <c r="Y7585" s="33"/>
    </row>
    <row r="7586" spans="16:25" x14ac:dyDescent="0.45">
      <c r="P7586" s="33"/>
      <c r="W7586" s="33"/>
      <c r="Y7586" s="33"/>
    </row>
    <row r="7587" spans="16:25" x14ac:dyDescent="0.45">
      <c r="P7587" s="33"/>
      <c r="W7587" s="33"/>
      <c r="Y7587" s="33"/>
    </row>
    <row r="7588" spans="16:25" x14ac:dyDescent="0.45">
      <c r="P7588" s="33"/>
      <c r="W7588" s="33"/>
      <c r="Y7588" s="33"/>
    </row>
    <row r="7589" spans="16:25" x14ac:dyDescent="0.45">
      <c r="P7589" s="33"/>
      <c r="W7589" s="33"/>
      <c r="Y7589" s="33"/>
    </row>
    <row r="7590" spans="16:25" x14ac:dyDescent="0.45">
      <c r="P7590" s="33"/>
      <c r="W7590" s="33"/>
      <c r="Y7590" s="33"/>
    </row>
    <row r="7591" spans="16:25" x14ac:dyDescent="0.45">
      <c r="P7591" s="33"/>
      <c r="W7591" s="33"/>
      <c r="Y7591" s="33"/>
    </row>
    <row r="7592" spans="16:25" x14ac:dyDescent="0.45">
      <c r="P7592" s="33"/>
      <c r="W7592" s="33"/>
      <c r="Y7592" s="33"/>
    </row>
    <row r="7593" spans="16:25" x14ac:dyDescent="0.45">
      <c r="P7593" s="33"/>
      <c r="W7593" s="33"/>
      <c r="Y7593" s="33"/>
    </row>
    <row r="7594" spans="16:25" x14ac:dyDescent="0.45">
      <c r="P7594" s="33"/>
      <c r="W7594" s="33"/>
      <c r="Y7594" s="33"/>
    </row>
    <row r="7595" spans="16:25" x14ac:dyDescent="0.45">
      <c r="P7595" s="33"/>
      <c r="W7595" s="33"/>
      <c r="Y7595" s="33"/>
    </row>
    <row r="7596" spans="16:25" x14ac:dyDescent="0.45">
      <c r="P7596" s="33"/>
      <c r="W7596" s="33"/>
      <c r="Y7596" s="33"/>
    </row>
    <row r="7597" spans="16:25" x14ac:dyDescent="0.45">
      <c r="P7597" s="33"/>
      <c r="W7597" s="33"/>
      <c r="Y7597" s="33"/>
    </row>
    <row r="7598" spans="16:25" x14ac:dyDescent="0.45">
      <c r="P7598" s="33"/>
      <c r="W7598" s="33"/>
      <c r="Y7598" s="33"/>
    </row>
    <row r="7599" spans="16:25" x14ac:dyDescent="0.45">
      <c r="P7599" s="33"/>
      <c r="W7599" s="33"/>
      <c r="Y7599" s="33"/>
    </row>
    <row r="7600" spans="16:25" x14ac:dyDescent="0.45">
      <c r="P7600" s="33"/>
      <c r="W7600" s="33"/>
      <c r="Y7600" s="33"/>
    </row>
    <row r="7601" spans="16:25" x14ac:dyDescent="0.45">
      <c r="P7601" s="33"/>
      <c r="W7601" s="33"/>
      <c r="Y7601" s="33"/>
    </row>
    <row r="7602" spans="16:25" x14ac:dyDescent="0.45">
      <c r="P7602" s="33"/>
      <c r="W7602" s="33"/>
      <c r="Y7602" s="33"/>
    </row>
    <row r="7603" spans="16:25" x14ac:dyDescent="0.45">
      <c r="P7603" s="33"/>
      <c r="W7603" s="33"/>
      <c r="Y7603" s="33"/>
    </row>
    <row r="7604" spans="16:25" x14ac:dyDescent="0.45">
      <c r="P7604" s="33"/>
      <c r="W7604" s="33"/>
      <c r="Y7604" s="33"/>
    </row>
    <row r="7605" spans="16:25" x14ac:dyDescent="0.45">
      <c r="P7605" s="33"/>
      <c r="W7605" s="33"/>
      <c r="Y7605" s="33"/>
    </row>
    <row r="7606" spans="16:25" x14ac:dyDescent="0.45">
      <c r="P7606" s="33"/>
      <c r="W7606" s="33"/>
      <c r="Y7606" s="33"/>
    </row>
    <row r="7607" spans="16:25" x14ac:dyDescent="0.45">
      <c r="P7607" s="33"/>
      <c r="W7607" s="33"/>
      <c r="Y7607" s="33"/>
    </row>
    <row r="7608" spans="16:25" x14ac:dyDescent="0.45">
      <c r="P7608" s="33"/>
      <c r="W7608" s="33"/>
      <c r="Y7608" s="33"/>
    </row>
    <row r="7609" spans="16:25" x14ac:dyDescent="0.45">
      <c r="P7609" s="33"/>
      <c r="W7609" s="33"/>
      <c r="Y7609" s="33"/>
    </row>
    <row r="7610" spans="16:25" x14ac:dyDescent="0.45">
      <c r="P7610" s="33"/>
      <c r="W7610" s="33"/>
      <c r="Y7610" s="33"/>
    </row>
    <row r="7611" spans="16:25" x14ac:dyDescent="0.45">
      <c r="P7611" s="33"/>
      <c r="W7611" s="33"/>
      <c r="Y7611" s="33"/>
    </row>
    <row r="7612" spans="16:25" x14ac:dyDescent="0.45">
      <c r="P7612" s="33"/>
      <c r="W7612" s="33"/>
      <c r="Y7612" s="33"/>
    </row>
    <row r="7613" spans="16:25" x14ac:dyDescent="0.45">
      <c r="P7613" s="33"/>
      <c r="W7613" s="33"/>
      <c r="Y7613" s="33"/>
    </row>
    <row r="7614" spans="16:25" x14ac:dyDescent="0.45">
      <c r="P7614" s="33"/>
      <c r="W7614" s="33"/>
      <c r="Y7614" s="33"/>
    </row>
    <row r="7615" spans="16:25" x14ac:dyDescent="0.45">
      <c r="P7615" s="33"/>
      <c r="W7615" s="33"/>
      <c r="Y7615" s="33"/>
    </row>
    <row r="7616" spans="16:25" x14ac:dyDescent="0.45">
      <c r="P7616" s="33"/>
      <c r="W7616" s="33"/>
      <c r="Y7616" s="33"/>
    </row>
    <row r="7617" spans="16:25" x14ac:dyDescent="0.45">
      <c r="P7617" s="33"/>
      <c r="W7617" s="33"/>
      <c r="Y7617" s="33"/>
    </row>
    <row r="7618" spans="16:25" x14ac:dyDescent="0.45">
      <c r="P7618" s="33"/>
      <c r="W7618" s="33"/>
      <c r="Y7618" s="33"/>
    </row>
    <row r="7619" spans="16:25" x14ac:dyDescent="0.45">
      <c r="P7619" s="33"/>
      <c r="W7619" s="33"/>
      <c r="Y7619" s="33"/>
    </row>
    <row r="7620" spans="16:25" x14ac:dyDescent="0.45">
      <c r="P7620" s="33"/>
      <c r="W7620" s="33"/>
      <c r="Y7620" s="33"/>
    </row>
    <row r="7621" spans="16:25" x14ac:dyDescent="0.45">
      <c r="P7621" s="33"/>
      <c r="W7621" s="33"/>
      <c r="Y7621" s="33"/>
    </row>
    <row r="7622" spans="16:25" x14ac:dyDescent="0.45">
      <c r="P7622" s="33"/>
      <c r="W7622" s="33"/>
      <c r="Y7622" s="33"/>
    </row>
    <row r="7623" spans="16:25" x14ac:dyDescent="0.45">
      <c r="P7623" s="33"/>
      <c r="W7623" s="33"/>
      <c r="Y7623" s="33"/>
    </row>
    <row r="7624" spans="16:25" x14ac:dyDescent="0.45">
      <c r="P7624" s="33"/>
      <c r="W7624" s="33"/>
      <c r="Y7624" s="33"/>
    </row>
    <row r="7625" spans="16:25" x14ac:dyDescent="0.45">
      <c r="P7625" s="33"/>
      <c r="W7625" s="33"/>
      <c r="Y7625" s="33"/>
    </row>
    <row r="7626" spans="16:25" x14ac:dyDescent="0.45">
      <c r="P7626" s="33"/>
      <c r="W7626" s="33"/>
      <c r="Y7626" s="33"/>
    </row>
    <row r="7627" spans="16:25" x14ac:dyDescent="0.45">
      <c r="P7627" s="33"/>
      <c r="W7627" s="33"/>
      <c r="Y7627" s="33"/>
    </row>
    <row r="7628" spans="16:25" x14ac:dyDescent="0.45">
      <c r="P7628" s="33"/>
      <c r="W7628" s="33"/>
      <c r="Y7628" s="33"/>
    </row>
    <row r="7629" spans="16:25" x14ac:dyDescent="0.45">
      <c r="P7629" s="33"/>
      <c r="W7629" s="33"/>
      <c r="Y7629" s="33"/>
    </row>
    <row r="7630" spans="16:25" x14ac:dyDescent="0.45">
      <c r="P7630" s="33"/>
      <c r="W7630" s="33"/>
      <c r="Y7630" s="33"/>
    </row>
    <row r="7631" spans="16:25" x14ac:dyDescent="0.45">
      <c r="P7631" s="33"/>
      <c r="W7631" s="33"/>
      <c r="Y7631" s="33"/>
    </row>
    <row r="7632" spans="16:25" x14ac:dyDescent="0.45">
      <c r="P7632" s="33"/>
      <c r="W7632" s="33"/>
      <c r="Y7632" s="33"/>
    </row>
    <row r="7633" spans="16:25" x14ac:dyDescent="0.45">
      <c r="P7633" s="33"/>
      <c r="W7633" s="33"/>
      <c r="Y7633" s="33"/>
    </row>
    <row r="7634" spans="16:25" x14ac:dyDescent="0.45">
      <c r="P7634" s="33"/>
      <c r="W7634" s="33"/>
      <c r="Y7634" s="33"/>
    </row>
    <row r="7635" spans="16:25" x14ac:dyDescent="0.45">
      <c r="P7635" s="33"/>
      <c r="W7635" s="33"/>
      <c r="Y7635" s="33"/>
    </row>
    <row r="7636" spans="16:25" x14ac:dyDescent="0.45">
      <c r="P7636" s="33"/>
      <c r="W7636" s="33"/>
      <c r="Y7636" s="33"/>
    </row>
    <row r="7637" spans="16:25" x14ac:dyDescent="0.45">
      <c r="P7637" s="33"/>
      <c r="W7637" s="33"/>
      <c r="Y7637" s="33"/>
    </row>
    <row r="7638" spans="16:25" x14ac:dyDescent="0.45">
      <c r="P7638" s="33"/>
      <c r="W7638" s="33"/>
      <c r="Y7638" s="33"/>
    </row>
    <row r="7639" spans="16:25" x14ac:dyDescent="0.45">
      <c r="P7639" s="33"/>
      <c r="W7639" s="33"/>
      <c r="Y7639" s="33"/>
    </row>
    <row r="7640" spans="16:25" x14ac:dyDescent="0.45">
      <c r="P7640" s="33"/>
      <c r="W7640" s="33"/>
      <c r="Y7640" s="33"/>
    </row>
    <row r="7641" spans="16:25" x14ac:dyDescent="0.45">
      <c r="P7641" s="33"/>
      <c r="W7641" s="33"/>
      <c r="Y7641" s="33"/>
    </row>
    <row r="7642" spans="16:25" x14ac:dyDescent="0.45">
      <c r="P7642" s="33"/>
      <c r="W7642" s="33"/>
      <c r="Y7642" s="33"/>
    </row>
    <row r="7643" spans="16:25" x14ac:dyDescent="0.45">
      <c r="P7643" s="33"/>
      <c r="W7643" s="33"/>
      <c r="Y7643" s="33"/>
    </row>
    <row r="7644" spans="16:25" x14ac:dyDescent="0.45">
      <c r="P7644" s="33"/>
      <c r="W7644" s="33"/>
      <c r="Y7644" s="33"/>
    </row>
    <row r="7645" spans="16:25" x14ac:dyDescent="0.45">
      <c r="P7645" s="33"/>
      <c r="W7645" s="33"/>
      <c r="Y7645" s="33"/>
    </row>
    <row r="7646" spans="16:25" x14ac:dyDescent="0.45">
      <c r="P7646" s="33"/>
      <c r="W7646" s="33"/>
      <c r="Y7646" s="33"/>
    </row>
    <row r="7647" spans="16:25" x14ac:dyDescent="0.45">
      <c r="P7647" s="33"/>
      <c r="W7647" s="33"/>
      <c r="Y7647" s="33"/>
    </row>
    <row r="7648" spans="16:25" x14ac:dyDescent="0.45">
      <c r="P7648" s="33"/>
      <c r="W7648" s="33"/>
      <c r="Y7648" s="33"/>
    </row>
    <row r="7649" spans="16:25" x14ac:dyDescent="0.45">
      <c r="P7649" s="33"/>
      <c r="W7649" s="33"/>
      <c r="Y7649" s="33"/>
    </row>
    <row r="7650" spans="16:25" x14ac:dyDescent="0.45">
      <c r="P7650" s="33"/>
      <c r="W7650" s="33"/>
      <c r="Y7650" s="33"/>
    </row>
    <row r="7651" spans="16:25" x14ac:dyDescent="0.45">
      <c r="P7651" s="33"/>
      <c r="W7651" s="33"/>
      <c r="Y7651" s="33"/>
    </row>
    <row r="7652" spans="16:25" x14ac:dyDescent="0.45">
      <c r="P7652" s="33"/>
      <c r="W7652" s="33"/>
      <c r="Y7652" s="33"/>
    </row>
    <row r="7653" spans="16:25" x14ac:dyDescent="0.45">
      <c r="P7653" s="33"/>
      <c r="W7653" s="33"/>
      <c r="Y7653" s="33"/>
    </row>
    <row r="7654" spans="16:25" x14ac:dyDescent="0.45">
      <c r="P7654" s="33"/>
      <c r="W7654" s="33"/>
      <c r="Y7654" s="33"/>
    </row>
    <row r="7655" spans="16:25" x14ac:dyDescent="0.45">
      <c r="P7655" s="33"/>
      <c r="W7655" s="33"/>
      <c r="Y7655" s="33"/>
    </row>
    <row r="7656" spans="16:25" x14ac:dyDescent="0.45">
      <c r="P7656" s="33"/>
      <c r="W7656" s="33"/>
      <c r="Y7656" s="33"/>
    </row>
    <row r="7657" spans="16:25" x14ac:dyDescent="0.45">
      <c r="P7657" s="33"/>
      <c r="W7657" s="33"/>
      <c r="Y7657" s="33"/>
    </row>
    <row r="7658" spans="16:25" x14ac:dyDescent="0.45">
      <c r="P7658" s="33"/>
      <c r="W7658" s="33"/>
      <c r="Y7658" s="33"/>
    </row>
    <row r="7659" spans="16:25" x14ac:dyDescent="0.45">
      <c r="P7659" s="33"/>
      <c r="W7659" s="33"/>
      <c r="Y7659" s="33"/>
    </row>
    <row r="7660" spans="16:25" x14ac:dyDescent="0.45">
      <c r="P7660" s="33"/>
      <c r="W7660" s="33"/>
      <c r="Y7660" s="33"/>
    </row>
    <row r="7661" spans="16:25" x14ac:dyDescent="0.45">
      <c r="P7661" s="33"/>
      <c r="W7661" s="33"/>
      <c r="Y7661" s="33"/>
    </row>
    <row r="7662" spans="16:25" x14ac:dyDescent="0.45">
      <c r="P7662" s="33"/>
      <c r="W7662" s="33"/>
      <c r="Y7662" s="33"/>
    </row>
    <row r="7663" spans="16:25" x14ac:dyDescent="0.45">
      <c r="P7663" s="33"/>
      <c r="W7663" s="33"/>
      <c r="Y7663" s="33"/>
    </row>
    <row r="7664" spans="16:25" x14ac:dyDescent="0.45">
      <c r="P7664" s="33"/>
      <c r="W7664" s="33"/>
      <c r="Y7664" s="33"/>
    </row>
    <row r="7665" spans="16:25" x14ac:dyDescent="0.45">
      <c r="P7665" s="33"/>
      <c r="W7665" s="33"/>
      <c r="Y7665" s="33"/>
    </row>
    <row r="7666" spans="16:25" x14ac:dyDescent="0.45">
      <c r="P7666" s="33"/>
      <c r="W7666" s="33"/>
      <c r="Y7666" s="33"/>
    </row>
    <row r="7667" spans="16:25" x14ac:dyDescent="0.45">
      <c r="P7667" s="33"/>
      <c r="W7667" s="33"/>
      <c r="Y7667" s="33"/>
    </row>
    <row r="7668" spans="16:25" x14ac:dyDescent="0.45">
      <c r="P7668" s="33"/>
      <c r="W7668" s="33"/>
      <c r="Y7668" s="33"/>
    </row>
    <row r="7669" spans="16:25" x14ac:dyDescent="0.45">
      <c r="P7669" s="33"/>
      <c r="W7669" s="33"/>
      <c r="Y7669" s="33"/>
    </row>
    <row r="7670" spans="16:25" x14ac:dyDescent="0.45">
      <c r="P7670" s="33"/>
      <c r="W7670" s="33"/>
      <c r="Y7670" s="33"/>
    </row>
    <row r="7671" spans="16:25" x14ac:dyDescent="0.45">
      <c r="P7671" s="33"/>
      <c r="W7671" s="33"/>
      <c r="Y7671" s="33"/>
    </row>
    <row r="7672" spans="16:25" x14ac:dyDescent="0.45">
      <c r="P7672" s="33"/>
      <c r="W7672" s="33"/>
      <c r="Y7672" s="33"/>
    </row>
    <row r="7673" spans="16:25" x14ac:dyDescent="0.45">
      <c r="P7673" s="33"/>
      <c r="W7673" s="33"/>
      <c r="Y7673" s="33"/>
    </row>
    <row r="7674" spans="16:25" x14ac:dyDescent="0.45">
      <c r="P7674" s="33"/>
      <c r="W7674" s="33"/>
      <c r="Y7674" s="33"/>
    </row>
    <row r="7675" spans="16:25" x14ac:dyDescent="0.45">
      <c r="P7675" s="33"/>
      <c r="W7675" s="33"/>
      <c r="Y7675" s="33"/>
    </row>
    <row r="7676" spans="16:25" x14ac:dyDescent="0.45">
      <c r="P7676" s="33"/>
      <c r="W7676" s="33"/>
      <c r="Y7676" s="33"/>
    </row>
    <row r="7677" spans="16:25" x14ac:dyDescent="0.45">
      <c r="P7677" s="33"/>
      <c r="W7677" s="33"/>
      <c r="Y7677" s="33"/>
    </row>
    <row r="7678" spans="16:25" x14ac:dyDescent="0.45">
      <c r="P7678" s="33"/>
      <c r="W7678" s="33"/>
      <c r="Y7678" s="33"/>
    </row>
    <row r="7679" spans="16:25" x14ac:dyDescent="0.45">
      <c r="P7679" s="33"/>
      <c r="W7679" s="33"/>
      <c r="Y7679" s="33"/>
    </row>
    <row r="7680" spans="16:25" x14ac:dyDescent="0.45">
      <c r="P7680" s="33"/>
      <c r="W7680" s="33"/>
      <c r="Y7680" s="33"/>
    </row>
    <row r="7681" spans="16:25" x14ac:dyDescent="0.45">
      <c r="P7681" s="33"/>
      <c r="W7681" s="33"/>
      <c r="Y7681" s="33"/>
    </row>
    <row r="7682" spans="16:25" x14ac:dyDescent="0.45">
      <c r="P7682" s="33"/>
      <c r="W7682" s="33"/>
      <c r="Y7682" s="33"/>
    </row>
    <row r="7683" spans="16:25" x14ac:dyDescent="0.45">
      <c r="P7683" s="33"/>
      <c r="W7683" s="33"/>
      <c r="Y7683" s="33"/>
    </row>
    <row r="7684" spans="16:25" x14ac:dyDescent="0.45">
      <c r="P7684" s="33"/>
      <c r="W7684" s="33"/>
      <c r="Y7684" s="33"/>
    </row>
    <row r="7685" spans="16:25" x14ac:dyDescent="0.45">
      <c r="P7685" s="33"/>
      <c r="W7685" s="33"/>
      <c r="Y7685" s="33"/>
    </row>
    <row r="7686" spans="16:25" x14ac:dyDescent="0.45">
      <c r="P7686" s="33"/>
      <c r="W7686" s="33"/>
      <c r="Y7686" s="33"/>
    </row>
    <row r="7687" spans="16:25" x14ac:dyDescent="0.45">
      <c r="P7687" s="33"/>
      <c r="W7687" s="33"/>
      <c r="Y7687" s="33"/>
    </row>
    <row r="7688" spans="16:25" x14ac:dyDescent="0.45">
      <c r="P7688" s="33"/>
      <c r="W7688" s="33"/>
      <c r="Y7688" s="33"/>
    </row>
    <row r="7689" spans="16:25" x14ac:dyDescent="0.45">
      <c r="P7689" s="33"/>
      <c r="W7689" s="33"/>
      <c r="Y7689" s="33"/>
    </row>
    <row r="7690" spans="16:25" x14ac:dyDescent="0.45">
      <c r="P7690" s="33"/>
      <c r="W7690" s="33"/>
      <c r="Y7690" s="33"/>
    </row>
    <row r="7691" spans="16:25" x14ac:dyDescent="0.45">
      <c r="P7691" s="33"/>
      <c r="W7691" s="33"/>
      <c r="Y7691" s="33"/>
    </row>
    <row r="7692" spans="16:25" x14ac:dyDescent="0.45">
      <c r="P7692" s="33"/>
      <c r="W7692" s="33"/>
      <c r="Y7692" s="33"/>
    </row>
    <row r="7693" spans="16:25" x14ac:dyDescent="0.45">
      <c r="P7693" s="33"/>
      <c r="W7693" s="33"/>
      <c r="Y7693" s="33"/>
    </row>
    <row r="7694" spans="16:25" x14ac:dyDescent="0.45">
      <c r="P7694" s="33"/>
      <c r="W7694" s="33"/>
      <c r="Y7694" s="33"/>
    </row>
    <row r="7695" spans="16:25" x14ac:dyDescent="0.45">
      <c r="P7695" s="33"/>
      <c r="W7695" s="33"/>
      <c r="Y7695" s="33"/>
    </row>
    <row r="7696" spans="16:25" x14ac:dyDescent="0.45">
      <c r="P7696" s="33"/>
      <c r="W7696" s="33"/>
      <c r="Y7696" s="33"/>
    </row>
    <row r="7697" spans="16:25" x14ac:dyDescent="0.45">
      <c r="P7697" s="33"/>
      <c r="W7697" s="33"/>
      <c r="Y7697" s="33"/>
    </row>
    <row r="7698" spans="16:25" x14ac:dyDescent="0.45">
      <c r="P7698" s="33"/>
      <c r="W7698" s="33"/>
      <c r="Y7698" s="33"/>
    </row>
    <row r="7699" spans="16:25" x14ac:dyDescent="0.45">
      <c r="P7699" s="33"/>
      <c r="W7699" s="33"/>
      <c r="Y7699" s="33"/>
    </row>
    <row r="7700" spans="16:25" x14ac:dyDescent="0.45">
      <c r="P7700" s="33"/>
      <c r="W7700" s="33"/>
      <c r="Y7700" s="33"/>
    </row>
    <row r="7701" spans="16:25" x14ac:dyDescent="0.45">
      <c r="P7701" s="33"/>
      <c r="W7701" s="33"/>
      <c r="Y7701" s="33"/>
    </row>
    <row r="7702" spans="16:25" x14ac:dyDescent="0.45">
      <c r="P7702" s="33"/>
      <c r="W7702" s="33"/>
      <c r="Y7702" s="33"/>
    </row>
    <row r="7703" spans="16:25" x14ac:dyDescent="0.45">
      <c r="P7703" s="33"/>
      <c r="W7703" s="33"/>
      <c r="Y7703" s="33"/>
    </row>
    <row r="7704" spans="16:25" x14ac:dyDescent="0.45">
      <c r="P7704" s="33"/>
      <c r="W7704" s="33"/>
      <c r="Y7704" s="33"/>
    </row>
    <row r="7705" spans="16:25" x14ac:dyDescent="0.45">
      <c r="P7705" s="33"/>
      <c r="W7705" s="33"/>
      <c r="Y7705" s="33"/>
    </row>
    <row r="7706" spans="16:25" x14ac:dyDescent="0.45">
      <c r="P7706" s="33"/>
      <c r="W7706" s="33"/>
      <c r="Y7706" s="33"/>
    </row>
    <row r="7707" spans="16:25" x14ac:dyDescent="0.45">
      <c r="P7707" s="33"/>
      <c r="W7707" s="33"/>
      <c r="Y7707" s="33"/>
    </row>
    <row r="7708" spans="16:25" x14ac:dyDescent="0.45">
      <c r="P7708" s="33"/>
      <c r="W7708" s="33"/>
      <c r="Y7708" s="33"/>
    </row>
    <row r="7709" spans="16:25" x14ac:dyDescent="0.45">
      <c r="P7709" s="33"/>
      <c r="W7709" s="33"/>
      <c r="Y7709" s="33"/>
    </row>
    <row r="7710" spans="16:25" x14ac:dyDescent="0.45">
      <c r="P7710" s="33"/>
      <c r="W7710" s="33"/>
      <c r="Y7710" s="33"/>
    </row>
    <row r="7711" spans="16:25" x14ac:dyDescent="0.45">
      <c r="P7711" s="33"/>
      <c r="W7711" s="33"/>
      <c r="Y7711" s="33"/>
    </row>
    <row r="7712" spans="16:25" x14ac:dyDescent="0.45">
      <c r="P7712" s="33"/>
      <c r="W7712" s="33"/>
      <c r="Y7712" s="33"/>
    </row>
    <row r="7713" spans="16:25" x14ac:dyDescent="0.45">
      <c r="P7713" s="33"/>
      <c r="W7713" s="33"/>
      <c r="Y7713" s="33"/>
    </row>
    <row r="7714" spans="16:25" x14ac:dyDescent="0.45">
      <c r="P7714" s="33"/>
      <c r="W7714" s="33"/>
      <c r="Y7714" s="33"/>
    </row>
    <row r="7715" spans="16:25" x14ac:dyDescent="0.45">
      <c r="P7715" s="33"/>
      <c r="W7715" s="33"/>
      <c r="Y7715" s="33"/>
    </row>
    <row r="7716" spans="16:25" x14ac:dyDescent="0.45">
      <c r="P7716" s="33"/>
      <c r="W7716" s="33"/>
      <c r="Y7716" s="33"/>
    </row>
    <row r="7717" spans="16:25" x14ac:dyDescent="0.45">
      <c r="P7717" s="33"/>
      <c r="W7717" s="33"/>
      <c r="Y7717" s="33"/>
    </row>
    <row r="7718" spans="16:25" x14ac:dyDescent="0.45">
      <c r="P7718" s="33"/>
      <c r="W7718" s="33"/>
      <c r="Y7718" s="33"/>
    </row>
    <row r="7719" spans="16:25" x14ac:dyDescent="0.45">
      <c r="P7719" s="33"/>
      <c r="W7719" s="33"/>
      <c r="Y7719" s="33"/>
    </row>
    <row r="7720" spans="16:25" x14ac:dyDescent="0.45">
      <c r="P7720" s="33"/>
      <c r="W7720" s="33"/>
      <c r="Y7720" s="33"/>
    </row>
    <row r="7721" spans="16:25" x14ac:dyDescent="0.45">
      <c r="P7721" s="33"/>
      <c r="W7721" s="33"/>
      <c r="Y7721" s="33"/>
    </row>
    <row r="7722" spans="16:25" x14ac:dyDescent="0.45">
      <c r="P7722" s="33"/>
      <c r="W7722" s="33"/>
      <c r="Y7722" s="33"/>
    </row>
    <row r="7723" spans="16:25" x14ac:dyDescent="0.45">
      <c r="P7723" s="33"/>
      <c r="W7723" s="33"/>
      <c r="Y7723" s="33"/>
    </row>
    <row r="7724" spans="16:25" x14ac:dyDescent="0.45">
      <c r="P7724" s="33"/>
      <c r="W7724" s="33"/>
      <c r="Y7724" s="33"/>
    </row>
    <row r="7725" spans="16:25" x14ac:dyDescent="0.45">
      <c r="P7725" s="33"/>
      <c r="W7725" s="33"/>
      <c r="Y7725" s="33"/>
    </row>
    <row r="7726" spans="16:25" x14ac:dyDescent="0.45">
      <c r="P7726" s="33"/>
      <c r="W7726" s="33"/>
      <c r="Y7726" s="33"/>
    </row>
    <row r="7727" spans="16:25" x14ac:dyDescent="0.45">
      <c r="P7727" s="33"/>
      <c r="W7727" s="33"/>
      <c r="Y7727" s="33"/>
    </row>
    <row r="7728" spans="16:25" x14ac:dyDescent="0.45">
      <c r="P7728" s="33"/>
      <c r="W7728" s="33"/>
      <c r="Y7728" s="33"/>
    </row>
    <row r="7729" spans="16:25" x14ac:dyDescent="0.45">
      <c r="P7729" s="33"/>
      <c r="W7729" s="33"/>
      <c r="Y7729" s="33"/>
    </row>
    <row r="7730" spans="16:25" x14ac:dyDescent="0.45">
      <c r="P7730" s="33"/>
      <c r="W7730" s="33"/>
      <c r="Y7730" s="33"/>
    </row>
    <row r="7731" spans="16:25" x14ac:dyDescent="0.45">
      <c r="P7731" s="33"/>
      <c r="W7731" s="33"/>
      <c r="Y7731" s="33"/>
    </row>
    <row r="7732" spans="16:25" x14ac:dyDescent="0.45">
      <c r="P7732" s="33"/>
      <c r="W7732" s="33"/>
      <c r="Y7732" s="33"/>
    </row>
    <row r="7733" spans="16:25" x14ac:dyDescent="0.45">
      <c r="P7733" s="33"/>
      <c r="W7733" s="33"/>
      <c r="Y7733" s="33"/>
    </row>
    <row r="7734" spans="16:25" x14ac:dyDescent="0.45">
      <c r="P7734" s="33"/>
      <c r="W7734" s="33"/>
      <c r="Y7734" s="33"/>
    </row>
    <row r="7735" spans="16:25" x14ac:dyDescent="0.45">
      <c r="P7735" s="33"/>
      <c r="W7735" s="33"/>
      <c r="Y7735" s="33"/>
    </row>
    <row r="7736" spans="16:25" x14ac:dyDescent="0.45">
      <c r="P7736" s="33"/>
      <c r="W7736" s="33"/>
      <c r="Y7736" s="33"/>
    </row>
    <row r="7737" spans="16:25" x14ac:dyDescent="0.45">
      <c r="P7737" s="33"/>
      <c r="W7737" s="33"/>
      <c r="Y7737" s="33"/>
    </row>
    <row r="7738" spans="16:25" x14ac:dyDescent="0.45">
      <c r="P7738" s="33"/>
      <c r="W7738" s="33"/>
      <c r="Y7738" s="33"/>
    </row>
    <row r="7739" spans="16:25" x14ac:dyDescent="0.45">
      <c r="P7739" s="33"/>
      <c r="W7739" s="33"/>
      <c r="Y7739" s="33"/>
    </row>
    <row r="7740" spans="16:25" x14ac:dyDescent="0.45">
      <c r="P7740" s="33"/>
      <c r="W7740" s="33"/>
      <c r="Y7740" s="33"/>
    </row>
    <row r="7741" spans="16:25" x14ac:dyDescent="0.45">
      <c r="P7741" s="33"/>
      <c r="W7741" s="33"/>
      <c r="Y7741" s="33"/>
    </row>
    <row r="7742" spans="16:25" x14ac:dyDescent="0.45">
      <c r="P7742" s="33"/>
      <c r="W7742" s="33"/>
      <c r="Y7742" s="33"/>
    </row>
    <row r="7743" spans="16:25" x14ac:dyDescent="0.45">
      <c r="P7743" s="33"/>
      <c r="W7743" s="33"/>
      <c r="Y7743" s="33"/>
    </row>
    <row r="7744" spans="16:25" x14ac:dyDescent="0.45">
      <c r="P7744" s="33"/>
      <c r="W7744" s="33"/>
      <c r="Y7744" s="33"/>
    </row>
    <row r="7745" spans="16:25" x14ac:dyDescent="0.45">
      <c r="P7745" s="33"/>
      <c r="W7745" s="33"/>
      <c r="Y7745" s="33"/>
    </row>
    <row r="7746" spans="16:25" x14ac:dyDescent="0.45">
      <c r="P7746" s="33"/>
      <c r="W7746" s="33"/>
      <c r="Y7746" s="33"/>
    </row>
    <row r="7747" spans="16:25" x14ac:dyDescent="0.45">
      <c r="P7747" s="33"/>
      <c r="W7747" s="33"/>
      <c r="Y7747" s="33"/>
    </row>
    <row r="7748" spans="16:25" x14ac:dyDescent="0.45">
      <c r="P7748" s="33"/>
      <c r="W7748" s="33"/>
      <c r="Y7748" s="33"/>
    </row>
    <row r="7749" spans="16:25" x14ac:dyDescent="0.45">
      <c r="P7749" s="33"/>
      <c r="W7749" s="33"/>
      <c r="Y7749" s="33"/>
    </row>
    <row r="7750" spans="16:25" x14ac:dyDescent="0.45">
      <c r="P7750" s="33"/>
      <c r="W7750" s="33"/>
      <c r="Y7750" s="33"/>
    </row>
    <row r="7751" spans="16:25" x14ac:dyDescent="0.45">
      <c r="P7751" s="33"/>
      <c r="W7751" s="33"/>
      <c r="Y7751" s="33"/>
    </row>
    <row r="7752" spans="16:25" x14ac:dyDescent="0.45">
      <c r="P7752" s="33"/>
      <c r="W7752" s="33"/>
      <c r="Y7752" s="33"/>
    </row>
    <row r="7753" spans="16:25" x14ac:dyDescent="0.45">
      <c r="P7753" s="33"/>
      <c r="W7753" s="33"/>
      <c r="Y7753" s="33"/>
    </row>
    <row r="7754" spans="16:25" x14ac:dyDescent="0.45">
      <c r="P7754" s="33"/>
      <c r="W7754" s="33"/>
      <c r="Y7754" s="33"/>
    </row>
    <row r="7755" spans="16:25" x14ac:dyDescent="0.45">
      <c r="P7755" s="33"/>
      <c r="W7755" s="33"/>
      <c r="Y7755" s="33"/>
    </row>
    <row r="7756" spans="16:25" x14ac:dyDescent="0.45">
      <c r="P7756" s="33"/>
      <c r="W7756" s="33"/>
      <c r="Y7756" s="33"/>
    </row>
    <row r="7757" spans="16:25" x14ac:dyDescent="0.45">
      <c r="P7757" s="33"/>
      <c r="W7757" s="33"/>
      <c r="Y7757" s="33"/>
    </row>
    <row r="7758" spans="16:25" x14ac:dyDescent="0.45">
      <c r="P7758" s="33"/>
      <c r="W7758" s="33"/>
      <c r="Y7758" s="33"/>
    </row>
    <row r="7759" spans="16:25" x14ac:dyDescent="0.45">
      <c r="P7759" s="33"/>
      <c r="W7759" s="33"/>
      <c r="Y7759" s="33"/>
    </row>
    <row r="7760" spans="16:25" x14ac:dyDescent="0.45">
      <c r="P7760" s="33"/>
      <c r="W7760" s="33"/>
      <c r="Y7760" s="33"/>
    </row>
    <row r="7761" spans="16:25" x14ac:dyDescent="0.45">
      <c r="P7761" s="33"/>
      <c r="W7761" s="33"/>
      <c r="Y7761" s="33"/>
    </row>
    <row r="7762" spans="16:25" x14ac:dyDescent="0.45">
      <c r="P7762" s="33"/>
      <c r="W7762" s="33"/>
      <c r="Y7762" s="33"/>
    </row>
    <row r="7763" spans="16:25" x14ac:dyDescent="0.45">
      <c r="P7763" s="33"/>
      <c r="W7763" s="33"/>
      <c r="Y7763" s="33"/>
    </row>
    <row r="7764" spans="16:25" x14ac:dyDescent="0.45">
      <c r="P7764" s="33"/>
      <c r="W7764" s="33"/>
      <c r="Y7764" s="33"/>
    </row>
    <row r="7765" spans="16:25" x14ac:dyDescent="0.45">
      <c r="P7765" s="33"/>
      <c r="W7765" s="33"/>
      <c r="Y7765" s="33"/>
    </row>
    <row r="7766" spans="16:25" x14ac:dyDescent="0.45">
      <c r="P7766" s="33"/>
      <c r="W7766" s="33"/>
      <c r="Y7766" s="33"/>
    </row>
    <row r="7767" spans="16:25" x14ac:dyDescent="0.45">
      <c r="P7767" s="33"/>
      <c r="W7767" s="33"/>
      <c r="Y7767" s="33"/>
    </row>
    <row r="7768" spans="16:25" x14ac:dyDescent="0.45">
      <c r="P7768" s="33"/>
      <c r="W7768" s="33"/>
      <c r="Y7768" s="33"/>
    </row>
    <row r="7769" spans="16:25" x14ac:dyDescent="0.45">
      <c r="P7769" s="33"/>
      <c r="W7769" s="33"/>
      <c r="Y7769" s="33"/>
    </row>
    <row r="7770" spans="16:25" x14ac:dyDescent="0.45">
      <c r="P7770" s="33"/>
      <c r="W7770" s="33"/>
      <c r="Y7770" s="33"/>
    </row>
    <row r="7771" spans="16:25" x14ac:dyDescent="0.45">
      <c r="P7771" s="33"/>
      <c r="W7771" s="33"/>
      <c r="Y7771" s="33"/>
    </row>
    <row r="7772" spans="16:25" x14ac:dyDescent="0.45">
      <c r="P7772" s="33"/>
      <c r="W7772" s="33"/>
      <c r="Y7772" s="33"/>
    </row>
    <row r="7773" spans="16:25" x14ac:dyDescent="0.45">
      <c r="P7773" s="33"/>
      <c r="W7773" s="33"/>
      <c r="Y7773" s="33"/>
    </row>
    <row r="7774" spans="16:25" x14ac:dyDescent="0.45">
      <c r="P7774" s="33"/>
      <c r="W7774" s="33"/>
      <c r="Y7774" s="33"/>
    </row>
    <row r="7775" spans="16:25" x14ac:dyDescent="0.45">
      <c r="P7775" s="33"/>
      <c r="W7775" s="33"/>
      <c r="Y7775" s="33"/>
    </row>
    <row r="7776" spans="16:25" x14ac:dyDescent="0.45">
      <c r="P7776" s="33"/>
      <c r="W7776" s="33"/>
      <c r="Y7776" s="33"/>
    </row>
    <row r="7777" spans="16:25" x14ac:dyDescent="0.45">
      <c r="P7777" s="33"/>
      <c r="W7777" s="33"/>
      <c r="Y7777" s="33"/>
    </row>
    <row r="7778" spans="16:25" x14ac:dyDescent="0.45">
      <c r="P7778" s="33"/>
      <c r="W7778" s="33"/>
      <c r="Y7778" s="33"/>
    </row>
    <row r="7779" spans="16:25" x14ac:dyDescent="0.45">
      <c r="P7779" s="33"/>
      <c r="W7779" s="33"/>
      <c r="Y7779" s="33"/>
    </row>
    <row r="7780" spans="16:25" x14ac:dyDescent="0.45">
      <c r="P7780" s="33"/>
      <c r="W7780" s="33"/>
      <c r="Y7780" s="33"/>
    </row>
    <row r="7781" spans="16:25" x14ac:dyDescent="0.45">
      <c r="P7781" s="33"/>
      <c r="W7781" s="33"/>
      <c r="Y7781" s="33"/>
    </row>
    <row r="7782" spans="16:25" x14ac:dyDescent="0.45">
      <c r="P7782" s="33"/>
      <c r="W7782" s="33"/>
      <c r="Y7782" s="33"/>
    </row>
    <row r="7783" spans="16:25" x14ac:dyDescent="0.45">
      <c r="P7783" s="33"/>
      <c r="W7783" s="33"/>
      <c r="Y7783" s="33"/>
    </row>
    <row r="7784" spans="16:25" x14ac:dyDescent="0.45">
      <c r="P7784" s="33"/>
      <c r="W7784" s="33"/>
      <c r="Y7784" s="33"/>
    </row>
    <row r="7785" spans="16:25" x14ac:dyDescent="0.45">
      <c r="P7785" s="33"/>
      <c r="W7785" s="33"/>
      <c r="Y7785" s="33"/>
    </row>
    <row r="7786" spans="16:25" x14ac:dyDescent="0.45">
      <c r="P7786" s="33"/>
      <c r="W7786" s="33"/>
      <c r="Y7786" s="33"/>
    </row>
    <row r="7787" spans="16:25" x14ac:dyDescent="0.45">
      <c r="P7787" s="33"/>
      <c r="W7787" s="33"/>
      <c r="Y7787" s="33"/>
    </row>
    <row r="7788" spans="16:25" x14ac:dyDescent="0.45">
      <c r="P7788" s="33"/>
      <c r="W7788" s="33"/>
      <c r="Y7788" s="33"/>
    </row>
    <row r="7789" spans="16:25" x14ac:dyDescent="0.45">
      <c r="P7789" s="33"/>
      <c r="W7789" s="33"/>
      <c r="Y7789" s="33"/>
    </row>
    <row r="7790" spans="16:25" x14ac:dyDescent="0.45">
      <c r="P7790" s="33"/>
      <c r="W7790" s="33"/>
      <c r="Y7790" s="33"/>
    </row>
    <row r="7791" spans="16:25" x14ac:dyDescent="0.45">
      <c r="P7791" s="33"/>
      <c r="W7791" s="33"/>
      <c r="Y7791" s="33"/>
    </row>
    <row r="7792" spans="16:25" x14ac:dyDescent="0.45">
      <c r="P7792" s="33"/>
      <c r="W7792" s="33"/>
      <c r="Y7792" s="33"/>
    </row>
    <row r="7793" spans="16:25" x14ac:dyDescent="0.45">
      <c r="P7793" s="33"/>
      <c r="W7793" s="33"/>
      <c r="Y7793" s="33"/>
    </row>
    <row r="7794" spans="16:25" x14ac:dyDescent="0.45">
      <c r="P7794" s="33"/>
      <c r="W7794" s="33"/>
      <c r="Y7794" s="33"/>
    </row>
    <row r="7795" spans="16:25" x14ac:dyDescent="0.45">
      <c r="P7795" s="33"/>
      <c r="W7795" s="33"/>
      <c r="Y7795" s="33"/>
    </row>
    <row r="7796" spans="16:25" x14ac:dyDescent="0.45">
      <c r="P7796" s="33"/>
      <c r="W7796" s="33"/>
      <c r="Y7796" s="33"/>
    </row>
    <row r="7797" spans="16:25" x14ac:dyDescent="0.45">
      <c r="P7797" s="33"/>
      <c r="W7797" s="33"/>
      <c r="Y7797" s="33"/>
    </row>
    <row r="7798" spans="16:25" x14ac:dyDescent="0.45">
      <c r="P7798" s="33"/>
      <c r="W7798" s="33"/>
      <c r="Y7798" s="33"/>
    </row>
    <row r="7799" spans="16:25" x14ac:dyDescent="0.45">
      <c r="P7799" s="33"/>
      <c r="W7799" s="33"/>
      <c r="Y7799" s="33"/>
    </row>
    <row r="7800" spans="16:25" x14ac:dyDescent="0.45">
      <c r="P7800" s="33"/>
      <c r="W7800" s="33"/>
      <c r="Y7800" s="33"/>
    </row>
    <row r="7801" spans="16:25" x14ac:dyDescent="0.45">
      <c r="P7801" s="33"/>
      <c r="W7801" s="33"/>
      <c r="Y7801" s="33"/>
    </row>
    <row r="7802" spans="16:25" x14ac:dyDescent="0.45">
      <c r="P7802" s="33"/>
      <c r="W7802" s="33"/>
      <c r="Y7802" s="33"/>
    </row>
    <row r="7803" spans="16:25" x14ac:dyDescent="0.45">
      <c r="P7803" s="33"/>
      <c r="W7803" s="33"/>
      <c r="Y7803" s="33"/>
    </row>
    <row r="7804" spans="16:25" x14ac:dyDescent="0.45">
      <c r="P7804" s="33"/>
      <c r="W7804" s="33"/>
      <c r="Y7804" s="33"/>
    </row>
    <row r="7805" spans="16:25" x14ac:dyDescent="0.45">
      <c r="P7805" s="33"/>
      <c r="W7805" s="33"/>
      <c r="Y7805" s="33"/>
    </row>
    <row r="7806" spans="16:25" x14ac:dyDescent="0.45">
      <c r="P7806" s="33"/>
      <c r="W7806" s="33"/>
      <c r="Y7806" s="33"/>
    </row>
    <row r="7807" spans="16:25" x14ac:dyDescent="0.45">
      <c r="P7807" s="33"/>
      <c r="W7807" s="33"/>
      <c r="Y7807" s="33"/>
    </row>
    <row r="7808" spans="16:25" x14ac:dyDescent="0.45">
      <c r="P7808" s="33"/>
      <c r="W7808" s="33"/>
      <c r="Y7808" s="33"/>
    </row>
    <row r="7809" spans="16:25" x14ac:dyDescent="0.45">
      <c r="P7809" s="33"/>
      <c r="W7809" s="33"/>
      <c r="Y7809" s="33"/>
    </row>
    <row r="7810" spans="16:25" x14ac:dyDescent="0.45">
      <c r="P7810" s="33"/>
      <c r="W7810" s="33"/>
      <c r="Y7810" s="33"/>
    </row>
    <row r="7811" spans="16:25" x14ac:dyDescent="0.45">
      <c r="P7811" s="33"/>
      <c r="W7811" s="33"/>
      <c r="Y7811" s="33"/>
    </row>
    <row r="7812" spans="16:25" x14ac:dyDescent="0.45">
      <c r="P7812" s="33"/>
      <c r="W7812" s="33"/>
      <c r="Y7812" s="33"/>
    </row>
    <row r="7813" spans="16:25" x14ac:dyDescent="0.45">
      <c r="P7813" s="33"/>
      <c r="W7813" s="33"/>
      <c r="Y7813" s="33"/>
    </row>
    <row r="7814" spans="16:25" x14ac:dyDescent="0.45">
      <c r="P7814" s="33"/>
      <c r="W7814" s="33"/>
      <c r="Y7814" s="33"/>
    </row>
    <row r="7815" spans="16:25" x14ac:dyDescent="0.45">
      <c r="P7815" s="33"/>
      <c r="W7815" s="33"/>
      <c r="Y7815" s="33"/>
    </row>
    <row r="7816" spans="16:25" x14ac:dyDescent="0.45">
      <c r="P7816" s="33"/>
      <c r="W7816" s="33"/>
      <c r="Y7816" s="33"/>
    </row>
    <row r="7817" spans="16:25" x14ac:dyDescent="0.45">
      <c r="P7817" s="33"/>
      <c r="W7817" s="33"/>
      <c r="Y7817" s="33"/>
    </row>
    <row r="7818" spans="16:25" x14ac:dyDescent="0.45">
      <c r="P7818" s="33"/>
      <c r="W7818" s="33"/>
      <c r="Y7818" s="33"/>
    </row>
    <row r="7819" spans="16:25" x14ac:dyDescent="0.45">
      <c r="P7819" s="33"/>
      <c r="W7819" s="33"/>
      <c r="Y7819" s="33"/>
    </row>
    <row r="7820" spans="16:25" x14ac:dyDescent="0.45">
      <c r="P7820" s="33"/>
      <c r="W7820" s="33"/>
      <c r="Y7820" s="33"/>
    </row>
    <row r="7821" spans="16:25" x14ac:dyDescent="0.45">
      <c r="P7821" s="33"/>
      <c r="W7821" s="33"/>
      <c r="Y7821" s="33"/>
    </row>
    <row r="7822" spans="16:25" x14ac:dyDescent="0.45">
      <c r="P7822" s="33"/>
      <c r="W7822" s="33"/>
      <c r="Y7822" s="33"/>
    </row>
    <row r="7823" spans="16:25" x14ac:dyDescent="0.45">
      <c r="P7823" s="33"/>
      <c r="W7823" s="33"/>
      <c r="Y7823" s="33"/>
    </row>
    <row r="7824" spans="16:25" x14ac:dyDescent="0.45">
      <c r="P7824" s="33"/>
      <c r="W7824" s="33"/>
      <c r="Y7824" s="33"/>
    </row>
    <row r="7825" spans="16:25" x14ac:dyDescent="0.45">
      <c r="P7825" s="33"/>
      <c r="W7825" s="33"/>
      <c r="Y7825" s="33"/>
    </row>
    <row r="7826" spans="16:25" x14ac:dyDescent="0.45">
      <c r="P7826" s="33"/>
      <c r="W7826" s="33"/>
      <c r="Y7826" s="33"/>
    </row>
    <row r="7827" spans="16:25" x14ac:dyDescent="0.45">
      <c r="P7827" s="33"/>
      <c r="W7827" s="33"/>
      <c r="Y7827" s="33"/>
    </row>
    <row r="7828" spans="16:25" x14ac:dyDescent="0.45">
      <c r="P7828" s="33"/>
      <c r="W7828" s="33"/>
      <c r="Y7828" s="33"/>
    </row>
    <row r="7829" spans="16:25" x14ac:dyDescent="0.45">
      <c r="P7829" s="33"/>
      <c r="W7829" s="33"/>
      <c r="Y7829" s="33"/>
    </row>
    <row r="7830" spans="16:25" x14ac:dyDescent="0.45">
      <c r="P7830" s="33"/>
      <c r="W7830" s="33"/>
      <c r="Y7830" s="33"/>
    </row>
    <row r="7831" spans="16:25" x14ac:dyDescent="0.45">
      <c r="P7831" s="33"/>
      <c r="W7831" s="33"/>
      <c r="Y7831" s="33"/>
    </row>
    <row r="7832" spans="16:25" x14ac:dyDescent="0.45">
      <c r="P7832" s="33"/>
      <c r="W7832" s="33"/>
      <c r="Y7832" s="33"/>
    </row>
    <row r="7833" spans="16:25" x14ac:dyDescent="0.45">
      <c r="P7833" s="33"/>
      <c r="W7833" s="33"/>
      <c r="Y7833" s="33"/>
    </row>
    <row r="7834" spans="16:25" x14ac:dyDescent="0.45">
      <c r="P7834" s="33"/>
      <c r="W7834" s="33"/>
      <c r="Y7834" s="33"/>
    </row>
    <row r="7835" spans="16:25" x14ac:dyDescent="0.45">
      <c r="P7835" s="33"/>
      <c r="W7835" s="33"/>
      <c r="Y7835" s="33"/>
    </row>
    <row r="7836" spans="16:25" x14ac:dyDescent="0.45">
      <c r="P7836" s="33"/>
      <c r="W7836" s="33"/>
      <c r="Y7836" s="33"/>
    </row>
    <row r="7837" spans="16:25" x14ac:dyDescent="0.45">
      <c r="P7837" s="33"/>
      <c r="W7837" s="33"/>
      <c r="Y7837" s="33"/>
    </row>
    <row r="7838" spans="16:25" x14ac:dyDescent="0.45">
      <c r="P7838" s="33"/>
      <c r="W7838" s="33"/>
      <c r="Y7838" s="33"/>
    </row>
    <row r="7839" spans="16:25" x14ac:dyDescent="0.45">
      <c r="P7839" s="33"/>
      <c r="W7839" s="33"/>
      <c r="Y7839" s="33"/>
    </row>
    <row r="7840" spans="16:25" x14ac:dyDescent="0.45">
      <c r="P7840" s="33"/>
      <c r="W7840" s="33"/>
      <c r="Y7840" s="33"/>
    </row>
    <row r="7841" spans="16:25" x14ac:dyDescent="0.45">
      <c r="P7841" s="33"/>
      <c r="W7841" s="33"/>
      <c r="Y7841" s="33"/>
    </row>
    <row r="7842" spans="16:25" x14ac:dyDescent="0.45">
      <c r="P7842" s="33"/>
      <c r="W7842" s="33"/>
      <c r="Y7842" s="33"/>
    </row>
    <row r="7843" spans="16:25" x14ac:dyDescent="0.45">
      <c r="P7843" s="33"/>
      <c r="W7843" s="33"/>
      <c r="Y7843" s="33"/>
    </row>
    <row r="7844" spans="16:25" x14ac:dyDescent="0.45">
      <c r="P7844" s="33"/>
      <c r="W7844" s="33"/>
      <c r="Y7844" s="33"/>
    </row>
    <row r="7845" spans="16:25" x14ac:dyDescent="0.45">
      <c r="P7845" s="33"/>
      <c r="W7845" s="33"/>
      <c r="Y7845" s="33"/>
    </row>
    <row r="7846" spans="16:25" x14ac:dyDescent="0.45">
      <c r="P7846" s="33"/>
      <c r="W7846" s="33"/>
      <c r="Y7846" s="33"/>
    </row>
    <row r="7847" spans="16:25" x14ac:dyDescent="0.45">
      <c r="P7847" s="33"/>
      <c r="W7847" s="33"/>
      <c r="Y7847" s="33"/>
    </row>
    <row r="7848" spans="16:25" x14ac:dyDescent="0.45">
      <c r="P7848" s="33"/>
      <c r="W7848" s="33"/>
      <c r="Y7848" s="33"/>
    </row>
    <row r="7849" spans="16:25" x14ac:dyDescent="0.45">
      <c r="P7849" s="33"/>
      <c r="W7849" s="33"/>
      <c r="Y7849" s="33"/>
    </row>
    <row r="7850" spans="16:25" x14ac:dyDescent="0.45">
      <c r="P7850" s="33"/>
      <c r="W7850" s="33"/>
      <c r="Y7850" s="33"/>
    </row>
    <row r="7851" spans="16:25" x14ac:dyDescent="0.45">
      <c r="P7851" s="33"/>
      <c r="W7851" s="33"/>
      <c r="Y7851" s="33"/>
    </row>
    <row r="7852" spans="16:25" x14ac:dyDescent="0.45">
      <c r="P7852" s="33"/>
      <c r="W7852" s="33"/>
      <c r="Y7852" s="33"/>
    </row>
    <row r="7853" spans="16:25" x14ac:dyDescent="0.45">
      <c r="P7853" s="33"/>
      <c r="W7853" s="33"/>
      <c r="Y7853" s="33"/>
    </row>
    <row r="7854" spans="16:25" x14ac:dyDescent="0.45">
      <c r="P7854" s="33"/>
      <c r="W7854" s="33"/>
      <c r="Y7854" s="33"/>
    </row>
    <row r="7855" spans="16:25" x14ac:dyDescent="0.45">
      <c r="P7855" s="33"/>
      <c r="W7855" s="33"/>
      <c r="Y7855" s="33"/>
    </row>
    <row r="7856" spans="16:25" x14ac:dyDescent="0.45">
      <c r="P7856" s="33"/>
      <c r="W7856" s="33"/>
      <c r="Y7856" s="33"/>
    </row>
    <row r="7857" spans="16:25" x14ac:dyDescent="0.45">
      <c r="P7857" s="33"/>
      <c r="W7857" s="33"/>
      <c r="Y7857" s="33"/>
    </row>
    <row r="7858" spans="16:25" x14ac:dyDescent="0.45">
      <c r="P7858" s="33"/>
      <c r="W7858" s="33"/>
      <c r="Y7858" s="33"/>
    </row>
    <row r="7859" spans="16:25" x14ac:dyDescent="0.45">
      <c r="P7859" s="33"/>
      <c r="W7859" s="33"/>
      <c r="Y7859" s="33"/>
    </row>
    <row r="7860" spans="16:25" x14ac:dyDescent="0.45">
      <c r="P7860" s="33"/>
      <c r="W7860" s="33"/>
      <c r="Y7860" s="33"/>
    </row>
    <row r="7861" spans="16:25" x14ac:dyDescent="0.45">
      <c r="P7861" s="33"/>
      <c r="W7861" s="33"/>
      <c r="Y7861" s="33"/>
    </row>
    <row r="7862" spans="16:25" x14ac:dyDescent="0.45">
      <c r="P7862" s="33"/>
      <c r="W7862" s="33"/>
      <c r="Y7862" s="33"/>
    </row>
    <row r="7863" spans="16:25" x14ac:dyDescent="0.45">
      <c r="P7863" s="33"/>
      <c r="W7863" s="33"/>
      <c r="Y7863" s="33"/>
    </row>
    <row r="7864" spans="16:25" x14ac:dyDescent="0.45">
      <c r="P7864" s="33"/>
      <c r="W7864" s="33"/>
      <c r="Y7864" s="33"/>
    </row>
    <row r="7865" spans="16:25" x14ac:dyDescent="0.45">
      <c r="P7865" s="33"/>
      <c r="W7865" s="33"/>
      <c r="Y7865" s="33"/>
    </row>
    <row r="7866" spans="16:25" x14ac:dyDescent="0.45">
      <c r="P7866" s="33"/>
      <c r="W7866" s="33"/>
      <c r="Y7866" s="33"/>
    </row>
    <row r="7867" spans="16:25" x14ac:dyDescent="0.45">
      <c r="P7867" s="33"/>
      <c r="W7867" s="33"/>
      <c r="Y7867" s="33"/>
    </row>
    <row r="7868" spans="16:25" x14ac:dyDescent="0.45">
      <c r="P7868" s="33"/>
      <c r="W7868" s="33"/>
      <c r="Y7868" s="33"/>
    </row>
    <row r="7869" spans="16:25" x14ac:dyDescent="0.45">
      <c r="P7869" s="33"/>
      <c r="W7869" s="33"/>
      <c r="Y7869" s="33"/>
    </row>
    <row r="7870" spans="16:25" x14ac:dyDescent="0.45">
      <c r="P7870" s="33"/>
      <c r="W7870" s="33"/>
      <c r="Y7870" s="33"/>
    </row>
    <row r="7871" spans="16:25" x14ac:dyDescent="0.45">
      <c r="P7871" s="33"/>
      <c r="W7871" s="33"/>
      <c r="Y7871" s="33"/>
    </row>
    <row r="7872" spans="16:25" x14ac:dyDescent="0.45">
      <c r="P7872" s="33"/>
      <c r="W7872" s="33"/>
      <c r="Y7872" s="33"/>
    </row>
    <row r="7873" spans="16:25" x14ac:dyDescent="0.45">
      <c r="P7873" s="33"/>
      <c r="W7873" s="33"/>
      <c r="Y7873" s="33"/>
    </row>
    <row r="7874" spans="16:25" x14ac:dyDescent="0.45">
      <c r="P7874" s="33"/>
      <c r="W7874" s="33"/>
      <c r="Y7874" s="33"/>
    </row>
    <row r="7875" spans="16:25" x14ac:dyDescent="0.45">
      <c r="P7875" s="33"/>
      <c r="W7875" s="33"/>
      <c r="Y7875" s="33"/>
    </row>
    <row r="7876" spans="16:25" x14ac:dyDescent="0.45">
      <c r="P7876" s="33"/>
      <c r="W7876" s="33"/>
      <c r="Y7876" s="33"/>
    </row>
    <row r="7877" spans="16:25" x14ac:dyDescent="0.45">
      <c r="P7877" s="33"/>
      <c r="W7877" s="33"/>
      <c r="Y7877" s="33"/>
    </row>
    <row r="7878" spans="16:25" x14ac:dyDescent="0.45">
      <c r="P7878" s="33"/>
      <c r="W7878" s="33"/>
      <c r="Y7878" s="33"/>
    </row>
    <row r="7879" spans="16:25" x14ac:dyDescent="0.45">
      <c r="P7879" s="33"/>
      <c r="W7879" s="33"/>
      <c r="Y7879" s="33"/>
    </row>
    <row r="7880" spans="16:25" x14ac:dyDescent="0.45">
      <c r="P7880" s="33"/>
      <c r="W7880" s="33"/>
      <c r="Y7880" s="33"/>
    </row>
    <row r="7881" spans="16:25" x14ac:dyDescent="0.45">
      <c r="P7881" s="33"/>
      <c r="W7881" s="33"/>
      <c r="Y7881" s="33"/>
    </row>
    <row r="7882" spans="16:25" x14ac:dyDescent="0.45">
      <c r="P7882" s="33"/>
      <c r="W7882" s="33"/>
      <c r="Y7882" s="33"/>
    </row>
    <row r="7883" spans="16:25" x14ac:dyDescent="0.45">
      <c r="P7883" s="33"/>
      <c r="W7883" s="33"/>
      <c r="Y7883" s="33"/>
    </row>
    <row r="7884" spans="16:25" x14ac:dyDescent="0.45">
      <c r="P7884" s="33"/>
      <c r="W7884" s="33"/>
      <c r="Y7884" s="33"/>
    </row>
    <row r="7885" spans="16:25" x14ac:dyDescent="0.45">
      <c r="P7885" s="33"/>
      <c r="W7885" s="33"/>
      <c r="Y7885" s="33"/>
    </row>
    <row r="7886" spans="16:25" x14ac:dyDescent="0.45">
      <c r="P7886" s="33"/>
      <c r="W7886" s="33"/>
      <c r="Y7886" s="33"/>
    </row>
    <row r="7887" spans="16:25" x14ac:dyDescent="0.45">
      <c r="P7887" s="33"/>
      <c r="W7887" s="33"/>
      <c r="Y7887" s="33"/>
    </row>
    <row r="7888" spans="16:25" x14ac:dyDescent="0.45">
      <c r="P7888" s="33"/>
      <c r="W7888" s="33"/>
      <c r="Y7888" s="33"/>
    </row>
    <row r="7889" spans="16:25" x14ac:dyDescent="0.45">
      <c r="P7889" s="33"/>
      <c r="W7889" s="33"/>
      <c r="Y7889" s="33"/>
    </row>
    <row r="7890" spans="16:25" x14ac:dyDescent="0.45">
      <c r="P7890" s="33"/>
      <c r="W7890" s="33"/>
      <c r="Y7890" s="33"/>
    </row>
    <row r="7891" spans="16:25" x14ac:dyDescent="0.45">
      <c r="P7891" s="33"/>
      <c r="W7891" s="33"/>
      <c r="Y7891" s="33"/>
    </row>
    <row r="7892" spans="16:25" x14ac:dyDescent="0.45">
      <c r="P7892" s="33"/>
      <c r="W7892" s="33"/>
      <c r="Y7892" s="33"/>
    </row>
    <row r="7893" spans="16:25" x14ac:dyDescent="0.45">
      <c r="P7893" s="33"/>
      <c r="W7893" s="33"/>
      <c r="Y7893" s="33"/>
    </row>
    <row r="7894" spans="16:25" x14ac:dyDescent="0.45">
      <c r="P7894" s="33"/>
      <c r="W7894" s="33"/>
      <c r="Y7894" s="33"/>
    </row>
    <row r="7895" spans="16:25" x14ac:dyDescent="0.45">
      <c r="P7895" s="33"/>
      <c r="W7895" s="33"/>
      <c r="Y7895" s="33"/>
    </row>
    <row r="7896" spans="16:25" x14ac:dyDescent="0.45">
      <c r="P7896" s="33"/>
      <c r="W7896" s="33"/>
      <c r="Y7896" s="33"/>
    </row>
    <row r="7897" spans="16:25" x14ac:dyDescent="0.45">
      <c r="P7897" s="33"/>
      <c r="W7897" s="33"/>
      <c r="Y7897" s="33"/>
    </row>
    <row r="7898" spans="16:25" x14ac:dyDescent="0.45">
      <c r="P7898" s="33"/>
      <c r="W7898" s="33"/>
      <c r="Y7898" s="33"/>
    </row>
    <row r="7899" spans="16:25" x14ac:dyDescent="0.45">
      <c r="P7899" s="33"/>
      <c r="W7899" s="33"/>
      <c r="Y7899" s="33"/>
    </row>
    <row r="7900" spans="16:25" x14ac:dyDescent="0.45">
      <c r="P7900" s="33"/>
      <c r="W7900" s="33"/>
      <c r="Y7900" s="33"/>
    </row>
    <row r="7901" spans="16:25" x14ac:dyDescent="0.45">
      <c r="P7901" s="33"/>
      <c r="W7901" s="33"/>
      <c r="Y7901" s="33"/>
    </row>
    <row r="7902" spans="16:25" x14ac:dyDescent="0.45">
      <c r="P7902" s="33"/>
      <c r="W7902" s="33"/>
      <c r="Y7902" s="33"/>
    </row>
    <row r="7903" spans="16:25" x14ac:dyDescent="0.45">
      <c r="P7903" s="33"/>
      <c r="W7903" s="33"/>
      <c r="Y7903" s="33"/>
    </row>
    <row r="7904" spans="16:25" x14ac:dyDescent="0.45">
      <c r="P7904" s="33"/>
      <c r="W7904" s="33"/>
      <c r="Y7904" s="33"/>
    </row>
    <row r="7905" spans="16:25" x14ac:dyDescent="0.45">
      <c r="P7905" s="33"/>
      <c r="W7905" s="33"/>
      <c r="Y7905" s="33"/>
    </row>
    <row r="7906" spans="16:25" x14ac:dyDescent="0.45">
      <c r="P7906" s="33"/>
      <c r="W7906" s="33"/>
      <c r="Y7906" s="33"/>
    </row>
    <row r="7907" spans="16:25" x14ac:dyDescent="0.45">
      <c r="P7907" s="33"/>
      <c r="W7907" s="33"/>
      <c r="Y7907" s="33"/>
    </row>
    <row r="7908" spans="16:25" x14ac:dyDescent="0.45">
      <c r="P7908" s="33"/>
      <c r="W7908" s="33"/>
      <c r="Y7908" s="33"/>
    </row>
    <row r="7909" spans="16:25" x14ac:dyDescent="0.45">
      <c r="P7909" s="33"/>
      <c r="W7909" s="33"/>
      <c r="Y7909" s="33"/>
    </row>
    <row r="7910" spans="16:25" x14ac:dyDescent="0.45">
      <c r="P7910" s="33"/>
      <c r="W7910" s="33"/>
      <c r="Y7910" s="33"/>
    </row>
    <row r="7911" spans="16:25" x14ac:dyDescent="0.45">
      <c r="P7911" s="33"/>
      <c r="W7911" s="33"/>
      <c r="Y7911" s="33"/>
    </row>
    <row r="7912" spans="16:25" x14ac:dyDescent="0.45">
      <c r="P7912" s="33"/>
      <c r="W7912" s="33"/>
      <c r="Y7912" s="33"/>
    </row>
    <row r="7913" spans="16:25" x14ac:dyDescent="0.45">
      <c r="P7913" s="33"/>
      <c r="W7913" s="33"/>
      <c r="Y7913" s="33"/>
    </row>
    <row r="7914" spans="16:25" x14ac:dyDescent="0.45">
      <c r="P7914" s="33"/>
      <c r="W7914" s="33"/>
      <c r="Y7914" s="33"/>
    </row>
    <row r="7915" spans="16:25" x14ac:dyDescent="0.45">
      <c r="P7915" s="33"/>
      <c r="W7915" s="33"/>
      <c r="Y7915" s="33"/>
    </row>
    <row r="7916" spans="16:25" x14ac:dyDescent="0.45">
      <c r="P7916" s="33"/>
      <c r="W7916" s="33"/>
      <c r="Y7916" s="33"/>
    </row>
    <row r="7917" spans="16:25" x14ac:dyDescent="0.45">
      <c r="P7917" s="33"/>
      <c r="W7917" s="33"/>
      <c r="Y7917" s="33"/>
    </row>
    <row r="7918" spans="16:25" x14ac:dyDescent="0.45">
      <c r="P7918" s="33"/>
      <c r="W7918" s="33"/>
      <c r="Y7918" s="33"/>
    </row>
    <row r="7919" spans="16:25" x14ac:dyDescent="0.45">
      <c r="P7919" s="33"/>
      <c r="W7919" s="33"/>
      <c r="Y7919" s="33"/>
    </row>
    <row r="7920" spans="16:25" x14ac:dyDescent="0.45">
      <c r="P7920" s="33"/>
      <c r="W7920" s="33"/>
      <c r="Y7920" s="33"/>
    </row>
    <row r="7921" spans="16:25" x14ac:dyDescent="0.45">
      <c r="P7921" s="33"/>
      <c r="W7921" s="33"/>
      <c r="Y7921" s="33"/>
    </row>
    <row r="7922" spans="16:25" x14ac:dyDescent="0.45">
      <c r="P7922" s="33"/>
      <c r="W7922" s="33"/>
      <c r="Y7922" s="33"/>
    </row>
    <row r="7923" spans="16:25" x14ac:dyDescent="0.45">
      <c r="P7923" s="33"/>
      <c r="W7923" s="33"/>
      <c r="Y7923" s="33"/>
    </row>
    <row r="7924" spans="16:25" x14ac:dyDescent="0.45">
      <c r="P7924" s="33"/>
      <c r="W7924" s="33"/>
      <c r="Y7924" s="33"/>
    </row>
    <row r="7925" spans="16:25" x14ac:dyDescent="0.45">
      <c r="P7925" s="33"/>
      <c r="W7925" s="33"/>
      <c r="Y7925" s="33"/>
    </row>
    <row r="7926" spans="16:25" x14ac:dyDescent="0.45">
      <c r="P7926" s="33"/>
      <c r="W7926" s="33"/>
      <c r="Y7926" s="33"/>
    </row>
    <row r="7927" spans="16:25" x14ac:dyDescent="0.45">
      <c r="P7927" s="33"/>
      <c r="W7927" s="33"/>
      <c r="Y7927" s="33"/>
    </row>
    <row r="7928" spans="16:25" x14ac:dyDescent="0.45">
      <c r="P7928" s="33"/>
      <c r="W7928" s="33"/>
      <c r="Y7928" s="33"/>
    </row>
    <row r="7929" spans="16:25" x14ac:dyDescent="0.45">
      <c r="P7929" s="33"/>
      <c r="W7929" s="33"/>
      <c r="Y7929" s="33"/>
    </row>
    <row r="7930" spans="16:25" x14ac:dyDescent="0.45">
      <c r="P7930" s="33"/>
      <c r="W7930" s="33"/>
      <c r="Y7930" s="33"/>
    </row>
    <row r="7931" spans="16:25" x14ac:dyDescent="0.45">
      <c r="P7931" s="33"/>
      <c r="W7931" s="33"/>
      <c r="Y7931" s="33"/>
    </row>
    <row r="7932" spans="16:25" x14ac:dyDescent="0.45">
      <c r="P7932" s="33"/>
      <c r="W7932" s="33"/>
      <c r="Y7932" s="33"/>
    </row>
    <row r="7933" spans="16:25" x14ac:dyDescent="0.45">
      <c r="P7933" s="33"/>
      <c r="W7933" s="33"/>
      <c r="Y7933" s="33"/>
    </row>
    <row r="7934" spans="16:25" x14ac:dyDescent="0.45">
      <c r="P7934" s="33"/>
      <c r="W7934" s="33"/>
      <c r="Y7934" s="33"/>
    </row>
    <row r="7935" spans="16:25" x14ac:dyDescent="0.45">
      <c r="P7935" s="33"/>
      <c r="W7935" s="33"/>
      <c r="Y7935" s="33"/>
    </row>
    <row r="7936" spans="16:25" x14ac:dyDescent="0.45">
      <c r="P7936" s="33"/>
      <c r="W7936" s="33"/>
      <c r="Y7936" s="33"/>
    </row>
    <row r="7937" spans="16:25" x14ac:dyDescent="0.45">
      <c r="P7937" s="33"/>
      <c r="W7937" s="33"/>
      <c r="Y7937" s="33"/>
    </row>
    <row r="7938" spans="16:25" x14ac:dyDescent="0.45">
      <c r="P7938" s="33"/>
      <c r="W7938" s="33"/>
      <c r="Y7938" s="33"/>
    </row>
    <row r="7939" spans="16:25" x14ac:dyDescent="0.45">
      <c r="P7939" s="33"/>
      <c r="W7939" s="33"/>
      <c r="Y7939" s="33"/>
    </row>
    <row r="7940" spans="16:25" x14ac:dyDescent="0.45">
      <c r="P7940" s="33"/>
      <c r="W7940" s="33"/>
      <c r="Y7940" s="33"/>
    </row>
    <row r="7941" spans="16:25" x14ac:dyDescent="0.45">
      <c r="P7941" s="33"/>
      <c r="W7941" s="33"/>
      <c r="Y7941" s="33"/>
    </row>
    <row r="7942" spans="16:25" x14ac:dyDescent="0.45">
      <c r="P7942" s="33"/>
      <c r="W7942" s="33"/>
      <c r="Y7942" s="33"/>
    </row>
    <row r="7943" spans="16:25" x14ac:dyDescent="0.45">
      <c r="P7943" s="33"/>
      <c r="W7943" s="33"/>
      <c r="Y7943" s="33"/>
    </row>
    <row r="7944" spans="16:25" x14ac:dyDescent="0.45">
      <c r="P7944" s="33"/>
      <c r="W7944" s="33"/>
      <c r="Y7944" s="33"/>
    </row>
    <row r="7945" spans="16:25" x14ac:dyDescent="0.45">
      <c r="P7945" s="33"/>
      <c r="W7945" s="33"/>
      <c r="Y7945" s="33"/>
    </row>
    <row r="7946" spans="16:25" x14ac:dyDescent="0.45">
      <c r="P7946" s="33"/>
      <c r="W7946" s="33"/>
      <c r="Y7946" s="33"/>
    </row>
    <row r="7947" spans="16:25" x14ac:dyDescent="0.45">
      <c r="P7947" s="33"/>
      <c r="W7947" s="33"/>
      <c r="Y7947" s="33"/>
    </row>
    <row r="7948" spans="16:25" x14ac:dyDescent="0.45">
      <c r="P7948" s="33"/>
      <c r="W7948" s="33"/>
      <c r="Y7948" s="33"/>
    </row>
    <row r="7949" spans="16:25" x14ac:dyDescent="0.45">
      <c r="P7949" s="33"/>
      <c r="W7949" s="33"/>
      <c r="Y7949" s="33"/>
    </row>
    <row r="7950" spans="16:25" x14ac:dyDescent="0.45">
      <c r="P7950" s="33"/>
      <c r="W7950" s="33"/>
      <c r="Y7950" s="33"/>
    </row>
    <row r="7951" spans="16:25" x14ac:dyDescent="0.45">
      <c r="P7951" s="33"/>
      <c r="W7951" s="33"/>
      <c r="Y7951" s="33"/>
    </row>
    <row r="7952" spans="16:25" x14ac:dyDescent="0.45">
      <c r="P7952" s="33"/>
      <c r="W7952" s="33"/>
      <c r="Y7952" s="33"/>
    </row>
    <row r="7953" spans="16:25" x14ac:dyDescent="0.45">
      <c r="P7953" s="33"/>
      <c r="W7953" s="33"/>
      <c r="Y7953" s="33"/>
    </row>
    <row r="7954" spans="16:25" x14ac:dyDescent="0.45">
      <c r="P7954" s="33"/>
      <c r="W7954" s="33"/>
      <c r="Y7954" s="33"/>
    </row>
    <row r="7955" spans="16:25" x14ac:dyDescent="0.45">
      <c r="P7955" s="33"/>
      <c r="W7955" s="33"/>
      <c r="Y7955" s="33"/>
    </row>
    <row r="7956" spans="16:25" x14ac:dyDescent="0.45">
      <c r="P7956" s="33"/>
      <c r="W7956" s="33"/>
      <c r="Y7956" s="33"/>
    </row>
    <row r="7957" spans="16:25" x14ac:dyDescent="0.45">
      <c r="P7957" s="33"/>
      <c r="W7957" s="33"/>
      <c r="Y7957" s="33"/>
    </row>
    <row r="7958" spans="16:25" x14ac:dyDescent="0.45">
      <c r="P7958" s="33"/>
      <c r="W7958" s="33"/>
      <c r="Y7958" s="33"/>
    </row>
    <row r="7959" spans="16:25" x14ac:dyDescent="0.45">
      <c r="P7959" s="33"/>
      <c r="W7959" s="33"/>
      <c r="Y7959" s="33"/>
    </row>
    <row r="7960" spans="16:25" x14ac:dyDescent="0.45">
      <c r="P7960" s="33"/>
      <c r="W7960" s="33"/>
      <c r="Y7960" s="33"/>
    </row>
    <row r="7961" spans="16:25" x14ac:dyDescent="0.45">
      <c r="P7961" s="33"/>
      <c r="W7961" s="33"/>
      <c r="Y7961" s="33"/>
    </row>
    <row r="7962" spans="16:25" x14ac:dyDescent="0.45">
      <c r="P7962" s="33"/>
      <c r="W7962" s="33"/>
      <c r="Y7962" s="33"/>
    </row>
    <row r="7963" spans="16:25" x14ac:dyDescent="0.45">
      <c r="P7963" s="33"/>
      <c r="W7963" s="33"/>
      <c r="Y7963" s="33"/>
    </row>
    <row r="7964" spans="16:25" x14ac:dyDescent="0.45">
      <c r="P7964" s="33"/>
      <c r="W7964" s="33"/>
      <c r="Y7964" s="33"/>
    </row>
    <row r="7965" spans="16:25" x14ac:dyDescent="0.45">
      <c r="P7965" s="33"/>
      <c r="W7965" s="33"/>
      <c r="Y7965" s="33"/>
    </row>
    <row r="7966" spans="16:25" x14ac:dyDescent="0.45">
      <c r="P7966" s="33"/>
      <c r="W7966" s="33"/>
      <c r="Y7966" s="33"/>
    </row>
    <row r="7967" spans="16:25" x14ac:dyDescent="0.45">
      <c r="P7967" s="33"/>
      <c r="W7967" s="33"/>
      <c r="Y7967" s="33"/>
    </row>
    <row r="7968" spans="16:25" x14ac:dyDescent="0.45">
      <c r="P7968" s="33"/>
      <c r="W7968" s="33"/>
      <c r="Y7968" s="33"/>
    </row>
    <row r="7969" spans="16:25" x14ac:dyDescent="0.45">
      <c r="P7969" s="33"/>
      <c r="W7969" s="33"/>
      <c r="Y7969" s="33"/>
    </row>
    <row r="7970" spans="16:25" x14ac:dyDescent="0.45">
      <c r="P7970" s="33"/>
      <c r="W7970" s="33"/>
      <c r="Y7970" s="33"/>
    </row>
    <row r="7971" spans="16:25" x14ac:dyDescent="0.45">
      <c r="P7971" s="33"/>
      <c r="W7971" s="33"/>
      <c r="Y7971" s="33"/>
    </row>
    <row r="7972" spans="16:25" x14ac:dyDescent="0.45">
      <c r="P7972" s="33"/>
      <c r="W7972" s="33"/>
      <c r="Y7972" s="33"/>
    </row>
    <row r="7973" spans="16:25" x14ac:dyDescent="0.45">
      <c r="P7973" s="33"/>
      <c r="W7973" s="33"/>
      <c r="Y7973" s="33"/>
    </row>
    <row r="7974" spans="16:25" x14ac:dyDescent="0.45">
      <c r="P7974" s="33"/>
      <c r="W7974" s="33"/>
      <c r="Y7974" s="33"/>
    </row>
    <row r="7975" spans="16:25" x14ac:dyDescent="0.45">
      <c r="P7975" s="33"/>
      <c r="W7975" s="33"/>
      <c r="Y7975" s="33"/>
    </row>
    <row r="7976" spans="16:25" x14ac:dyDescent="0.45">
      <c r="P7976" s="33"/>
      <c r="W7976" s="33"/>
      <c r="Y7976" s="33"/>
    </row>
    <row r="7977" spans="16:25" x14ac:dyDescent="0.45">
      <c r="P7977" s="33"/>
      <c r="W7977" s="33"/>
      <c r="Y7977" s="33"/>
    </row>
    <row r="7978" spans="16:25" x14ac:dyDescent="0.45">
      <c r="P7978" s="33"/>
      <c r="W7978" s="33"/>
      <c r="Y7978" s="33"/>
    </row>
    <row r="7979" spans="16:25" x14ac:dyDescent="0.45">
      <c r="P7979" s="33"/>
      <c r="W7979" s="33"/>
      <c r="Y7979" s="33"/>
    </row>
    <row r="7980" spans="16:25" x14ac:dyDescent="0.45">
      <c r="P7980" s="33"/>
      <c r="W7980" s="33"/>
      <c r="Y7980" s="33"/>
    </row>
    <row r="7981" spans="16:25" x14ac:dyDescent="0.45">
      <c r="P7981" s="33"/>
      <c r="W7981" s="33"/>
      <c r="Y7981" s="33"/>
    </row>
    <row r="7982" spans="16:25" x14ac:dyDescent="0.45">
      <c r="P7982" s="33"/>
      <c r="W7982" s="33"/>
      <c r="Y7982" s="33"/>
    </row>
    <row r="7983" spans="16:25" x14ac:dyDescent="0.45">
      <c r="P7983" s="33"/>
      <c r="W7983" s="33"/>
      <c r="Y7983" s="33"/>
    </row>
    <row r="7984" spans="16:25" x14ac:dyDescent="0.45">
      <c r="P7984" s="33"/>
      <c r="W7984" s="33"/>
      <c r="Y7984" s="33"/>
    </row>
    <row r="7985" spans="16:25" x14ac:dyDescent="0.45">
      <c r="P7985" s="33"/>
      <c r="W7985" s="33"/>
      <c r="Y7985" s="33"/>
    </row>
    <row r="7986" spans="16:25" x14ac:dyDescent="0.45">
      <c r="P7986" s="33"/>
      <c r="W7986" s="33"/>
      <c r="Y7986" s="33"/>
    </row>
    <row r="7987" spans="16:25" x14ac:dyDescent="0.45">
      <c r="P7987" s="33"/>
      <c r="W7987" s="33"/>
      <c r="Y7987" s="33"/>
    </row>
    <row r="7988" spans="16:25" x14ac:dyDescent="0.45">
      <c r="P7988" s="33"/>
      <c r="W7988" s="33"/>
      <c r="Y7988" s="33"/>
    </row>
    <row r="7989" spans="16:25" x14ac:dyDescent="0.45">
      <c r="P7989" s="33"/>
      <c r="W7989" s="33"/>
      <c r="Y7989" s="33"/>
    </row>
    <row r="7990" spans="16:25" x14ac:dyDescent="0.45">
      <c r="P7990" s="33"/>
      <c r="W7990" s="33"/>
      <c r="Y7990" s="33"/>
    </row>
    <row r="7991" spans="16:25" x14ac:dyDescent="0.45">
      <c r="P7991" s="33"/>
      <c r="W7991" s="33"/>
      <c r="Y7991" s="33"/>
    </row>
    <row r="7992" spans="16:25" x14ac:dyDescent="0.45">
      <c r="P7992" s="33"/>
      <c r="W7992" s="33"/>
      <c r="Y7992" s="33"/>
    </row>
    <row r="7993" spans="16:25" x14ac:dyDescent="0.45">
      <c r="P7993" s="33"/>
      <c r="W7993" s="33"/>
      <c r="Y7993" s="33"/>
    </row>
    <row r="7994" spans="16:25" x14ac:dyDescent="0.45">
      <c r="P7994" s="33"/>
      <c r="W7994" s="33"/>
      <c r="Y7994" s="33"/>
    </row>
    <row r="7995" spans="16:25" x14ac:dyDescent="0.45">
      <c r="P7995" s="33"/>
      <c r="W7995" s="33"/>
      <c r="Y7995" s="33"/>
    </row>
    <row r="7996" spans="16:25" x14ac:dyDescent="0.45">
      <c r="P7996" s="33"/>
      <c r="W7996" s="33"/>
      <c r="Y7996" s="33"/>
    </row>
    <row r="7997" spans="16:25" x14ac:dyDescent="0.45">
      <c r="P7997" s="33"/>
      <c r="W7997" s="33"/>
      <c r="Y7997" s="33"/>
    </row>
    <row r="7998" spans="16:25" x14ac:dyDescent="0.45">
      <c r="P7998" s="33"/>
      <c r="W7998" s="33"/>
      <c r="Y7998" s="33"/>
    </row>
    <row r="7999" spans="16:25" x14ac:dyDescent="0.45">
      <c r="P7999" s="33"/>
      <c r="W7999" s="33"/>
      <c r="Y7999" s="33"/>
    </row>
    <row r="8000" spans="16:25" x14ac:dyDescent="0.45">
      <c r="P8000" s="33"/>
      <c r="W8000" s="33"/>
      <c r="Y8000" s="33"/>
    </row>
    <row r="8001" spans="16:25" x14ac:dyDescent="0.45">
      <c r="P8001" s="33"/>
      <c r="W8001" s="33"/>
      <c r="Y8001" s="33"/>
    </row>
    <row r="8002" spans="16:25" x14ac:dyDescent="0.45">
      <c r="P8002" s="33"/>
      <c r="W8002" s="33"/>
      <c r="Y8002" s="33"/>
    </row>
    <row r="8003" spans="16:25" x14ac:dyDescent="0.45">
      <c r="P8003" s="33"/>
      <c r="W8003" s="33"/>
      <c r="Y8003" s="33"/>
    </row>
    <row r="8004" spans="16:25" x14ac:dyDescent="0.45">
      <c r="P8004" s="33"/>
      <c r="W8004" s="33"/>
      <c r="Y8004" s="33"/>
    </row>
    <row r="8005" spans="16:25" x14ac:dyDescent="0.45">
      <c r="P8005" s="33"/>
      <c r="W8005" s="33"/>
      <c r="Y8005" s="33"/>
    </row>
    <row r="8006" spans="16:25" x14ac:dyDescent="0.45">
      <c r="P8006" s="33"/>
      <c r="W8006" s="33"/>
      <c r="Y8006" s="33"/>
    </row>
    <row r="8007" spans="16:25" x14ac:dyDescent="0.45">
      <c r="P8007" s="33"/>
      <c r="W8007" s="33"/>
      <c r="Y8007" s="33"/>
    </row>
    <row r="8008" spans="16:25" x14ac:dyDescent="0.45">
      <c r="P8008" s="33"/>
      <c r="W8008" s="33"/>
      <c r="Y8008" s="33"/>
    </row>
    <row r="8009" spans="16:25" x14ac:dyDescent="0.45">
      <c r="P8009" s="33"/>
      <c r="W8009" s="33"/>
      <c r="Y8009" s="33"/>
    </row>
    <row r="8010" spans="16:25" x14ac:dyDescent="0.45">
      <c r="P8010" s="33"/>
      <c r="W8010" s="33"/>
      <c r="Y8010" s="33"/>
    </row>
    <row r="8011" spans="16:25" x14ac:dyDescent="0.45">
      <c r="P8011" s="33"/>
      <c r="W8011" s="33"/>
      <c r="Y8011" s="33"/>
    </row>
    <row r="8012" spans="16:25" x14ac:dyDescent="0.45">
      <c r="P8012" s="33"/>
      <c r="W8012" s="33"/>
      <c r="Y8012" s="33"/>
    </row>
    <row r="8013" spans="16:25" x14ac:dyDescent="0.45">
      <c r="P8013" s="33"/>
      <c r="W8013" s="33"/>
      <c r="Y8013" s="33"/>
    </row>
    <row r="8014" spans="16:25" x14ac:dyDescent="0.45">
      <c r="P8014" s="33"/>
      <c r="W8014" s="33"/>
      <c r="Y8014" s="33"/>
    </row>
    <row r="8015" spans="16:25" x14ac:dyDescent="0.45">
      <c r="P8015" s="33"/>
      <c r="W8015" s="33"/>
      <c r="Y8015" s="33"/>
    </row>
    <row r="8016" spans="16:25" x14ac:dyDescent="0.45">
      <c r="P8016" s="33"/>
      <c r="W8016" s="33"/>
      <c r="Y8016" s="33"/>
    </row>
    <row r="8017" spans="16:25" x14ac:dyDescent="0.45">
      <c r="P8017" s="33"/>
      <c r="W8017" s="33"/>
      <c r="Y8017" s="33"/>
    </row>
    <row r="8018" spans="16:25" x14ac:dyDescent="0.45">
      <c r="P8018" s="33"/>
      <c r="W8018" s="33"/>
      <c r="Y8018" s="33"/>
    </row>
    <row r="8019" spans="16:25" x14ac:dyDescent="0.45">
      <c r="P8019" s="33"/>
      <c r="W8019" s="33"/>
      <c r="Y8019" s="33"/>
    </row>
    <row r="8020" spans="16:25" x14ac:dyDescent="0.45">
      <c r="P8020" s="33"/>
      <c r="W8020" s="33"/>
      <c r="Y8020" s="33"/>
    </row>
    <row r="8021" spans="16:25" x14ac:dyDescent="0.45">
      <c r="P8021" s="33"/>
      <c r="W8021" s="33"/>
      <c r="Y8021" s="33"/>
    </row>
    <row r="8022" spans="16:25" x14ac:dyDescent="0.45">
      <c r="P8022" s="33"/>
      <c r="W8022" s="33"/>
      <c r="Y8022" s="33"/>
    </row>
    <row r="8023" spans="16:25" x14ac:dyDescent="0.45">
      <c r="P8023" s="33"/>
      <c r="W8023" s="33"/>
      <c r="Y8023" s="33"/>
    </row>
    <row r="8024" spans="16:25" x14ac:dyDescent="0.45">
      <c r="P8024" s="33"/>
      <c r="W8024" s="33"/>
      <c r="Y8024" s="33"/>
    </row>
    <row r="8025" spans="16:25" x14ac:dyDescent="0.45">
      <c r="P8025" s="33"/>
      <c r="W8025" s="33"/>
      <c r="Y8025" s="33"/>
    </row>
    <row r="8026" spans="16:25" x14ac:dyDescent="0.45">
      <c r="P8026" s="33"/>
      <c r="W8026" s="33"/>
      <c r="Y8026" s="33"/>
    </row>
    <row r="8027" spans="16:25" x14ac:dyDescent="0.45">
      <c r="P8027" s="33"/>
      <c r="W8027" s="33"/>
      <c r="Y8027" s="33"/>
    </row>
    <row r="8028" spans="16:25" x14ac:dyDescent="0.45">
      <c r="P8028" s="33"/>
      <c r="W8028" s="33"/>
      <c r="Y8028" s="33"/>
    </row>
    <row r="8029" spans="16:25" x14ac:dyDescent="0.45">
      <c r="P8029" s="33"/>
      <c r="W8029" s="33"/>
      <c r="Y8029" s="33"/>
    </row>
    <row r="8030" spans="16:25" x14ac:dyDescent="0.45">
      <c r="P8030" s="33"/>
      <c r="W8030" s="33"/>
      <c r="Y8030" s="33"/>
    </row>
    <row r="8031" spans="16:25" x14ac:dyDescent="0.45">
      <c r="P8031" s="33"/>
      <c r="W8031" s="33"/>
      <c r="Y8031" s="33"/>
    </row>
    <row r="8032" spans="16:25" x14ac:dyDescent="0.45">
      <c r="P8032" s="33"/>
      <c r="W8032" s="33"/>
      <c r="Y8032" s="33"/>
    </row>
    <row r="8033" spans="16:25" x14ac:dyDescent="0.45">
      <c r="P8033" s="33"/>
      <c r="W8033" s="33"/>
      <c r="Y8033" s="33"/>
    </row>
    <row r="8034" spans="16:25" x14ac:dyDescent="0.45">
      <c r="P8034" s="33"/>
      <c r="W8034" s="33"/>
      <c r="Y8034" s="33"/>
    </row>
    <row r="8035" spans="16:25" x14ac:dyDescent="0.45">
      <c r="P8035" s="33"/>
      <c r="W8035" s="33"/>
      <c r="Y8035" s="33"/>
    </row>
    <row r="8036" spans="16:25" x14ac:dyDescent="0.45">
      <c r="P8036" s="33"/>
      <c r="W8036" s="33"/>
      <c r="Y8036" s="33"/>
    </row>
    <row r="8037" spans="16:25" x14ac:dyDescent="0.45">
      <c r="P8037" s="33"/>
      <c r="W8037" s="33"/>
      <c r="Y8037" s="33"/>
    </row>
    <row r="8038" spans="16:25" x14ac:dyDescent="0.45">
      <c r="P8038" s="33"/>
      <c r="W8038" s="33"/>
      <c r="Y8038" s="33"/>
    </row>
    <row r="8039" spans="16:25" x14ac:dyDescent="0.45">
      <c r="P8039" s="33"/>
      <c r="W8039" s="33"/>
      <c r="Y8039" s="33"/>
    </row>
    <row r="8040" spans="16:25" x14ac:dyDescent="0.45">
      <c r="P8040" s="33"/>
      <c r="W8040" s="33"/>
      <c r="Y8040" s="33"/>
    </row>
    <row r="8041" spans="16:25" x14ac:dyDescent="0.45">
      <c r="P8041" s="33"/>
      <c r="W8041" s="33"/>
      <c r="Y8041" s="33"/>
    </row>
    <row r="8042" spans="16:25" x14ac:dyDescent="0.45">
      <c r="P8042" s="33"/>
      <c r="W8042" s="33"/>
      <c r="Y8042" s="33"/>
    </row>
    <row r="8043" spans="16:25" x14ac:dyDescent="0.45">
      <c r="P8043" s="33"/>
      <c r="W8043" s="33"/>
      <c r="Y8043" s="33"/>
    </row>
    <row r="8044" spans="16:25" x14ac:dyDescent="0.45">
      <c r="P8044" s="33"/>
      <c r="W8044" s="33"/>
      <c r="Y8044" s="33"/>
    </row>
    <row r="8045" spans="16:25" x14ac:dyDescent="0.45">
      <c r="P8045" s="33"/>
      <c r="W8045" s="33"/>
      <c r="Y8045" s="33"/>
    </row>
    <row r="8046" spans="16:25" x14ac:dyDescent="0.45">
      <c r="P8046" s="33"/>
      <c r="W8046" s="33"/>
      <c r="Y8046" s="33"/>
    </row>
    <row r="8047" spans="16:25" x14ac:dyDescent="0.45">
      <c r="P8047" s="33"/>
      <c r="W8047" s="33"/>
      <c r="Y8047" s="33"/>
    </row>
    <row r="8048" spans="16:25" x14ac:dyDescent="0.45">
      <c r="P8048" s="33"/>
      <c r="W8048" s="33"/>
      <c r="Y8048" s="33"/>
    </row>
    <row r="8049" spans="16:25" x14ac:dyDescent="0.45">
      <c r="P8049" s="33"/>
      <c r="W8049" s="33"/>
      <c r="Y8049" s="33"/>
    </row>
    <row r="8050" spans="16:25" x14ac:dyDescent="0.45">
      <c r="P8050" s="33"/>
      <c r="W8050" s="33"/>
      <c r="Y8050" s="33"/>
    </row>
    <row r="8051" spans="16:25" x14ac:dyDescent="0.45">
      <c r="P8051" s="33"/>
      <c r="W8051" s="33"/>
      <c r="Y8051" s="33"/>
    </row>
    <row r="8052" spans="16:25" x14ac:dyDescent="0.45">
      <c r="P8052" s="33"/>
      <c r="W8052" s="33"/>
      <c r="Y8052" s="33"/>
    </row>
    <row r="8053" spans="16:25" x14ac:dyDescent="0.45">
      <c r="P8053" s="33"/>
      <c r="W8053" s="33"/>
      <c r="Y8053" s="33"/>
    </row>
    <row r="8054" spans="16:25" x14ac:dyDescent="0.45">
      <c r="P8054" s="33"/>
      <c r="W8054" s="33"/>
      <c r="Y8054" s="33"/>
    </row>
    <row r="8055" spans="16:25" x14ac:dyDescent="0.45">
      <c r="P8055" s="33"/>
      <c r="W8055" s="33"/>
      <c r="Y8055" s="33"/>
    </row>
    <row r="8056" spans="16:25" x14ac:dyDescent="0.45">
      <c r="P8056" s="33"/>
      <c r="W8056" s="33"/>
      <c r="Y8056" s="33"/>
    </row>
    <row r="8057" spans="16:25" x14ac:dyDescent="0.45">
      <c r="P8057" s="33"/>
      <c r="W8057" s="33"/>
      <c r="Y8057" s="33"/>
    </row>
    <row r="8058" spans="16:25" x14ac:dyDescent="0.45">
      <c r="P8058" s="33"/>
      <c r="W8058" s="33"/>
      <c r="Y8058" s="33"/>
    </row>
    <row r="8059" spans="16:25" x14ac:dyDescent="0.45">
      <c r="P8059" s="33"/>
      <c r="W8059" s="33"/>
      <c r="Y8059" s="33"/>
    </row>
    <row r="8060" spans="16:25" x14ac:dyDescent="0.45">
      <c r="P8060" s="33"/>
      <c r="W8060" s="33"/>
      <c r="Y8060" s="33"/>
    </row>
    <row r="8061" spans="16:25" x14ac:dyDescent="0.45">
      <c r="P8061" s="33"/>
      <c r="W8061" s="33"/>
      <c r="Y8061" s="33"/>
    </row>
    <row r="8062" spans="16:25" x14ac:dyDescent="0.45">
      <c r="P8062" s="33"/>
      <c r="W8062" s="33"/>
      <c r="Y8062" s="33"/>
    </row>
    <row r="8063" spans="16:25" x14ac:dyDescent="0.45">
      <c r="P8063" s="33"/>
      <c r="W8063" s="33"/>
      <c r="Y8063" s="33"/>
    </row>
    <row r="8064" spans="16:25" x14ac:dyDescent="0.45">
      <c r="P8064" s="33"/>
      <c r="W8064" s="33"/>
      <c r="Y8064" s="33"/>
    </row>
    <row r="8065" spans="16:25" x14ac:dyDescent="0.45">
      <c r="P8065" s="33"/>
      <c r="W8065" s="33"/>
      <c r="Y8065" s="33"/>
    </row>
    <row r="8066" spans="16:25" x14ac:dyDescent="0.45">
      <c r="P8066" s="33"/>
      <c r="W8066" s="33"/>
      <c r="Y8066" s="33"/>
    </row>
    <row r="8067" spans="16:25" x14ac:dyDescent="0.45">
      <c r="P8067" s="33"/>
      <c r="W8067" s="33"/>
      <c r="Y8067" s="33"/>
    </row>
    <row r="8068" spans="16:25" x14ac:dyDescent="0.45">
      <c r="P8068" s="33"/>
      <c r="W8068" s="33"/>
      <c r="Y8068" s="33"/>
    </row>
    <row r="8069" spans="16:25" x14ac:dyDescent="0.45">
      <c r="P8069" s="33"/>
      <c r="W8069" s="33"/>
      <c r="Y8069" s="33"/>
    </row>
    <row r="8070" spans="16:25" x14ac:dyDescent="0.45">
      <c r="P8070" s="33"/>
      <c r="W8070" s="33"/>
      <c r="Y8070" s="33"/>
    </row>
    <row r="8071" spans="16:25" x14ac:dyDescent="0.45">
      <c r="P8071" s="33"/>
      <c r="W8071" s="33"/>
      <c r="Y8071" s="33"/>
    </row>
    <row r="8072" spans="16:25" x14ac:dyDescent="0.45">
      <c r="P8072" s="33"/>
      <c r="W8072" s="33"/>
      <c r="Y8072" s="33"/>
    </row>
    <row r="8073" spans="16:25" x14ac:dyDescent="0.45">
      <c r="P8073" s="33"/>
      <c r="W8073" s="33"/>
      <c r="Y8073" s="33"/>
    </row>
    <row r="8074" spans="16:25" x14ac:dyDescent="0.45">
      <c r="P8074" s="33"/>
      <c r="W8074" s="33"/>
      <c r="Y8074" s="33"/>
    </row>
    <row r="8075" spans="16:25" x14ac:dyDescent="0.45">
      <c r="P8075" s="33"/>
      <c r="W8075" s="33"/>
      <c r="Y8075" s="33"/>
    </row>
    <row r="8076" spans="16:25" x14ac:dyDescent="0.45">
      <c r="P8076" s="33"/>
      <c r="W8076" s="33"/>
      <c r="Y8076" s="33"/>
    </row>
    <row r="8077" spans="16:25" x14ac:dyDescent="0.45">
      <c r="P8077" s="33"/>
      <c r="W8077" s="33"/>
      <c r="Y8077" s="33"/>
    </row>
    <row r="8078" spans="16:25" x14ac:dyDescent="0.45">
      <c r="P8078" s="33"/>
      <c r="W8078" s="33"/>
      <c r="Y8078" s="33"/>
    </row>
    <row r="8079" spans="16:25" x14ac:dyDescent="0.45">
      <c r="P8079" s="33"/>
      <c r="W8079" s="33"/>
      <c r="Y8079" s="33"/>
    </row>
    <row r="8080" spans="16:25" x14ac:dyDescent="0.45">
      <c r="P8080" s="33"/>
      <c r="W8080" s="33"/>
      <c r="Y8080" s="33"/>
    </row>
    <row r="8081" spans="16:25" x14ac:dyDescent="0.45">
      <c r="P8081" s="33"/>
      <c r="W8081" s="33"/>
      <c r="Y8081" s="33"/>
    </row>
    <row r="8082" spans="16:25" x14ac:dyDescent="0.45">
      <c r="P8082" s="33"/>
      <c r="W8082" s="33"/>
      <c r="Y8082" s="33"/>
    </row>
    <row r="8083" spans="16:25" x14ac:dyDescent="0.45">
      <c r="P8083" s="33"/>
      <c r="W8083" s="33"/>
      <c r="Y8083" s="33"/>
    </row>
    <row r="8084" spans="16:25" x14ac:dyDescent="0.45">
      <c r="P8084" s="33"/>
      <c r="W8084" s="33"/>
      <c r="Y8084" s="33"/>
    </row>
    <row r="8085" spans="16:25" x14ac:dyDescent="0.45">
      <c r="P8085" s="33"/>
      <c r="W8085" s="33"/>
      <c r="Y8085" s="33"/>
    </row>
    <row r="8086" spans="16:25" x14ac:dyDescent="0.45">
      <c r="P8086" s="33"/>
      <c r="W8086" s="33"/>
      <c r="Y8086" s="33"/>
    </row>
    <row r="8087" spans="16:25" x14ac:dyDescent="0.45">
      <c r="P8087" s="33"/>
      <c r="W8087" s="33"/>
      <c r="Y8087" s="33"/>
    </row>
    <row r="8088" spans="16:25" x14ac:dyDescent="0.45">
      <c r="P8088" s="33"/>
      <c r="W8088" s="33"/>
      <c r="Y8088" s="33"/>
    </row>
    <row r="8089" spans="16:25" x14ac:dyDescent="0.45">
      <c r="P8089" s="33"/>
      <c r="W8089" s="33"/>
      <c r="Y8089" s="33"/>
    </row>
    <row r="8090" spans="16:25" x14ac:dyDescent="0.45">
      <c r="P8090" s="33"/>
      <c r="W8090" s="33"/>
      <c r="Y8090" s="33"/>
    </row>
    <row r="8091" spans="16:25" x14ac:dyDescent="0.45">
      <c r="P8091" s="33"/>
      <c r="W8091" s="33"/>
      <c r="Y8091" s="33"/>
    </row>
    <row r="8092" spans="16:25" x14ac:dyDescent="0.45">
      <c r="P8092" s="33"/>
      <c r="W8092" s="33"/>
      <c r="Y8092" s="33"/>
    </row>
    <row r="8093" spans="16:25" x14ac:dyDescent="0.45">
      <c r="P8093" s="33"/>
      <c r="W8093" s="33"/>
      <c r="Y8093" s="33"/>
    </row>
    <row r="8094" spans="16:25" x14ac:dyDescent="0.45">
      <c r="P8094" s="33"/>
      <c r="W8094" s="33"/>
      <c r="Y8094" s="33"/>
    </row>
    <row r="8095" spans="16:25" x14ac:dyDescent="0.45">
      <c r="P8095" s="33"/>
      <c r="W8095" s="33"/>
      <c r="Y8095" s="33"/>
    </row>
    <row r="8096" spans="16:25" x14ac:dyDescent="0.45">
      <c r="P8096" s="33"/>
      <c r="W8096" s="33"/>
      <c r="Y8096" s="33"/>
    </row>
    <row r="8097" spans="16:25" x14ac:dyDescent="0.45">
      <c r="P8097" s="33"/>
      <c r="W8097" s="33"/>
      <c r="Y8097" s="33"/>
    </row>
    <row r="8098" spans="16:25" x14ac:dyDescent="0.45">
      <c r="P8098" s="33"/>
      <c r="W8098" s="33"/>
      <c r="Y8098" s="33"/>
    </row>
    <row r="8099" spans="16:25" x14ac:dyDescent="0.45">
      <c r="P8099" s="33"/>
      <c r="W8099" s="33"/>
      <c r="Y8099" s="33"/>
    </row>
    <row r="8100" spans="16:25" x14ac:dyDescent="0.45">
      <c r="P8100" s="33"/>
      <c r="W8100" s="33"/>
      <c r="Y8100" s="33"/>
    </row>
    <row r="8101" spans="16:25" x14ac:dyDescent="0.45">
      <c r="P8101" s="33"/>
      <c r="W8101" s="33"/>
      <c r="Y8101" s="33"/>
    </row>
    <row r="8102" spans="16:25" x14ac:dyDescent="0.45">
      <c r="P8102" s="33"/>
      <c r="W8102" s="33"/>
      <c r="Y8102" s="33"/>
    </row>
    <row r="8103" spans="16:25" x14ac:dyDescent="0.45">
      <c r="P8103" s="33"/>
      <c r="W8103" s="33"/>
      <c r="Y8103" s="33"/>
    </row>
    <row r="8104" spans="16:25" x14ac:dyDescent="0.45">
      <c r="P8104" s="33"/>
      <c r="W8104" s="33"/>
      <c r="Y8104" s="33"/>
    </row>
    <row r="8105" spans="16:25" x14ac:dyDescent="0.45">
      <c r="P8105" s="33"/>
      <c r="W8105" s="33"/>
      <c r="Y8105" s="33"/>
    </row>
    <row r="8106" spans="16:25" x14ac:dyDescent="0.45">
      <c r="P8106" s="33"/>
      <c r="W8106" s="33"/>
      <c r="Y8106" s="33"/>
    </row>
    <row r="8107" spans="16:25" x14ac:dyDescent="0.45">
      <c r="P8107" s="33"/>
      <c r="W8107" s="33"/>
      <c r="Y8107" s="33"/>
    </row>
    <row r="8108" spans="16:25" x14ac:dyDescent="0.45">
      <c r="P8108" s="33"/>
      <c r="W8108" s="33"/>
      <c r="Y8108" s="33"/>
    </row>
    <row r="8109" spans="16:25" x14ac:dyDescent="0.45">
      <c r="P8109" s="33"/>
      <c r="W8109" s="33"/>
      <c r="Y8109" s="33"/>
    </row>
    <row r="8110" spans="16:25" x14ac:dyDescent="0.45">
      <c r="P8110" s="33"/>
      <c r="W8110" s="33"/>
      <c r="Y8110" s="33"/>
    </row>
    <row r="8111" spans="16:25" x14ac:dyDescent="0.45">
      <c r="P8111" s="33"/>
      <c r="W8111" s="33"/>
      <c r="Y8111" s="33"/>
    </row>
    <row r="8112" spans="16:25" x14ac:dyDescent="0.45">
      <c r="P8112" s="33"/>
      <c r="W8112" s="33"/>
      <c r="Y8112" s="33"/>
    </row>
    <row r="8113" spans="16:25" x14ac:dyDescent="0.45">
      <c r="P8113" s="33"/>
      <c r="W8113" s="33"/>
      <c r="Y8113" s="33"/>
    </row>
    <row r="8114" spans="16:25" x14ac:dyDescent="0.45">
      <c r="P8114" s="33"/>
      <c r="W8114" s="33"/>
      <c r="Y8114" s="33"/>
    </row>
    <row r="8115" spans="16:25" x14ac:dyDescent="0.45">
      <c r="P8115" s="33"/>
      <c r="W8115" s="33"/>
      <c r="Y8115" s="33"/>
    </row>
    <row r="8116" spans="16:25" x14ac:dyDescent="0.45">
      <c r="P8116" s="33"/>
      <c r="W8116" s="33"/>
      <c r="Y8116" s="33"/>
    </row>
    <row r="8117" spans="16:25" x14ac:dyDescent="0.45">
      <c r="P8117" s="33"/>
      <c r="W8117" s="33"/>
      <c r="Y8117" s="33"/>
    </row>
    <row r="8118" spans="16:25" x14ac:dyDescent="0.45">
      <c r="P8118" s="33"/>
      <c r="W8118" s="33"/>
      <c r="Y8118" s="33"/>
    </row>
    <row r="8119" spans="16:25" x14ac:dyDescent="0.45">
      <c r="P8119" s="33"/>
      <c r="W8119" s="33"/>
      <c r="Y8119" s="33"/>
    </row>
    <row r="8120" spans="16:25" x14ac:dyDescent="0.45">
      <c r="P8120" s="33"/>
      <c r="W8120" s="33"/>
      <c r="Y8120" s="33"/>
    </row>
    <row r="8121" spans="16:25" x14ac:dyDescent="0.45">
      <c r="P8121" s="33"/>
      <c r="W8121" s="33"/>
      <c r="Y8121" s="33"/>
    </row>
    <row r="8122" spans="16:25" x14ac:dyDescent="0.45">
      <c r="P8122" s="33"/>
      <c r="W8122" s="33"/>
      <c r="Y8122" s="33"/>
    </row>
    <row r="8123" spans="16:25" x14ac:dyDescent="0.45">
      <c r="P8123" s="33"/>
      <c r="W8123" s="33"/>
      <c r="Y8123" s="33"/>
    </row>
    <row r="8124" spans="16:25" x14ac:dyDescent="0.45">
      <c r="P8124" s="33"/>
      <c r="W8124" s="33"/>
      <c r="Y8124" s="33"/>
    </row>
    <row r="8125" spans="16:25" x14ac:dyDescent="0.45">
      <c r="P8125" s="33"/>
      <c r="W8125" s="33"/>
      <c r="Y8125" s="33"/>
    </row>
    <row r="8126" spans="16:25" x14ac:dyDescent="0.45">
      <c r="P8126" s="33"/>
      <c r="W8126" s="33"/>
      <c r="Y8126" s="33"/>
    </row>
    <row r="8127" spans="16:25" x14ac:dyDescent="0.45">
      <c r="P8127" s="33"/>
      <c r="W8127" s="33"/>
      <c r="Y8127" s="33"/>
    </row>
    <row r="8128" spans="16:25" x14ac:dyDescent="0.45">
      <c r="P8128" s="33"/>
      <c r="W8128" s="33"/>
      <c r="Y8128" s="33"/>
    </row>
    <row r="8129" spans="16:25" x14ac:dyDescent="0.45">
      <c r="P8129" s="33"/>
      <c r="W8129" s="33"/>
      <c r="Y8129" s="33"/>
    </row>
    <row r="8130" spans="16:25" x14ac:dyDescent="0.45">
      <c r="P8130" s="33"/>
      <c r="W8130" s="33"/>
      <c r="Y8130" s="33"/>
    </row>
    <row r="8131" spans="16:25" x14ac:dyDescent="0.45">
      <c r="P8131" s="33"/>
      <c r="W8131" s="33"/>
      <c r="Y8131" s="33"/>
    </row>
    <row r="8132" spans="16:25" x14ac:dyDescent="0.45">
      <c r="P8132" s="33"/>
      <c r="W8132" s="33"/>
      <c r="Y8132" s="33"/>
    </row>
    <row r="8133" spans="16:25" x14ac:dyDescent="0.45">
      <c r="P8133" s="33"/>
      <c r="W8133" s="33"/>
      <c r="Y8133" s="33"/>
    </row>
    <row r="8134" spans="16:25" x14ac:dyDescent="0.45">
      <c r="P8134" s="33"/>
      <c r="W8134" s="33"/>
      <c r="Y8134" s="33"/>
    </row>
    <row r="8135" spans="16:25" x14ac:dyDescent="0.45">
      <c r="P8135" s="33"/>
      <c r="W8135" s="33"/>
      <c r="Y8135" s="33"/>
    </row>
    <row r="8136" spans="16:25" x14ac:dyDescent="0.45">
      <c r="P8136" s="33"/>
      <c r="W8136" s="33"/>
      <c r="Y8136" s="33"/>
    </row>
    <row r="8137" spans="16:25" x14ac:dyDescent="0.45">
      <c r="P8137" s="33"/>
      <c r="W8137" s="33"/>
      <c r="Y8137" s="33"/>
    </row>
    <row r="8138" spans="16:25" x14ac:dyDescent="0.45">
      <c r="P8138" s="33"/>
      <c r="W8138" s="33"/>
      <c r="Y8138" s="33"/>
    </row>
    <row r="8139" spans="16:25" x14ac:dyDescent="0.45">
      <c r="P8139" s="33"/>
      <c r="W8139" s="33"/>
      <c r="Y8139" s="33"/>
    </row>
    <row r="8140" spans="16:25" x14ac:dyDescent="0.45">
      <c r="P8140" s="33"/>
      <c r="W8140" s="33"/>
      <c r="Y8140" s="33"/>
    </row>
    <row r="8141" spans="16:25" x14ac:dyDescent="0.45">
      <c r="P8141" s="33"/>
      <c r="W8141" s="33"/>
      <c r="Y8141" s="33"/>
    </row>
    <row r="8142" spans="16:25" x14ac:dyDescent="0.45">
      <c r="P8142" s="33"/>
      <c r="W8142" s="33"/>
      <c r="Y8142" s="33"/>
    </row>
    <row r="8143" spans="16:25" x14ac:dyDescent="0.45">
      <c r="P8143" s="33"/>
      <c r="W8143" s="33"/>
      <c r="Y8143" s="33"/>
    </row>
    <row r="8144" spans="16:25" x14ac:dyDescent="0.45">
      <c r="P8144" s="33"/>
      <c r="W8144" s="33"/>
      <c r="Y8144" s="33"/>
    </row>
    <row r="8145" spans="16:25" x14ac:dyDescent="0.45">
      <c r="P8145" s="33"/>
      <c r="W8145" s="33"/>
      <c r="Y8145" s="33"/>
    </row>
    <row r="8146" spans="16:25" x14ac:dyDescent="0.45">
      <c r="P8146" s="33"/>
      <c r="W8146" s="33"/>
      <c r="Y8146" s="33"/>
    </row>
    <row r="8147" spans="16:25" x14ac:dyDescent="0.45">
      <c r="P8147" s="33"/>
      <c r="W8147" s="33"/>
      <c r="Y8147" s="33"/>
    </row>
    <row r="8148" spans="16:25" x14ac:dyDescent="0.45">
      <c r="P8148" s="33"/>
      <c r="W8148" s="33"/>
      <c r="Y8148" s="33"/>
    </row>
    <row r="8149" spans="16:25" x14ac:dyDescent="0.45">
      <c r="P8149" s="33"/>
      <c r="W8149" s="33"/>
      <c r="Y8149" s="33"/>
    </row>
    <row r="8150" spans="16:25" x14ac:dyDescent="0.45">
      <c r="P8150" s="33"/>
      <c r="W8150" s="33"/>
      <c r="Y8150" s="33"/>
    </row>
    <row r="8151" spans="16:25" x14ac:dyDescent="0.45">
      <c r="P8151" s="33"/>
      <c r="W8151" s="33"/>
      <c r="Y8151" s="33"/>
    </row>
    <row r="8152" spans="16:25" x14ac:dyDescent="0.45">
      <c r="P8152" s="33"/>
      <c r="W8152" s="33"/>
      <c r="Y8152" s="33"/>
    </row>
    <row r="8153" spans="16:25" x14ac:dyDescent="0.45">
      <c r="P8153" s="33"/>
      <c r="W8153" s="33"/>
      <c r="Y8153" s="33"/>
    </row>
    <row r="8154" spans="16:25" x14ac:dyDescent="0.45">
      <c r="P8154" s="33"/>
      <c r="W8154" s="33"/>
      <c r="Y8154" s="33"/>
    </row>
    <row r="8155" spans="16:25" x14ac:dyDescent="0.45">
      <c r="P8155" s="33"/>
      <c r="W8155" s="33"/>
      <c r="Y8155" s="33"/>
    </row>
    <row r="8156" spans="16:25" x14ac:dyDescent="0.45">
      <c r="P8156" s="33"/>
      <c r="W8156" s="33"/>
      <c r="Y8156" s="33"/>
    </row>
    <row r="8157" spans="16:25" x14ac:dyDescent="0.45">
      <c r="P8157" s="33"/>
      <c r="W8157" s="33"/>
      <c r="Y8157" s="33"/>
    </row>
    <row r="8158" spans="16:25" x14ac:dyDescent="0.45">
      <c r="P8158" s="33"/>
      <c r="W8158" s="33"/>
      <c r="Y8158" s="33"/>
    </row>
    <row r="8159" spans="16:25" x14ac:dyDescent="0.45">
      <c r="P8159" s="33"/>
      <c r="W8159" s="33"/>
      <c r="Y8159" s="33"/>
    </row>
    <row r="8160" spans="16:25" x14ac:dyDescent="0.45">
      <c r="P8160" s="33"/>
      <c r="W8160" s="33"/>
      <c r="Y8160" s="33"/>
    </row>
    <row r="8161" spans="16:25" x14ac:dyDescent="0.45">
      <c r="P8161" s="33"/>
      <c r="W8161" s="33"/>
      <c r="Y8161" s="33"/>
    </row>
    <row r="8162" spans="16:25" x14ac:dyDescent="0.45">
      <c r="P8162" s="33"/>
      <c r="W8162" s="33"/>
      <c r="Y8162" s="33"/>
    </row>
    <row r="8163" spans="16:25" x14ac:dyDescent="0.45">
      <c r="P8163" s="33"/>
      <c r="W8163" s="33"/>
      <c r="Y8163" s="33"/>
    </row>
    <row r="8164" spans="16:25" x14ac:dyDescent="0.45">
      <c r="P8164" s="33"/>
      <c r="W8164" s="33"/>
      <c r="Y8164" s="33"/>
    </row>
    <row r="8165" spans="16:25" x14ac:dyDescent="0.45">
      <c r="P8165" s="33"/>
      <c r="W8165" s="33"/>
      <c r="Y8165" s="33"/>
    </row>
    <row r="8166" spans="16:25" x14ac:dyDescent="0.45">
      <c r="P8166" s="33"/>
      <c r="W8166" s="33"/>
      <c r="Y8166" s="33"/>
    </row>
    <row r="8167" spans="16:25" x14ac:dyDescent="0.45">
      <c r="P8167" s="33"/>
      <c r="W8167" s="33"/>
      <c r="Y8167" s="33"/>
    </row>
    <row r="8168" spans="16:25" x14ac:dyDescent="0.45">
      <c r="P8168" s="33"/>
      <c r="W8168" s="33"/>
      <c r="Y8168" s="33"/>
    </row>
    <row r="8169" spans="16:25" x14ac:dyDescent="0.45">
      <c r="P8169" s="33"/>
      <c r="W8169" s="33"/>
      <c r="Y8169" s="33"/>
    </row>
    <row r="8170" spans="16:25" x14ac:dyDescent="0.45">
      <c r="P8170" s="33"/>
      <c r="W8170" s="33"/>
      <c r="Y8170" s="33"/>
    </row>
    <row r="8171" spans="16:25" x14ac:dyDescent="0.45">
      <c r="P8171" s="33"/>
      <c r="W8171" s="33"/>
      <c r="Y8171" s="33"/>
    </row>
    <row r="8172" spans="16:25" x14ac:dyDescent="0.45">
      <c r="P8172" s="33"/>
      <c r="W8172" s="33"/>
      <c r="Y8172" s="33"/>
    </row>
    <row r="8173" spans="16:25" x14ac:dyDescent="0.45">
      <c r="P8173" s="33"/>
      <c r="W8173" s="33"/>
      <c r="Y8173" s="33"/>
    </row>
    <row r="8174" spans="16:25" x14ac:dyDescent="0.45">
      <c r="P8174" s="33"/>
      <c r="W8174" s="33"/>
      <c r="Y8174" s="33"/>
    </row>
    <row r="8175" spans="16:25" x14ac:dyDescent="0.45">
      <c r="P8175" s="33"/>
      <c r="W8175" s="33"/>
      <c r="Y8175" s="33"/>
    </row>
    <row r="8176" spans="16:25" x14ac:dyDescent="0.45">
      <c r="P8176" s="33"/>
      <c r="W8176" s="33"/>
      <c r="Y8176" s="33"/>
    </row>
    <row r="8177" spans="16:25" x14ac:dyDescent="0.45">
      <c r="P8177" s="33"/>
      <c r="W8177" s="33"/>
      <c r="Y8177" s="33"/>
    </row>
    <row r="8178" spans="16:25" x14ac:dyDescent="0.45">
      <c r="P8178" s="33"/>
      <c r="W8178" s="33"/>
      <c r="Y8178" s="33"/>
    </row>
    <row r="8179" spans="16:25" x14ac:dyDescent="0.45">
      <c r="P8179" s="33"/>
      <c r="W8179" s="33"/>
      <c r="Y8179" s="33"/>
    </row>
    <row r="8180" spans="16:25" x14ac:dyDescent="0.45">
      <c r="P8180" s="33"/>
      <c r="W8180" s="33"/>
      <c r="Y8180" s="33"/>
    </row>
    <row r="8181" spans="16:25" x14ac:dyDescent="0.45">
      <c r="P8181" s="33"/>
      <c r="W8181" s="33"/>
      <c r="Y8181" s="33"/>
    </row>
    <row r="8182" spans="16:25" x14ac:dyDescent="0.45">
      <c r="P8182" s="33"/>
      <c r="W8182" s="33"/>
      <c r="Y8182" s="33"/>
    </row>
    <row r="8183" spans="16:25" x14ac:dyDescent="0.45">
      <c r="P8183" s="33"/>
      <c r="W8183" s="33"/>
      <c r="Y8183" s="33"/>
    </row>
    <row r="8184" spans="16:25" x14ac:dyDescent="0.45">
      <c r="P8184" s="33"/>
      <c r="W8184" s="33"/>
      <c r="Y8184" s="33"/>
    </row>
    <row r="8185" spans="16:25" x14ac:dyDescent="0.45">
      <c r="P8185" s="33"/>
      <c r="W8185" s="33"/>
      <c r="Y8185" s="33"/>
    </row>
    <row r="8186" spans="16:25" x14ac:dyDescent="0.45">
      <c r="P8186" s="33"/>
      <c r="W8186" s="33"/>
      <c r="Y8186" s="33"/>
    </row>
    <row r="8187" spans="16:25" x14ac:dyDescent="0.45">
      <c r="P8187" s="33"/>
      <c r="W8187" s="33"/>
      <c r="Y8187" s="33"/>
    </row>
    <row r="8188" spans="16:25" x14ac:dyDescent="0.45">
      <c r="P8188" s="33"/>
      <c r="W8188" s="33"/>
      <c r="Y8188" s="33"/>
    </row>
    <row r="8189" spans="16:25" x14ac:dyDescent="0.45">
      <c r="P8189" s="33"/>
      <c r="W8189" s="33"/>
      <c r="Y8189" s="33"/>
    </row>
    <row r="8190" spans="16:25" x14ac:dyDescent="0.45">
      <c r="P8190" s="33"/>
      <c r="W8190" s="33"/>
      <c r="Y8190" s="33"/>
    </row>
    <row r="8191" spans="16:25" x14ac:dyDescent="0.45">
      <c r="P8191" s="33"/>
      <c r="W8191" s="33"/>
      <c r="Y8191" s="33"/>
    </row>
    <row r="8192" spans="16:25" x14ac:dyDescent="0.45">
      <c r="P8192" s="33"/>
      <c r="W8192" s="33"/>
      <c r="Y8192" s="33"/>
    </row>
    <row r="8193" spans="16:25" x14ac:dyDescent="0.45">
      <c r="P8193" s="33"/>
      <c r="W8193" s="33"/>
      <c r="Y8193" s="33"/>
    </row>
    <row r="8194" spans="16:25" x14ac:dyDescent="0.45">
      <c r="P8194" s="33"/>
      <c r="W8194" s="33"/>
      <c r="Y8194" s="33"/>
    </row>
    <row r="8195" spans="16:25" x14ac:dyDescent="0.45">
      <c r="P8195" s="33"/>
      <c r="W8195" s="33"/>
      <c r="Y8195" s="33"/>
    </row>
    <row r="8196" spans="16:25" x14ac:dyDescent="0.45">
      <c r="P8196" s="33"/>
      <c r="W8196" s="33"/>
      <c r="Y8196" s="33"/>
    </row>
    <row r="8197" spans="16:25" x14ac:dyDescent="0.45">
      <c r="P8197" s="33"/>
      <c r="W8197" s="33"/>
      <c r="Y8197" s="33"/>
    </row>
    <row r="8198" spans="16:25" x14ac:dyDescent="0.45">
      <c r="P8198" s="33"/>
      <c r="W8198" s="33"/>
      <c r="Y8198" s="33"/>
    </row>
    <row r="8199" spans="16:25" x14ac:dyDescent="0.45">
      <c r="P8199" s="33"/>
      <c r="W8199" s="33"/>
      <c r="Y8199" s="33"/>
    </row>
    <row r="8200" spans="16:25" x14ac:dyDescent="0.45">
      <c r="P8200" s="33"/>
      <c r="W8200" s="33"/>
      <c r="Y8200" s="33"/>
    </row>
    <row r="8201" spans="16:25" x14ac:dyDescent="0.45">
      <c r="P8201" s="33"/>
      <c r="W8201" s="33"/>
      <c r="Y8201" s="33"/>
    </row>
    <row r="8202" spans="16:25" x14ac:dyDescent="0.45">
      <c r="P8202" s="33"/>
      <c r="W8202" s="33"/>
      <c r="Y8202" s="33"/>
    </row>
    <row r="8203" spans="16:25" x14ac:dyDescent="0.45">
      <c r="P8203" s="33"/>
      <c r="W8203" s="33"/>
      <c r="Y8203" s="33"/>
    </row>
    <row r="8204" spans="16:25" x14ac:dyDescent="0.45">
      <c r="P8204" s="33"/>
      <c r="W8204" s="33"/>
      <c r="Y8204" s="33"/>
    </row>
    <row r="8205" spans="16:25" x14ac:dyDescent="0.45">
      <c r="P8205" s="33"/>
      <c r="W8205" s="33"/>
      <c r="Y8205" s="33"/>
    </row>
    <row r="8206" spans="16:25" x14ac:dyDescent="0.45">
      <c r="P8206" s="33"/>
      <c r="W8206" s="33"/>
      <c r="Y8206" s="33"/>
    </row>
    <row r="8207" spans="16:25" x14ac:dyDescent="0.45">
      <c r="P8207" s="33"/>
      <c r="W8207" s="33"/>
      <c r="Y8207" s="33"/>
    </row>
    <row r="8208" spans="16:25" x14ac:dyDescent="0.45">
      <c r="P8208" s="33"/>
      <c r="W8208" s="33"/>
      <c r="Y8208" s="33"/>
    </row>
    <row r="8209" spans="16:25" x14ac:dyDescent="0.45">
      <c r="P8209" s="33"/>
      <c r="W8209" s="33"/>
      <c r="Y8209" s="33"/>
    </row>
    <row r="8210" spans="16:25" x14ac:dyDescent="0.45">
      <c r="P8210" s="33"/>
      <c r="W8210" s="33"/>
      <c r="Y8210" s="33"/>
    </row>
    <row r="8211" spans="16:25" x14ac:dyDescent="0.45">
      <c r="P8211" s="33"/>
      <c r="W8211" s="33"/>
      <c r="Y8211" s="33"/>
    </row>
    <row r="8212" spans="16:25" x14ac:dyDescent="0.45">
      <c r="P8212" s="33"/>
      <c r="W8212" s="33"/>
      <c r="Y8212" s="33"/>
    </row>
    <row r="8213" spans="16:25" x14ac:dyDescent="0.45">
      <c r="P8213" s="33"/>
      <c r="W8213" s="33"/>
      <c r="Y8213" s="33"/>
    </row>
    <row r="8214" spans="16:25" x14ac:dyDescent="0.45">
      <c r="P8214" s="33"/>
      <c r="W8214" s="33"/>
      <c r="Y8214" s="33"/>
    </row>
    <row r="8215" spans="16:25" x14ac:dyDescent="0.45">
      <c r="P8215" s="33"/>
      <c r="W8215" s="33"/>
      <c r="Y8215" s="33"/>
    </row>
    <row r="8216" spans="16:25" x14ac:dyDescent="0.45">
      <c r="P8216" s="33"/>
      <c r="W8216" s="33"/>
      <c r="Y8216" s="33"/>
    </row>
    <row r="8217" spans="16:25" x14ac:dyDescent="0.45">
      <c r="P8217" s="33"/>
      <c r="W8217" s="33"/>
      <c r="Y8217" s="33"/>
    </row>
    <row r="8218" spans="16:25" x14ac:dyDescent="0.45">
      <c r="P8218" s="33"/>
      <c r="W8218" s="33"/>
      <c r="Y8218" s="33"/>
    </row>
    <row r="8219" spans="16:25" x14ac:dyDescent="0.45">
      <c r="P8219" s="33"/>
      <c r="W8219" s="33"/>
      <c r="Y8219" s="33"/>
    </row>
    <row r="8220" spans="16:25" x14ac:dyDescent="0.45">
      <c r="P8220" s="33"/>
      <c r="W8220" s="33"/>
      <c r="Y8220" s="33"/>
    </row>
    <row r="8221" spans="16:25" x14ac:dyDescent="0.45">
      <c r="P8221" s="33"/>
      <c r="W8221" s="33"/>
      <c r="Y8221" s="33"/>
    </row>
    <row r="8222" spans="16:25" x14ac:dyDescent="0.45">
      <c r="P8222" s="33"/>
      <c r="W8222" s="33"/>
      <c r="Y8222" s="33"/>
    </row>
    <row r="8223" spans="16:25" x14ac:dyDescent="0.45">
      <c r="P8223" s="33"/>
      <c r="W8223" s="33"/>
      <c r="Y8223" s="33"/>
    </row>
    <row r="8224" spans="16:25" x14ac:dyDescent="0.45">
      <c r="P8224" s="33"/>
      <c r="W8224" s="33"/>
      <c r="Y8224" s="33"/>
    </row>
    <row r="8225" spans="16:25" x14ac:dyDescent="0.45">
      <c r="P8225" s="33"/>
      <c r="W8225" s="33"/>
      <c r="Y8225" s="33"/>
    </row>
    <row r="8226" spans="16:25" x14ac:dyDescent="0.45">
      <c r="P8226" s="33"/>
      <c r="W8226" s="33"/>
      <c r="Y8226" s="33"/>
    </row>
    <row r="8227" spans="16:25" x14ac:dyDescent="0.45">
      <c r="P8227" s="33"/>
      <c r="W8227" s="33"/>
      <c r="Y8227" s="33"/>
    </row>
    <row r="8228" spans="16:25" x14ac:dyDescent="0.45">
      <c r="P8228" s="33"/>
      <c r="W8228" s="33"/>
      <c r="Y8228" s="33"/>
    </row>
    <row r="8229" spans="16:25" x14ac:dyDescent="0.45">
      <c r="P8229" s="33"/>
      <c r="W8229" s="33"/>
      <c r="Y8229" s="33"/>
    </row>
    <row r="8230" spans="16:25" x14ac:dyDescent="0.45">
      <c r="P8230" s="33"/>
      <c r="W8230" s="33"/>
      <c r="Y8230" s="33"/>
    </row>
    <row r="8231" spans="16:25" x14ac:dyDescent="0.45">
      <c r="P8231" s="33"/>
      <c r="W8231" s="33"/>
      <c r="Y8231" s="33"/>
    </row>
    <row r="8232" spans="16:25" x14ac:dyDescent="0.45">
      <c r="P8232" s="33"/>
      <c r="W8232" s="33"/>
      <c r="Y8232" s="33"/>
    </row>
    <row r="8233" spans="16:25" x14ac:dyDescent="0.45">
      <c r="P8233" s="33"/>
      <c r="W8233" s="33"/>
      <c r="Y8233" s="33"/>
    </row>
    <row r="8234" spans="16:25" x14ac:dyDescent="0.45">
      <c r="P8234" s="33"/>
      <c r="W8234" s="33"/>
      <c r="Y8234" s="33"/>
    </row>
    <row r="8235" spans="16:25" x14ac:dyDescent="0.45">
      <c r="P8235" s="33"/>
      <c r="W8235" s="33"/>
      <c r="Y8235" s="33"/>
    </row>
    <row r="8236" spans="16:25" x14ac:dyDescent="0.45">
      <c r="P8236" s="33"/>
      <c r="W8236" s="33"/>
      <c r="Y8236" s="33"/>
    </row>
    <row r="8237" spans="16:25" x14ac:dyDescent="0.45">
      <c r="P8237" s="33"/>
      <c r="W8237" s="33"/>
      <c r="Y8237" s="33"/>
    </row>
    <row r="8238" spans="16:25" x14ac:dyDescent="0.45">
      <c r="P8238" s="33"/>
      <c r="W8238" s="33"/>
      <c r="Y8238" s="33"/>
    </row>
    <row r="8239" spans="16:25" x14ac:dyDescent="0.45">
      <c r="P8239" s="33"/>
      <c r="W8239" s="33"/>
      <c r="Y8239" s="33"/>
    </row>
    <row r="8240" spans="16:25" x14ac:dyDescent="0.45">
      <c r="P8240" s="33"/>
      <c r="W8240" s="33"/>
      <c r="Y8240" s="33"/>
    </row>
    <row r="8241" spans="16:25" x14ac:dyDescent="0.45">
      <c r="P8241" s="33"/>
      <c r="W8241" s="33"/>
      <c r="Y8241" s="33"/>
    </row>
    <row r="8242" spans="16:25" x14ac:dyDescent="0.45">
      <c r="P8242" s="33"/>
      <c r="W8242" s="33"/>
      <c r="Y8242" s="33"/>
    </row>
    <row r="8243" spans="16:25" x14ac:dyDescent="0.45">
      <c r="P8243" s="33"/>
      <c r="W8243" s="33"/>
      <c r="Y8243" s="33"/>
    </row>
    <row r="8244" spans="16:25" x14ac:dyDescent="0.45">
      <c r="P8244" s="33"/>
      <c r="W8244" s="33"/>
      <c r="Y8244" s="33"/>
    </row>
    <row r="8245" spans="16:25" x14ac:dyDescent="0.45">
      <c r="P8245" s="33"/>
      <c r="W8245" s="33"/>
      <c r="Y8245" s="33"/>
    </row>
    <row r="8246" spans="16:25" x14ac:dyDescent="0.45">
      <c r="P8246" s="33"/>
      <c r="W8246" s="33"/>
      <c r="Y8246" s="33"/>
    </row>
    <row r="8247" spans="16:25" x14ac:dyDescent="0.45">
      <c r="P8247" s="33"/>
      <c r="W8247" s="33"/>
      <c r="Y8247" s="33"/>
    </row>
    <row r="8248" spans="16:25" x14ac:dyDescent="0.45">
      <c r="P8248" s="33"/>
      <c r="W8248" s="33"/>
      <c r="Y8248" s="33"/>
    </row>
    <row r="8249" spans="16:25" x14ac:dyDescent="0.45">
      <c r="P8249" s="33"/>
      <c r="W8249" s="33"/>
      <c r="Y8249" s="33"/>
    </row>
    <row r="8250" spans="16:25" x14ac:dyDescent="0.45">
      <c r="P8250" s="33"/>
      <c r="W8250" s="33"/>
      <c r="Y8250" s="33"/>
    </row>
    <row r="8251" spans="16:25" x14ac:dyDescent="0.45">
      <c r="P8251" s="33"/>
      <c r="W8251" s="33"/>
      <c r="Y8251" s="33"/>
    </row>
    <row r="8252" spans="16:25" x14ac:dyDescent="0.45">
      <c r="P8252" s="33"/>
      <c r="W8252" s="33"/>
      <c r="Y8252" s="33"/>
    </row>
    <row r="8253" spans="16:25" x14ac:dyDescent="0.45">
      <c r="P8253" s="33"/>
      <c r="W8253" s="33"/>
      <c r="Y8253" s="33"/>
    </row>
    <row r="8254" spans="16:25" x14ac:dyDescent="0.45">
      <c r="P8254" s="33"/>
      <c r="W8254" s="33"/>
      <c r="Y8254" s="33"/>
    </row>
    <row r="8255" spans="16:25" x14ac:dyDescent="0.45">
      <c r="P8255" s="33"/>
      <c r="W8255" s="33"/>
      <c r="Y8255" s="33"/>
    </row>
    <row r="8256" spans="16:25" x14ac:dyDescent="0.45">
      <c r="P8256" s="33"/>
      <c r="W8256" s="33"/>
      <c r="Y8256" s="33"/>
    </row>
    <row r="8257" spans="16:25" x14ac:dyDescent="0.45">
      <c r="P8257" s="33"/>
      <c r="W8257" s="33"/>
      <c r="Y8257" s="33"/>
    </row>
    <row r="8258" spans="16:25" x14ac:dyDescent="0.45">
      <c r="P8258" s="33"/>
      <c r="W8258" s="33"/>
      <c r="Y8258" s="33"/>
    </row>
    <row r="8259" spans="16:25" x14ac:dyDescent="0.45">
      <c r="P8259" s="33"/>
      <c r="W8259" s="33"/>
      <c r="Y8259" s="33"/>
    </row>
    <row r="8260" spans="16:25" x14ac:dyDescent="0.45">
      <c r="P8260" s="33"/>
      <c r="W8260" s="33"/>
      <c r="Y8260" s="33"/>
    </row>
    <row r="8261" spans="16:25" x14ac:dyDescent="0.45">
      <c r="P8261" s="33"/>
      <c r="W8261" s="33"/>
      <c r="Y8261" s="33"/>
    </row>
    <row r="8262" spans="16:25" x14ac:dyDescent="0.45">
      <c r="P8262" s="33"/>
      <c r="W8262" s="33"/>
      <c r="Y8262" s="33"/>
    </row>
    <row r="8263" spans="16:25" x14ac:dyDescent="0.45">
      <c r="P8263" s="33"/>
      <c r="W8263" s="33"/>
      <c r="Y8263" s="33"/>
    </row>
    <row r="8264" spans="16:25" x14ac:dyDescent="0.45">
      <c r="P8264" s="33"/>
      <c r="W8264" s="33"/>
      <c r="Y8264" s="33"/>
    </row>
    <row r="8265" spans="16:25" x14ac:dyDescent="0.45">
      <c r="P8265" s="33"/>
      <c r="W8265" s="33"/>
      <c r="Y8265" s="33"/>
    </row>
    <row r="8266" spans="16:25" x14ac:dyDescent="0.45">
      <c r="P8266" s="33"/>
      <c r="W8266" s="33"/>
      <c r="Y8266" s="33"/>
    </row>
    <row r="8267" spans="16:25" x14ac:dyDescent="0.45">
      <c r="P8267" s="33"/>
      <c r="W8267" s="33"/>
      <c r="Y8267" s="33"/>
    </row>
    <row r="8268" spans="16:25" x14ac:dyDescent="0.45">
      <c r="P8268" s="33"/>
      <c r="W8268" s="33"/>
      <c r="Y8268" s="33"/>
    </row>
    <row r="8269" spans="16:25" x14ac:dyDescent="0.45">
      <c r="P8269" s="33"/>
      <c r="W8269" s="33"/>
      <c r="Y8269" s="33"/>
    </row>
    <row r="8270" spans="16:25" x14ac:dyDescent="0.45">
      <c r="P8270" s="33"/>
      <c r="W8270" s="33"/>
      <c r="Y8270" s="33"/>
    </row>
    <row r="8271" spans="16:25" x14ac:dyDescent="0.45">
      <c r="P8271" s="33"/>
      <c r="W8271" s="33"/>
      <c r="Y8271" s="33"/>
    </row>
    <row r="8272" spans="16:25" x14ac:dyDescent="0.45">
      <c r="P8272" s="33"/>
      <c r="W8272" s="33"/>
      <c r="Y8272" s="33"/>
    </row>
    <row r="8273" spans="16:25" x14ac:dyDescent="0.45">
      <c r="P8273" s="33"/>
      <c r="W8273" s="33"/>
      <c r="Y8273" s="33"/>
    </row>
    <row r="8274" spans="16:25" x14ac:dyDescent="0.45">
      <c r="P8274" s="33"/>
      <c r="W8274" s="33"/>
      <c r="Y8274" s="33"/>
    </row>
    <row r="8275" spans="16:25" x14ac:dyDescent="0.45">
      <c r="P8275" s="33"/>
      <c r="W8275" s="33"/>
      <c r="Y8275" s="33"/>
    </row>
    <row r="8276" spans="16:25" x14ac:dyDescent="0.45">
      <c r="P8276" s="33"/>
      <c r="W8276" s="33"/>
      <c r="Y8276" s="33"/>
    </row>
    <row r="8277" spans="16:25" x14ac:dyDescent="0.45">
      <c r="P8277" s="33"/>
      <c r="W8277" s="33"/>
      <c r="Y8277" s="33"/>
    </row>
    <row r="8278" spans="16:25" x14ac:dyDescent="0.45">
      <c r="P8278" s="33"/>
      <c r="W8278" s="33"/>
      <c r="Y8278" s="33"/>
    </row>
    <row r="8279" spans="16:25" x14ac:dyDescent="0.45">
      <c r="P8279" s="33"/>
      <c r="W8279" s="33"/>
      <c r="Y8279" s="33"/>
    </row>
    <row r="8280" spans="16:25" x14ac:dyDescent="0.45">
      <c r="P8280" s="33"/>
      <c r="W8280" s="33"/>
      <c r="Y8280" s="33"/>
    </row>
    <row r="8281" spans="16:25" x14ac:dyDescent="0.45">
      <c r="P8281" s="33"/>
      <c r="W8281" s="33"/>
      <c r="Y8281" s="33"/>
    </row>
    <row r="8282" spans="16:25" x14ac:dyDescent="0.45">
      <c r="P8282" s="33"/>
      <c r="W8282" s="33"/>
      <c r="Y8282" s="33"/>
    </row>
    <row r="8283" spans="16:25" x14ac:dyDescent="0.45">
      <c r="P8283" s="33"/>
      <c r="W8283" s="33"/>
      <c r="Y8283" s="33"/>
    </row>
    <row r="8284" spans="16:25" x14ac:dyDescent="0.45">
      <c r="P8284" s="33"/>
      <c r="W8284" s="33"/>
      <c r="Y8284" s="33"/>
    </row>
    <row r="8285" spans="16:25" x14ac:dyDescent="0.45">
      <c r="P8285" s="33"/>
      <c r="W8285" s="33"/>
      <c r="Y8285" s="33"/>
    </row>
    <row r="8286" spans="16:25" x14ac:dyDescent="0.45">
      <c r="P8286" s="33"/>
      <c r="W8286" s="33"/>
      <c r="Y8286" s="33"/>
    </row>
    <row r="8287" spans="16:25" x14ac:dyDescent="0.45">
      <c r="P8287" s="33"/>
      <c r="W8287" s="33"/>
      <c r="Y8287" s="33"/>
    </row>
    <row r="8288" spans="16:25" x14ac:dyDescent="0.45">
      <c r="P8288" s="33"/>
      <c r="W8288" s="33"/>
      <c r="Y8288" s="33"/>
    </row>
    <row r="8289" spans="16:25" x14ac:dyDescent="0.45">
      <c r="P8289" s="33"/>
      <c r="W8289" s="33"/>
      <c r="Y8289" s="33"/>
    </row>
    <row r="8290" spans="16:25" x14ac:dyDescent="0.45">
      <c r="P8290" s="33"/>
      <c r="W8290" s="33"/>
      <c r="Y8290" s="33"/>
    </row>
    <row r="8291" spans="16:25" x14ac:dyDescent="0.45">
      <c r="P8291" s="33"/>
      <c r="W8291" s="33"/>
      <c r="Y8291" s="33"/>
    </row>
    <row r="8292" spans="16:25" x14ac:dyDescent="0.45">
      <c r="P8292" s="33"/>
      <c r="W8292" s="33"/>
      <c r="Y8292" s="33"/>
    </row>
    <row r="8293" spans="16:25" x14ac:dyDescent="0.45">
      <c r="P8293" s="33"/>
      <c r="W8293" s="33"/>
      <c r="Y8293" s="33"/>
    </row>
    <row r="8294" spans="16:25" x14ac:dyDescent="0.45">
      <c r="P8294" s="33"/>
      <c r="W8294" s="33"/>
      <c r="Y8294" s="33"/>
    </row>
    <row r="8295" spans="16:25" x14ac:dyDescent="0.45">
      <c r="P8295" s="33"/>
      <c r="W8295" s="33"/>
      <c r="Y8295" s="33"/>
    </row>
    <row r="8296" spans="16:25" x14ac:dyDescent="0.45">
      <c r="P8296" s="33"/>
      <c r="W8296" s="33"/>
      <c r="Y8296" s="33"/>
    </row>
    <row r="8297" spans="16:25" x14ac:dyDescent="0.45">
      <c r="P8297" s="33"/>
      <c r="W8297" s="33"/>
      <c r="Y8297" s="33"/>
    </row>
    <row r="8298" spans="16:25" x14ac:dyDescent="0.45">
      <c r="P8298" s="33"/>
      <c r="W8298" s="33"/>
      <c r="Y8298" s="33"/>
    </row>
    <row r="8299" spans="16:25" x14ac:dyDescent="0.45">
      <c r="P8299" s="33"/>
      <c r="W8299" s="33"/>
      <c r="Y8299" s="33"/>
    </row>
    <row r="8300" spans="16:25" x14ac:dyDescent="0.45">
      <c r="P8300" s="33"/>
      <c r="W8300" s="33"/>
      <c r="Y8300" s="33"/>
    </row>
    <row r="8301" spans="16:25" x14ac:dyDescent="0.45">
      <c r="P8301" s="33"/>
      <c r="W8301" s="33"/>
      <c r="Y8301" s="33"/>
    </row>
    <row r="8302" spans="16:25" x14ac:dyDescent="0.45">
      <c r="P8302" s="33"/>
      <c r="W8302" s="33"/>
      <c r="Y8302" s="33"/>
    </row>
    <row r="8303" spans="16:25" x14ac:dyDescent="0.45">
      <c r="P8303" s="33"/>
      <c r="W8303" s="33"/>
      <c r="Y8303" s="33"/>
    </row>
    <row r="8304" spans="16:25" x14ac:dyDescent="0.45">
      <c r="P8304" s="33"/>
      <c r="W8304" s="33"/>
      <c r="Y8304" s="33"/>
    </row>
    <row r="8305" spans="16:25" x14ac:dyDescent="0.45">
      <c r="P8305" s="33"/>
      <c r="W8305" s="33"/>
      <c r="Y8305" s="33"/>
    </row>
    <row r="8306" spans="16:25" x14ac:dyDescent="0.45">
      <c r="P8306" s="33"/>
      <c r="W8306" s="33"/>
      <c r="Y8306" s="33"/>
    </row>
    <row r="8307" spans="16:25" x14ac:dyDescent="0.45">
      <c r="P8307" s="33"/>
      <c r="W8307" s="33"/>
      <c r="Y8307" s="33"/>
    </row>
    <row r="8308" spans="16:25" x14ac:dyDescent="0.45">
      <c r="P8308" s="33"/>
      <c r="W8308" s="33"/>
      <c r="Y8308" s="33"/>
    </row>
    <row r="8309" spans="16:25" x14ac:dyDescent="0.45">
      <c r="P8309" s="33"/>
      <c r="W8309" s="33"/>
      <c r="Y8309" s="33"/>
    </row>
    <row r="8310" spans="16:25" x14ac:dyDescent="0.45">
      <c r="P8310" s="33"/>
      <c r="W8310" s="33"/>
      <c r="Y8310" s="33"/>
    </row>
    <row r="8311" spans="16:25" x14ac:dyDescent="0.45">
      <c r="P8311" s="33"/>
      <c r="W8311" s="33"/>
      <c r="Y8311" s="33"/>
    </row>
    <row r="8312" spans="16:25" x14ac:dyDescent="0.45">
      <c r="P8312" s="33"/>
      <c r="W8312" s="33"/>
      <c r="Y8312" s="33"/>
    </row>
    <row r="8313" spans="16:25" x14ac:dyDescent="0.45">
      <c r="P8313" s="33"/>
      <c r="W8313" s="33"/>
      <c r="Y8313" s="33"/>
    </row>
    <row r="8314" spans="16:25" x14ac:dyDescent="0.45">
      <c r="P8314" s="33"/>
      <c r="W8314" s="33"/>
      <c r="Y8314" s="33"/>
    </row>
    <row r="8315" spans="16:25" x14ac:dyDescent="0.45">
      <c r="P8315" s="33"/>
      <c r="W8315" s="33"/>
      <c r="Y8315" s="33"/>
    </row>
    <row r="8316" spans="16:25" x14ac:dyDescent="0.45">
      <c r="P8316" s="33"/>
      <c r="W8316" s="33"/>
      <c r="Y8316" s="33"/>
    </row>
    <row r="8317" spans="16:25" x14ac:dyDescent="0.45">
      <c r="P8317" s="33"/>
      <c r="W8317" s="33"/>
      <c r="Y8317" s="33"/>
    </row>
    <row r="8318" spans="16:25" x14ac:dyDescent="0.45">
      <c r="P8318" s="33"/>
      <c r="W8318" s="33"/>
      <c r="Y8318" s="33"/>
    </row>
    <row r="8319" spans="16:25" x14ac:dyDescent="0.45">
      <c r="P8319" s="33"/>
      <c r="W8319" s="33"/>
      <c r="Y8319" s="33"/>
    </row>
    <row r="8320" spans="16:25" x14ac:dyDescent="0.45">
      <c r="P8320" s="33"/>
      <c r="W8320" s="33"/>
      <c r="Y8320" s="33"/>
    </row>
    <row r="8321" spans="16:25" x14ac:dyDescent="0.45">
      <c r="P8321" s="33"/>
      <c r="W8321" s="33"/>
      <c r="Y8321" s="33"/>
    </row>
    <row r="8322" spans="16:25" x14ac:dyDescent="0.45">
      <c r="P8322" s="33"/>
      <c r="W8322" s="33"/>
      <c r="Y8322" s="33"/>
    </row>
    <row r="8323" spans="16:25" x14ac:dyDescent="0.45">
      <c r="P8323" s="33"/>
      <c r="W8323" s="33"/>
      <c r="Y8323" s="33"/>
    </row>
    <row r="8324" spans="16:25" x14ac:dyDescent="0.45">
      <c r="P8324" s="33"/>
      <c r="W8324" s="33"/>
      <c r="Y8324" s="33"/>
    </row>
    <row r="8325" spans="16:25" x14ac:dyDescent="0.45">
      <c r="P8325" s="33"/>
      <c r="W8325" s="33"/>
      <c r="Y8325" s="33"/>
    </row>
    <row r="8326" spans="16:25" x14ac:dyDescent="0.45">
      <c r="P8326" s="33"/>
      <c r="W8326" s="33"/>
      <c r="Y8326" s="33"/>
    </row>
    <row r="8327" spans="16:25" x14ac:dyDescent="0.45">
      <c r="P8327" s="33"/>
      <c r="W8327" s="33"/>
      <c r="Y8327" s="33"/>
    </row>
    <row r="8328" spans="16:25" x14ac:dyDescent="0.45">
      <c r="P8328" s="33"/>
      <c r="W8328" s="33"/>
      <c r="Y8328" s="33"/>
    </row>
    <row r="8329" spans="16:25" x14ac:dyDescent="0.45">
      <c r="P8329" s="33"/>
      <c r="W8329" s="33"/>
      <c r="Y8329" s="33"/>
    </row>
    <row r="8330" spans="16:25" x14ac:dyDescent="0.45">
      <c r="P8330" s="33"/>
      <c r="W8330" s="33"/>
      <c r="Y8330" s="33"/>
    </row>
    <row r="8331" spans="16:25" x14ac:dyDescent="0.45">
      <c r="P8331" s="33"/>
      <c r="W8331" s="33"/>
      <c r="Y8331" s="33"/>
    </row>
    <row r="8332" spans="16:25" x14ac:dyDescent="0.45">
      <c r="P8332" s="33"/>
      <c r="W8332" s="33"/>
      <c r="Y8332" s="33"/>
    </row>
    <row r="8333" spans="16:25" x14ac:dyDescent="0.45">
      <c r="P8333" s="33"/>
      <c r="W8333" s="33"/>
      <c r="Y8333" s="33"/>
    </row>
    <row r="8334" spans="16:25" x14ac:dyDescent="0.45">
      <c r="P8334" s="33"/>
      <c r="W8334" s="33"/>
      <c r="Y8334" s="33"/>
    </row>
    <row r="8335" spans="16:25" x14ac:dyDescent="0.45">
      <c r="P8335" s="33"/>
      <c r="W8335" s="33"/>
      <c r="Y8335" s="33"/>
    </row>
    <row r="8336" spans="16:25" x14ac:dyDescent="0.45">
      <c r="P8336" s="33"/>
      <c r="W8336" s="33"/>
      <c r="Y8336" s="33"/>
    </row>
    <row r="8337" spans="16:25" x14ac:dyDescent="0.45">
      <c r="P8337" s="33"/>
      <c r="W8337" s="33"/>
      <c r="Y8337" s="33"/>
    </row>
    <row r="8338" spans="16:25" x14ac:dyDescent="0.45">
      <c r="P8338" s="33"/>
      <c r="W8338" s="33"/>
      <c r="Y8338" s="33"/>
    </row>
    <row r="8339" spans="16:25" x14ac:dyDescent="0.45">
      <c r="P8339" s="33"/>
      <c r="W8339" s="33"/>
      <c r="Y8339" s="33"/>
    </row>
    <row r="8340" spans="16:25" x14ac:dyDescent="0.45">
      <c r="P8340" s="33"/>
      <c r="W8340" s="33"/>
      <c r="Y8340" s="33"/>
    </row>
    <row r="8341" spans="16:25" x14ac:dyDescent="0.45">
      <c r="P8341" s="33"/>
      <c r="W8341" s="33"/>
      <c r="Y8341" s="33"/>
    </row>
    <row r="8342" spans="16:25" x14ac:dyDescent="0.45">
      <c r="P8342" s="33"/>
      <c r="W8342" s="33"/>
      <c r="Y8342" s="33"/>
    </row>
    <row r="8343" spans="16:25" x14ac:dyDescent="0.45">
      <c r="P8343" s="33"/>
      <c r="W8343" s="33"/>
      <c r="Y8343" s="33"/>
    </row>
    <row r="8344" spans="16:25" x14ac:dyDescent="0.45">
      <c r="P8344" s="33"/>
      <c r="W8344" s="33"/>
      <c r="Y8344" s="33"/>
    </row>
    <row r="8345" spans="16:25" x14ac:dyDescent="0.45">
      <c r="P8345" s="33"/>
      <c r="W8345" s="33"/>
      <c r="Y8345" s="33"/>
    </row>
    <row r="8346" spans="16:25" x14ac:dyDescent="0.45">
      <c r="P8346" s="33"/>
      <c r="W8346" s="33"/>
      <c r="Y8346" s="33"/>
    </row>
    <row r="8347" spans="16:25" x14ac:dyDescent="0.45">
      <c r="P8347" s="33"/>
      <c r="W8347" s="33"/>
      <c r="Y8347" s="33"/>
    </row>
    <row r="8348" spans="16:25" x14ac:dyDescent="0.45">
      <c r="P8348" s="33"/>
      <c r="W8348" s="33"/>
      <c r="Y8348" s="33"/>
    </row>
    <row r="8349" spans="16:25" x14ac:dyDescent="0.45">
      <c r="P8349" s="33"/>
      <c r="W8349" s="33"/>
      <c r="Y8349" s="33"/>
    </row>
    <row r="8350" spans="16:25" x14ac:dyDescent="0.45">
      <c r="P8350" s="33"/>
      <c r="W8350" s="33"/>
      <c r="Y8350" s="33"/>
    </row>
    <row r="8351" spans="16:25" x14ac:dyDescent="0.45">
      <c r="P8351" s="33"/>
      <c r="W8351" s="33"/>
      <c r="Y8351" s="33"/>
    </row>
    <row r="8352" spans="16:25" x14ac:dyDescent="0.45">
      <c r="P8352" s="33"/>
      <c r="W8352" s="33"/>
      <c r="Y8352" s="33"/>
    </row>
    <row r="8353" spans="16:25" x14ac:dyDescent="0.45">
      <c r="P8353" s="33"/>
      <c r="W8353" s="33"/>
      <c r="Y8353" s="33"/>
    </row>
    <row r="8354" spans="16:25" x14ac:dyDescent="0.45">
      <c r="P8354" s="33"/>
      <c r="W8354" s="33"/>
      <c r="Y8354" s="33"/>
    </row>
    <row r="8355" spans="16:25" x14ac:dyDescent="0.45">
      <c r="P8355" s="33"/>
      <c r="W8355" s="33"/>
      <c r="Y8355" s="33"/>
    </row>
    <row r="8356" spans="16:25" x14ac:dyDescent="0.45">
      <c r="P8356" s="33"/>
      <c r="W8356" s="33"/>
      <c r="Y8356" s="33"/>
    </row>
    <row r="8357" spans="16:25" x14ac:dyDescent="0.45">
      <c r="P8357" s="33"/>
      <c r="W8357" s="33"/>
      <c r="Y8357" s="33"/>
    </row>
    <row r="8358" spans="16:25" x14ac:dyDescent="0.45">
      <c r="P8358" s="33"/>
      <c r="W8358" s="33"/>
      <c r="Y8358" s="33"/>
    </row>
    <row r="8359" spans="16:25" x14ac:dyDescent="0.45">
      <c r="P8359" s="33"/>
      <c r="W8359" s="33"/>
      <c r="Y8359" s="33"/>
    </row>
    <row r="8360" spans="16:25" x14ac:dyDescent="0.45">
      <c r="P8360" s="33"/>
      <c r="W8360" s="33"/>
      <c r="Y8360" s="33"/>
    </row>
    <row r="8361" spans="16:25" x14ac:dyDescent="0.45">
      <c r="P8361" s="33"/>
      <c r="W8361" s="33"/>
      <c r="Y8361" s="33"/>
    </row>
    <row r="8362" spans="16:25" x14ac:dyDescent="0.45">
      <c r="P8362" s="33"/>
      <c r="W8362" s="33"/>
      <c r="Y8362" s="33"/>
    </row>
    <row r="8363" spans="16:25" x14ac:dyDescent="0.45">
      <c r="P8363" s="33"/>
      <c r="W8363" s="33"/>
      <c r="Y8363" s="33"/>
    </row>
    <row r="8364" spans="16:25" x14ac:dyDescent="0.45">
      <c r="P8364" s="33"/>
      <c r="W8364" s="33"/>
      <c r="Y8364" s="33"/>
    </row>
    <row r="8365" spans="16:25" x14ac:dyDescent="0.45">
      <c r="P8365" s="33"/>
      <c r="W8365" s="33"/>
      <c r="Y8365" s="33"/>
    </row>
    <row r="8366" spans="16:25" x14ac:dyDescent="0.45">
      <c r="P8366" s="33"/>
      <c r="W8366" s="33"/>
      <c r="Y8366" s="33"/>
    </row>
    <row r="8367" spans="16:25" x14ac:dyDescent="0.45">
      <c r="P8367" s="33"/>
      <c r="W8367" s="33"/>
      <c r="Y8367" s="33"/>
    </row>
    <row r="8368" spans="16:25" x14ac:dyDescent="0.45">
      <c r="P8368" s="33"/>
      <c r="W8368" s="33"/>
      <c r="Y8368" s="33"/>
    </row>
    <row r="8369" spans="16:25" x14ac:dyDescent="0.45">
      <c r="P8369" s="33"/>
      <c r="W8369" s="33"/>
      <c r="Y8369" s="33"/>
    </row>
    <row r="8370" spans="16:25" x14ac:dyDescent="0.45">
      <c r="P8370" s="33"/>
      <c r="W8370" s="33"/>
      <c r="Y8370" s="33"/>
    </row>
    <row r="8371" spans="16:25" x14ac:dyDescent="0.45">
      <c r="P8371" s="33"/>
      <c r="W8371" s="33"/>
      <c r="Y8371" s="33"/>
    </row>
    <row r="8372" spans="16:25" x14ac:dyDescent="0.45">
      <c r="P8372" s="33"/>
      <c r="W8372" s="33"/>
      <c r="Y8372" s="33"/>
    </row>
    <row r="8373" spans="16:25" x14ac:dyDescent="0.45">
      <c r="P8373" s="33"/>
      <c r="W8373" s="33"/>
      <c r="Y8373" s="33"/>
    </row>
    <row r="8374" spans="16:25" x14ac:dyDescent="0.45">
      <c r="P8374" s="33"/>
      <c r="W8374" s="33"/>
      <c r="Y8374" s="33"/>
    </row>
    <row r="8375" spans="16:25" x14ac:dyDescent="0.45">
      <c r="P8375" s="33"/>
      <c r="W8375" s="33"/>
      <c r="Y8375" s="33"/>
    </row>
    <row r="8376" spans="16:25" x14ac:dyDescent="0.45">
      <c r="P8376" s="33"/>
      <c r="W8376" s="33"/>
      <c r="Y8376" s="33"/>
    </row>
    <row r="8377" spans="16:25" x14ac:dyDescent="0.45">
      <c r="P8377" s="33"/>
      <c r="W8377" s="33"/>
      <c r="Y8377" s="33"/>
    </row>
    <row r="8378" spans="16:25" x14ac:dyDescent="0.45">
      <c r="P8378" s="33"/>
      <c r="W8378" s="33"/>
      <c r="Y8378" s="33"/>
    </row>
    <row r="8379" spans="16:25" x14ac:dyDescent="0.45">
      <c r="P8379" s="33"/>
      <c r="W8379" s="33"/>
      <c r="Y8379" s="33"/>
    </row>
    <row r="8380" spans="16:25" x14ac:dyDescent="0.45">
      <c r="P8380" s="33"/>
      <c r="W8380" s="33"/>
      <c r="Y8380" s="33"/>
    </row>
    <row r="8381" spans="16:25" x14ac:dyDescent="0.45">
      <c r="P8381" s="33"/>
      <c r="W8381" s="33"/>
      <c r="Y8381" s="33"/>
    </row>
    <row r="8382" spans="16:25" x14ac:dyDescent="0.45">
      <c r="P8382" s="33"/>
      <c r="W8382" s="33"/>
      <c r="Y8382" s="33"/>
    </row>
    <row r="8383" spans="16:25" x14ac:dyDescent="0.45">
      <c r="P8383" s="33"/>
      <c r="W8383" s="33"/>
      <c r="Y8383" s="33"/>
    </row>
    <row r="8384" spans="16:25" x14ac:dyDescent="0.45">
      <c r="P8384" s="33"/>
      <c r="W8384" s="33"/>
      <c r="Y8384" s="33"/>
    </row>
    <row r="8385" spans="16:25" x14ac:dyDescent="0.45">
      <c r="P8385" s="33"/>
      <c r="W8385" s="33"/>
      <c r="Y8385" s="33"/>
    </row>
    <row r="8386" spans="16:25" x14ac:dyDescent="0.45">
      <c r="P8386" s="33"/>
      <c r="W8386" s="33"/>
      <c r="Y8386" s="33"/>
    </row>
    <row r="8387" spans="16:25" x14ac:dyDescent="0.45">
      <c r="P8387" s="33"/>
      <c r="W8387" s="33"/>
      <c r="Y8387" s="33"/>
    </row>
    <row r="8388" spans="16:25" x14ac:dyDescent="0.45">
      <c r="P8388" s="33"/>
      <c r="W8388" s="33"/>
      <c r="Y8388" s="33"/>
    </row>
    <row r="8389" spans="16:25" x14ac:dyDescent="0.45">
      <c r="P8389" s="33"/>
      <c r="W8389" s="33"/>
      <c r="Y8389" s="33"/>
    </row>
    <row r="8390" spans="16:25" x14ac:dyDescent="0.45">
      <c r="P8390" s="33"/>
      <c r="W8390" s="33"/>
      <c r="Y8390" s="33"/>
    </row>
    <row r="8391" spans="16:25" x14ac:dyDescent="0.45">
      <c r="P8391" s="33"/>
      <c r="W8391" s="33"/>
      <c r="Y8391" s="33"/>
    </row>
    <row r="8392" spans="16:25" x14ac:dyDescent="0.45">
      <c r="P8392" s="33"/>
      <c r="W8392" s="33"/>
      <c r="Y8392" s="33"/>
    </row>
    <row r="8393" spans="16:25" x14ac:dyDescent="0.45">
      <c r="P8393" s="33"/>
      <c r="W8393" s="33"/>
      <c r="Y8393" s="33"/>
    </row>
    <row r="8394" spans="16:25" x14ac:dyDescent="0.45">
      <c r="P8394" s="33"/>
      <c r="W8394" s="33"/>
      <c r="Y8394" s="33"/>
    </row>
    <row r="8395" spans="16:25" x14ac:dyDescent="0.45">
      <c r="P8395" s="33"/>
      <c r="W8395" s="33"/>
      <c r="Y8395" s="33"/>
    </row>
    <row r="8396" spans="16:25" x14ac:dyDescent="0.45">
      <c r="P8396" s="33"/>
      <c r="W8396" s="33"/>
      <c r="Y8396" s="33"/>
    </row>
    <row r="8397" spans="16:25" x14ac:dyDescent="0.45">
      <c r="P8397" s="33"/>
      <c r="W8397" s="33"/>
      <c r="Y8397" s="33"/>
    </row>
    <row r="8398" spans="16:25" x14ac:dyDescent="0.45">
      <c r="P8398" s="33"/>
      <c r="W8398" s="33"/>
      <c r="Y8398" s="33"/>
    </row>
    <row r="8399" spans="16:25" x14ac:dyDescent="0.45">
      <c r="P8399" s="33"/>
      <c r="W8399" s="33"/>
      <c r="Y8399" s="33"/>
    </row>
    <row r="8400" spans="16:25" x14ac:dyDescent="0.45">
      <c r="P8400" s="33"/>
      <c r="W8400" s="33"/>
      <c r="Y8400" s="33"/>
    </row>
    <row r="8401" spans="16:25" x14ac:dyDescent="0.45">
      <c r="P8401" s="33"/>
      <c r="W8401" s="33"/>
      <c r="Y8401" s="33"/>
    </row>
    <row r="8402" spans="16:25" x14ac:dyDescent="0.45">
      <c r="P8402" s="33"/>
      <c r="W8402" s="33"/>
      <c r="Y8402" s="33"/>
    </row>
    <row r="8403" spans="16:25" x14ac:dyDescent="0.45">
      <c r="P8403" s="33"/>
      <c r="W8403" s="33"/>
      <c r="Y8403" s="33"/>
    </row>
    <row r="8404" spans="16:25" x14ac:dyDescent="0.45">
      <c r="P8404" s="33"/>
      <c r="W8404" s="33"/>
      <c r="Y8404" s="33"/>
    </row>
    <row r="8405" spans="16:25" x14ac:dyDescent="0.45">
      <c r="P8405" s="33"/>
      <c r="W8405" s="33"/>
      <c r="Y8405" s="33"/>
    </row>
    <row r="8406" spans="16:25" x14ac:dyDescent="0.45">
      <c r="P8406" s="33"/>
      <c r="W8406" s="33"/>
      <c r="Y8406" s="33"/>
    </row>
    <row r="8407" spans="16:25" x14ac:dyDescent="0.45">
      <c r="P8407" s="33"/>
      <c r="W8407" s="33"/>
      <c r="Y8407" s="33"/>
    </row>
    <row r="8408" spans="16:25" x14ac:dyDescent="0.45">
      <c r="P8408" s="33"/>
      <c r="W8408" s="33"/>
      <c r="Y8408" s="33"/>
    </row>
    <row r="8409" spans="16:25" x14ac:dyDescent="0.45">
      <c r="P8409" s="33"/>
      <c r="W8409" s="33"/>
      <c r="Y8409" s="33"/>
    </row>
    <row r="8410" spans="16:25" x14ac:dyDescent="0.45">
      <c r="P8410" s="33"/>
      <c r="W8410" s="33"/>
      <c r="Y8410" s="33"/>
    </row>
    <row r="8411" spans="16:25" x14ac:dyDescent="0.45">
      <c r="P8411" s="33"/>
      <c r="W8411" s="33"/>
      <c r="Y8411" s="33"/>
    </row>
    <row r="8412" spans="16:25" x14ac:dyDescent="0.45">
      <c r="P8412" s="33"/>
      <c r="W8412" s="33"/>
      <c r="Y8412" s="33"/>
    </row>
    <row r="8413" spans="16:25" x14ac:dyDescent="0.45">
      <c r="P8413" s="33"/>
      <c r="W8413" s="33"/>
      <c r="Y8413" s="33"/>
    </row>
    <row r="8414" spans="16:25" x14ac:dyDescent="0.45">
      <c r="P8414" s="33"/>
      <c r="W8414" s="33"/>
      <c r="Y8414" s="33"/>
    </row>
    <row r="8415" spans="16:25" x14ac:dyDescent="0.45">
      <c r="P8415" s="33"/>
      <c r="W8415" s="33"/>
      <c r="Y8415" s="33"/>
    </row>
    <row r="8416" spans="16:25" x14ac:dyDescent="0.45">
      <c r="P8416" s="33"/>
      <c r="W8416" s="33"/>
      <c r="Y8416" s="33"/>
    </row>
    <row r="8417" spans="16:25" x14ac:dyDescent="0.45">
      <c r="P8417" s="33"/>
      <c r="W8417" s="33"/>
      <c r="Y8417" s="33"/>
    </row>
    <row r="8418" spans="16:25" x14ac:dyDescent="0.45">
      <c r="P8418" s="33"/>
      <c r="W8418" s="33"/>
      <c r="Y8418" s="33"/>
    </row>
    <row r="8419" spans="16:25" x14ac:dyDescent="0.45">
      <c r="P8419" s="33"/>
      <c r="W8419" s="33"/>
      <c r="Y8419" s="33"/>
    </row>
    <row r="8420" spans="16:25" x14ac:dyDescent="0.45">
      <c r="P8420" s="33"/>
      <c r="W8420" s="33"/>
      <c r="Y8420" s="33"/>
    </row>
    <row r="8421" spans="16:25" x14ac:dyDescent="0.45">
      <c r="P8421" s="33"/>
      <c r="W8421" s="33"/>
      <c r="Y8421" s="33"/>
    </row>
    <row r="8422" spans="16:25" x14ac:dyDescent="0.45">
      <c r="P8422" s="33"/>
      <c r="W8422" s="33"/>
      <c r="Y8422" s="33"/>
    </row>
    <row r="8423" spans="16:25" x14ac:dyDescent="0.45">
      <c r="P8423" s="33"/>
      <c r="W8423" s="33"/>
      <c r="Y8423" s="33"/>
    </row>
    <row r="8424" spans="16:25" x14ac:dyDescent="0.45">
      <c r="P8424" s="33"/>
      <c r="W8424" s="33"/>
      <c r="Y8424" s="33"/>
    </row>
    <row r="8425" spans="16:25" x14ac:dyDescent="0.45">
      <c r="P8425" s="33"/>
      <c r="W8425" s="33"/>
      <c r="Y8425" s="33"/>
    </row>
    <row r="8426" spans="16:25" x14ac:dyDescent="0.45">
      <c r="P8426" s="33"/>
      <c r="W8426" s="33"/>
      <c r="Y8426" s="33"/>
    </row>
    <row r="8427" spans="16:25" x14ac:dyDescent="0.45">
      <c r="P8427" s="33"/>
      <c r="W8427" s="33"/>
      <c r="Y8427" s="33"/>
    </row>
    <row r="8428" spans="16:25" x14ac:dyDescent="0.45">
      <c r="P8428" s="33"/>
      <c r="W8428" s="33"/>
      <c r="Y8428" s="33"/>
    </row>
    <row r="8429" spans="16:25" x14ac:dyDescent="0.45">
      <c r="P8429" s="33"/>
      <c r="W8429" s="33"/>
      <c r="Y8429" s="33"/>
    </row>
    <row r="8430" spans="16:25" x14ac:dyDescent="0.45">
      <c r="P8430" s="33"/>
      <c r="W8430" s="33"/>
      <c r="Y8430" s="33"/>
    </row>
    <row r="8431" spans="16:25" x14ac:dyDescent="0.45">
      <c r="P8431" s="33"/>
      <c r="W8431" s="33"/>
      <c r="Y8431" s="33"/>
    </row>
    <row r="8432" spans="16:25" x14ac:dyDescent="0.45">
      <c r="P8432" s="33"/>
      <c r="W8432" s="33"/>
      <c r="Y8432" s="33"/>
    </row>
    <row r="8433" spans="16:25" x14ac:dyDescent="0.45">
      <c r="P8433" s="33"/>
      <c r="W8433" s="33"/>
      <c r="Y8433" s="33"/>
    </row>
    <row r="8434" spans="16:25" x14ac:dyDescent="0.45">
      <c r="P8434" s="33"/>
      <c r="W8434" s="33"/>
      <c r="Y8434" s="33"/>
    </row>
    <row r="8435" spans="16:25" x14ac:dyDescent="0.45">
      <c r="P8435" s="33"/>
      <c r="W8435" s="33"/>
      <c r="Y8435" s="33"/>
    </row>
    <row r="8436" spans="16:25" x14ac:dyDescent="0.45">
      <c r="P8436" s="33"/>
      <c r="W8436" s="33"/>
      <c r="Y8436" s="33"/>
    </row>
    <row r="8437" spans="16:25" x14ac:dyDescent="0.45">
      <c r="P8437" s="33"/>
      <c r="W8437" s="33"/>
      <c r="Y8437" s="33"/>
    </row>
    <row r="8438" spans="16:25" x14ac:dyDescent="0.45">
      <c r="P8438" s="33"/>
      <c r="W8438" s="33"/>
      <c r="Y8438" s="33"/>
    </row>
    <row r="8439" spans="16:25" x14ac:dyDescent="0.45">
      <c r="P8439" s="33"/>
      <c r="W8439" s="33"/>
      <c r="Y8439" s="33"/>
    </row>
    <row r="8440" spans="16:25" x14ac:dyDescent="0.45">
      <c r="P8440" s="33"/>
      <c r="W8440" s="33"/>
      <c r="Y8440" s="33"/>
    </row>
    <row r="8441" spans="16:25" x14ac:dyDescent="0.45">
      <c r="P8441" s="33"/>
      <c r="W8441" s="33"/>
      <c r="Y8441" s="33"/>
    </row>
    <row r="8442" spans="16:25" x14ac:dyDescent="0.45">
      <c r="P8442" s="33"/>
      <c r="W8442" s="33"/>
      <c r="Y8442" s="33"/>
    </row>
    <row r="8443" spans="16:25" x14ac:dyDescent="0.45">
      <c r="P8443" s="33"/>
      <c r="W8443" s="33"/>
      <c r="Y8443" s="33"/>
    </row>
    <row r="8444" spans="16:25" x14ac:dyDescent="0.45">
      <c r="P8444" s="33"/>
      <c r="W8444" s="33"/>
      <c r="Y8444" s="33"/>
    </row>
    <row r="8445" spans="16:25" x14ac:dyDescent="0.45">
      <c r="P8445" s="33"/>
      <c r="W8445" s="33"/>
      <c r="Y8445" s="33"/>
    </row>
    <row r="8446" spans="16:25" x14ac:dyDescent="0.45">
      <c r="P8446" s="33"/>
      <c r="W8446" s="33"/>
      <c r="Y8446" s="33"/>
    </row>
    <row r="8447" spans="16:25" x14ac:dyDescent="0.45">
      <c r="P8447" s="33"/>
      <c r="W8447" s="33"/>
      <c r="Y8447" s="33"/>
    </row>
    <row r="8448" spans="16:25" x14ac:dyDescent="0.45">
      <c r="P8448" s="33"/>
      <c r="W8448" s="33"/>
      <c r="Y8448" s="33"/>
    </row>
    <row r="8449" spans="16:25" x14ac:dyDescent="0.45">
      <c r="P8449" s="33"/>
      <c r="W8449" s="33"/>
      <c r="Y8449" s="33"/>
    </row>
    <row r="8450" spans="16:25" x14ac:dyDescent="0.45">
      <c r="P8450" s="33"/>
      <c r="W8450" s="33"/>
      <c r="Y8450" s="33"/>
    </row>
    <row r="8451" spans="16:25" x14ac:dyDescent="0.45">
      <c r="P8451" s="33"/>
      <c r="W8451" s="33"/>
      <c r="Y8451" s="33"/>
    </row>
    <row r="8452" spans="16:25" x14ac:dyDescent="0.45">
      <c r="P8452" s="33"/>
      <c r="W8452" s="33"/>
      <c r="Y8452" s="33"/>
    </row>
    <row r="8453" spans="16:25" x14ac:dyDescent="0.45">
      <c r="P8453" s="33"/>
      <c r="W8453" s="33"/>
      <c r="Y8453" s="33"/>
    </row>
    <row r="8454" spans="16:25" x14ac:dyDescent="0.45">
      <c r="P8454" s="33"/>
      <c r="W8454" s="33"/>
      <c r="Y8454" s="33"/>
    </row>
    <row r="8455" spans="16:25" x14ac:dyDescent="0.45">
      <c r="P8455" s="33"/>
      <c r="W8455" s="33"/>
      <c r="Y8455" s="33"/>
    </row>
    <row r="8456" spans="16:25" x14ac:dyDescent="0.45">
      <c r="P8456" s="33"/>
      <c r="W8456" s="33"/>
      <c r="Y8456" s="33"/>
    </row>
    <row r="8457" spans="16:25" x14ac:dyDescent="0.45">
      <c r="P8457" s="33"/>
      <c r="W8457" s="33"/>
      <c r="Y8457" s="33"/>
    </row>
    <row r="8458" spans="16:25" x14ac:dyDescent="0.45">
      <c r="P8458" s="33"/>
      <c r="W8458" s="33"/>
      <c r="Y8458" s="33"/>
    </row>
    <row r="8459" spans="16:25" x14ac:dyDescent="0.45">
      <c r="P8459" s="33"/>
      <c r="W8459" s="33"/>
      <c r="Y8459" s="33"/>
    </row>
    <row r="8460" spans="16:25" x14ac:dyDescent="0.45">
      <c r="P8460" s="33"/>
      <c r="W8460" s="33"/>
      <c r="Y8460" s="33"/>
    </row>
    <row r="8461" spans="16:25" x14ac:dyDescent="0.45">
      <c r="P8461" s="33"/>
      <c r="W8461" s="33"/>
      <c r="Y8461" s="33"/>
    </row>
    <row r="8462" spans="16:25" x14ac:dyDescent="0.45">
      <c r="P8462" s="33"/>
      <c r="W8462" s="33"/>
      <c r="Y8462" s="33"/>
    </row>
    <row r="8463" spans="16:25" x14ac:dyDescent="0.45">
      <c r="P8463" s="33"/>
      <c r="W8463" s="33"/>
      <c r="Y8463" s="33"/>
    </row>
    <row r="8464" spans="16:25" x14ac:dyDescent="0.45">
      <c r="P8464" s="33"/>
      <c r="W8464" s="33"/>
      <c r="Y8464" s="33"/>
    </row>
    <row r="8465" spans="16:25" x14ac:dyDescent="0.45">
      <c r="P8465" s="33"/>
      <c r="W8465" s="33"/>
      <c r="Y8465" s="33"/>
    </row>
    <row r="8466" spans="16:25" x14ac:dyDescent="0.45">
      <c r="P8466" s="33"/>
      <c r="W8466" s="33"/>
      <c r="Y8466" s="33"/>
    </row>
    <row r="8467" spans="16:25" x14ac:dyDescent="0.45">
      <c r="P8467" s="33"/>
      <c r="W8467" s="33"/>
      <c r="Y8467" s="33"/>
    </row>
    <row r="8468" spans="16:25" x14ac:dyDescent="0.45">
      <c r="P8468" s="33"/>
      <c r="W8468" s="33"/>
      <c r="Y8468" s="33"/>
    </row>
    <row r="8469" spans="16:25" x14ac:dyDescent="0.45">
      <c r="P8469" s="33"/>
      <c r="W8469" s="33"/>
      <c r="Y8469" s="33"/>
    </row>
    <row r="8470" spans="16:25" x14ac:dyDescent="0.45">
      <c r="P8470" s="33"/>
      <c r="W8470" s="33"/>
      <c r="Y8470" s="33"/>
    </row>
    <row r="8471" spans="16:25" x14ac:dyDescent="0.45">
      <c r="P8471" s="33"/>
      <c r="W8471" s="33"/>
      <c r="Y8471" s="33"/>
    </row>
    <row r="8472" spans="16:25" x14ac:dyDescent="0.45">
      <c r="P8472" s="33"/>
      <c r="W8472" s="33"/>
      <c r="Y8472" s="33"/>
    </row>
    <row r="8473" spans="16:25" x14ac:dyDescent="0.45">
      <c r="P8473" s="33"/>
      <c r="W8473" s="33"/>
      <c r="Y8473" s="33"/>
    </row>
    <row r="8474" spans="16:25" x14ac:dyDescent="0.45">
      <c r="P8474" s="33"/>
      <c r="W8474" s="33"/>
      <c r="Y8474" s="33"/>
    </row>
    <row r="8475" spans="16:25" x14ac:dyDescent="0.45">
      <c r="P8475" s="33"/>
      <c r="W8475" s="33"/>
      <c r="Y8475" s="33"/>
    </row>
    <row r="8476" spans="16:25" x14ac:dyDescent="0.45">
      <c r="P8476" s="33"/>
      <c r="W8476" s="33"/>
      <c r="Y8476" s="33"/>
    </row>
    <row r="8477" spans="16:25" x14ac:dyDescent="0.45">
      <c r="P8477" s="33"/>
      <c r="W8477" s="33"/>
      <c r="Y8477" s="33"/>
    </row>
    <row r="8478" spans="16:25" x14ac:dyDescent="0.45">
      <c r="P8478" s="33"/>
      <c r="W8478" s="33"/>
      <c r="Y8478" s="33"/>
    </row>
    <row r="8479" spans="16:25" x14ac:dyDescent="0.45">
      <c r="P8479" s="33"/>
      <c r="W8479" s="33"/>
      <c r="Y8479" s="33"/>
    </row>
    <row r="8480" spans="16:25" x14ac:dyDescent="0.45">
      <c r="P8480" s="33"/>
      <c r="W8480" s="33"/>
      <c r="Y8480" s="33"/>
    </row>
    <row r="8481" spans="16:25" x14ac:dyDescent="0.45">
      <c r="P8481" s="33"/>
      <c r="W8481" s="33"/>
      <c r="Y8481" s="33"/>
    </row>
    <row r="8482" spans="16:25" x14ac:dyDescent="0.45">
      <c r="P8482" s="33"/>
      <c r="W8482" s="33"/>
      <c r="Y8482" s="33"/>
    </row>
    <row r="8483" spans="16:25" x14ac:dyDescent="0.45">
      <c r="P8483" s="33"/>
      <c r="W8483" s="33"/>
      <c r="Y8483" s="33"/>
    </row>
    <row r="8484" spans="16:25" x14ac:dyDescent="0.45">
      <c r="P8484" s="33"/>
      <c r="W8484" s="33"/>
      <c r="Y8484" s="33"/>
    </row>
    <row r="8485" spans="16:25" x14ac:dyDescent="0.45">
      <c r="P8485" s="33"/>
      <c r="W8485" s="33"/>
      <c r="Y8485" s="33"/>
    </row>
    <row r="8486" spans="16:25" x14ac:dyDescent="0.45">
      <c r="P8486" s="33"/>
      <c r="W8486" s="33"/>
      <c r="Y8486" s="33"/>
    </row>
    <row r="8487" spans="16:25" x14ac:dyDescent="0.45">
      <c r="P8487" s="33"/>
      <c r="W8487" s="33"/>
      <c r="Y8487" s="33"/>
    </row>
    <row r="8488" spans="16:25" x14ac:dyDescent="0.45">
      <c r="P8488" s="33"/>
      <c r="W8488" s="33"/>
      <c r="Y8488" s="33"/>
    </row>
    <row r="8489" spans="16:25" x14ac:dyDescent="0.45">
      <c r="P8489" s="33"/>
      <c r="W8489" s="33"/>
      <c r="Y8489" s="33"/>
    </row>
    <row r="8490" spans="16:25" x14ac:dyDescent="0.45">
      <c r="P8490" s="33"/>
      <c r="W8490" s="33"/>
      <c r="Y8490" s="33"/>
    </row>
    <row r="8491" spans="16:25" x14ac:dyDescent="0.45">
      <c r="P8491" s="33"/>
      <c r="W8491" s="33"/>
      <c r="Y8491" s="33"/>
    </row>
    <row r="8492" spans="16:25" x14ac:dyDescent="0.45">
      <c r="P8492" s="33"/>
      <c r="W8492" s="33"/>
      <c r="Y8492" s="33"/>
    </row>
    <row r="8493" spans="16:25" x14ac:dyDescent="0.45">
      <c r="P8493" s="33"/>
      <c r="W8493" s="33"/>
      <c r="Y8493" s="33"/>
    </row>
    <row r="8494" spans="16:25" x14ac:dyDescent="0.45">
      <c r="P8494" s="33"/>
      <c r="W8494" s="33"/>
      <c r="Y8494" s="33"/>
    </row>
    <row r="8495" spans="16:25" x14ac:dyDescent="0.45">
      <c r="P8495" s="33"/>
      <c r="W8495" s="33"/>
      <c r="Y8495" s="33"/>
    </row>
    <row r="8496" spans="16:25" x14ac:dyDescent="0.45">
      <c r="P8496" s="33"/>
      <c r="W8496" s="33"/>
      <c r="Y8496" s="33"/>
    </row>
    <row r="8497" spans="16:25" x14ac:dyDescent="0.45">
      <c r="P8497" s="33"/>
      <c r="W8497" s="33"/>
      <c r="Y8497" s="33"/>
    </row>
    <row r="8498" spans="16:25" x14ac:dyDescent="0.45">
      <c r="P8498" s="33"/>
      <c r="W8498" s="33"/>
      <c r="Y8498" s="33"/>
    </row>
    <row r="8499" spans="16:25" x14ac:dyDescent="0.45">
      <c r="P8499" s="33"/>
      <c r="W8499" s="33"/>
      <c r="Y8499" s="33"/>
    </row>
    <row r="8500" spans="16:25" x14ac:dyDescent="0.45">
      <c r="P8500" s="33"/>
      <c r="W8500" s="33"/>
      <c r="Y8500" s="33"/>
    </row>
    <row r="8501" spans="16:25" x14ac:dyDescent="0.45">
      <c r="P8501" s="33"/>
      <c r="W8501" s="33"/>
      <c r="Y8501" s="33"/>
    </row>
    <row r="8502" spans="16:25" x14ac:dyDescent="0.45">
      <c r="P8502" s="33"/>
      <c r="W8502" s="33"/>
      <c r="Y8502" s="33"/>
    </row>
    <row r="8503" spans="16:25" x14ac:dyDescent="0.45">
      <c r="P8503" s="33"/>
      <c r="W8503" s="33"/>
      <c r="Y8503" s="33"/>
    </row>
    <row r="8504" spans="16:25" x14ac:dyDescent="0.45">
      <c r="P8504" s="33"/>
      <c r="W8504" s="33"/>
      <c r="Y8504" s="33"/>
    </row>
    <row r="8505" spans="16:25" x14ac:dyDescent="0.45">
      <c r="P8505" s="33"/>
      <c r="W8505" s="33"/>
      <c r="Y8505" s="33"/>
    </row>
    <row r="8506" spans="16:25" x14ac:dyDescent="0.45">
      <c r="P8506" s="33"/>
      <c r="W8506" s="33"/>
      <c r="Y8506" s="33"/>
    </row>
    <row r="8507" spans="16:25" x14ac:dyDescent="0.45">
      <c r="P8507" s="33"/>
      <c r="W8507" s="33"/>
      <c r="Y8507" s="33"/>
    </row>
    <row r="8508" spans="16:25" x14ac:dyDescent="0.45">
      <c r="P8508" s="33"/>
      <c r="W8508" s="33"/>
      <c r="Y8508" s="33"/>
    </row>
    <row r="8509" spans="16:25" x14ac:dyDescent="0.45">
      <c r="P8509" s="33"/>
      <c r="W8509" s="33"/>
      <c r="Y8509" s="33"/>
    </row>
    <row r="8510" spans="16:25" x14ac:dyDescent="0.45">
      <c r="P8510" s="33"/>
      <c r="W8510" s="33"/>
      <c r="Y8510" s="33"/>
    </row>
    <row r="8511" spans="16:25" x14ac:dyDescent="0.45">
      <c r="P8511" s="33"/>
      <c r="W8511" s="33"/>
      <c r="Y8511" s="33"/>
    </row>
    <row r="8512" spans="16:25" x14ac:dyDescent="0.45">
      <c r="P8512" s="33"/>
      <c r="W8512" s="33"/>
      <c r="Y8512" s="33"/>
    </row>
    <row r="8513" spans="16:25" x14ac:dyDescent="0.45">
      <c r="P8513" s="33"/>
      <c r="W8513" s="33"/>
      <c r="Y8513" s="33"/>
    </row>
    <row r="8514" spans="16:25" x14ac:dyDescent="0.45">
      <c r="P8514" s="33"/>
      <c r="W8514" s="33"/>
      <c r="Y8514" s="33"/>
    </row>
    <row r="8515" spans="16:25" x14ac:dyDescent="0.45">
      <c r="P8515" s="33"/>
      <c r="W8515" s="33"/>
      <c r="Y8515" s="33"/>
    </row>
    <row r="8516" spans="16:25" x14ac:dyDescent="0.45">
      <c r="P8516" s="33"/>
      <c r="W8516" s="33"/>
      <c r="Y8516" s="33"/>
    </row>
    <row r="8517" spans="16:25" x14ac:dyDescent="0.45">
      <c r="P8517" s="33"/>
      <c r="W8517" s="33"/>
      <c r="Y8517" s="33"/>
    </row>
    <row r="8518" spans="16:25" x14ac:dyDescent="0.45">
      <c r="P8518" s="33"/>
      <c r="W8518" s="33"/>
      <c r="Y8518" s="33"/>
    </row>
    <row r="8519" spans="16:25" x14ac:dyDescent="0.45">
      <c r="P8519" s="33"/>
      <c r="W8519" s="33"/>
      <c r="Y8519" s="33"/>
    </row>
    <row r="8520" spans="16:25" x14ac:dyDescent="0.45">
      <c r="P8520" s="33"/>
      <c r="W8520" s="33"/>
      <c r="Y8520" s="33"/>
    </row>
    <row r="8521" spans="16:25" x14ac:dyDescent="0.45">
      <c r="P8521" s="33"/>
      <c r="W8521" s="33"/>
      <c r="Y8521" s="33"/>
    </row>
    <row r="8522" spans="16:25" x14ac:dyDescent="0.45">
      <c r="P8522" s="33"/>
      <c r="W8522" s="33"/>
      <c r="Y8522" s="33"/>
    </row>
    <row r="8523" spans="16:25" x14ac:dyDescent="0.45">
      <c r="P8523" s="33"/>
      <c r="W8523" s="33"/>
      <c r="Y8523" s="33"/>
    </row>
    <row r="8524" spans="16:25" x14ac:dyDescent="0.45">
      <c r="P8524" s="33"/>
      <c r="W8524" s="33"/>
      <c r="Y8524" s="33"/>
    </row>
    <row r="8525" spans="16:25" x14ac:dyDescent="0.45">
      <c r="P8525" s="33"/>
      <c r="W8525" s="33"/>
      <c r="Y8525" s="33"/>
    </row>
    <row r="8526" spans="16:25" x14ac:dyDescent="0.45">
      <c r="P8526" s="33"/>
      <c r="W8526" s="33"/>
      <c r="Y8526" s="33"/>
    </row>
    <row r="8527" spans="16:25" x14ac:dyDescent="0.45">
      <c r="P8527" s="33"/>
      <c r="W8527" s="33"/>
      <c r="Y8527" s="33"/>
    </row>
    <row r="8528" spans="16:25" x14ac:dyDescent="0.45">
      <c r="P8528" s="33"/>
      <c r="W8528" s="33"/>
      <c r="Y8528" s="33"/>
    </row>
    <row r="8529" spans="16:25" x14ac:dyDescent="0.45">
      <c r="P8529" s="33"/>
      <c r="W8529" s="33"/>
      <c r="Y8529" s="33"/>
    </row>
    <row r="8530" spans="16:25" x14ac:dyDescent="0.45">
      <c r="P8530" s="33"/>
      <c r="W8530" s="33"/>
      <c r="Y8530" s="33"/>
    </row>
    <row r="8531" spans="16:25" x14ac:dyDescent="0.45">
      <c r="P8531" s="33"/>
      <c r="W8531" s="33"/>
      <c r="Y8531" s="33"/>
    </row>
    <row r="8532" spans="16:25" x14ac:dyDescent="0.45">
      <c r="P8532" s="33"/>
      <c r="W8532" s="33"/>
      <c r="Y8532" s="33"/>
    </row>
    <row r="8533" spans="16:25" x14ac:dyDescent="0.45">
      <c r="P8533" s="33"/>
      <c r="W8533" s="33"/>
      <c r="Y8533" s="33"/>
    </row>
    <row r="8534" spans="16:25" x14ac:dyDescent="0.45">
      <c r="P8534" s="33"/>
      <c r="W8534" s="33"/>
      <c r="Y8534" s="33"/>
    </row>
    <row r="8535" spans="16:25" x14ac:dyDescent="0.45">
      <c r="P8535" s="33"/>
      <c r="W8535" s="33"/>
      <c r="Y8535" s="33"/>
    </row>
    <row r="8536" spans="16:25" x14ac:dyDescent="0.45">
      <c r="P8536" s="33"/>
      <c r="W8536" s="33"/>
      <c r="Y8536" s="33"/>
    </row>
    <row r="8537" spans="16:25" x14ac:dyDescent="0.45">
      <c r="P8537" s="33"/>
      <c r="W8537" s="33"/>
      <c r="Y8537" s="33"/>
    </row>
    <row r="8538" spans="16:25" x14ac:dyDescent="0.45">
      <c r="P8538" s="33"/>
      <c r="W8538" s="33"/>
      <c r="Y8538" s="33"/>
    </row>
    <row r="8539" spans="16:25" x14ac:dyDescent="0.45">
      <c r="P8539" s="33"/>
      <c r="W8539" s="33"/>
      <c r="Y8539" s="33"/>
    </row>
    <row r="8540" spans="16:25" x14ac:dyDescent="0.45">
      <c r="P8540" s="33"/>
      <c r="W8540" s="33"/>
      <c r="Y8540" s="33"/>
    </row>
    <row r="8541" spans="16:25" x14ac:dyDescent="0.45">
      <c r="P8541" s="33"/>
      <c r="W8541" s="33"/>
      <c r="Y8541" s="33"/>
    </row>
    <row r="8542" spans="16:25" x14ac:dyDescent="0.45">
      <c r="P8542" s="33"/>
      <c r="W8542" s="33"/>
      <c r="Y8542" s="33"/>
    </row>
    <row r="8543" spans="16:25" x14ac:dyDescent="0.45">
      <c r="P8543" s="33"/>
      <c r="W8543" s="33"/>
      <c r="Y8543" s="33"/>
    </row>
    <row r="8544" spans="16:25" x14ac:dyDescent="0.45">
      <c r="P8544" s="33"/>
      <c r="W8544" s="33"/>
      <c r="Y8544" s="33"/>
    </row>
    <row r="8545" spans="16:25" x14ac:dyDescent="0.45">
      <c r="P8545" s="33"/>
      <c r="W8545" s="33"/>
      <c r="Y8545" s="33"/>
    </row>
    <row r="8546" spans="16:25" x14ac:dyDescent="0.45">
      <c r="P8546" s="33"/>
      <c r="W8546" s="33"/>
      <c r="Y8546" s="33"/>
    </row>
    <row r="8547" spans="16:25" x14ac:dyDescent="0.45">
      <c r="P8547" s="33"/>
      <c r="W8547" s="33"/>
      <c r="Y8547" s="33"/>
    </row>
    <row r="8548" spans="16:25" x14ac:dyDescent="0.45">
      <c r="P8548" s="33"/>
      <c r="W8548" s="33"/>
      <c r="Y8548" s="33"/>
    </row>
    <row r="8549" spans="16:25" x14ac:dyDescent="0.45">
      <c r="P8549" s="33"/>
      <c r="W8549" s="33"/>
      <c r="Y8549" s="33"/>
    </row>
    <row r="8550" spans="16:25" x14ac:dyDescent="0.45">
      <c r="P8550" s="33"/>
      <c r="W8550" s="33"/>
      <c r="Y8550" s="33"/>
    </row>
    <row r="8551" spans="16:25" x14ac:dyDescent="0.45">
      <c r="P8551" s="33"/>
      <c r="W8551" s="33"/>
      <c r="Y8551" s="33"/>
    </row>
    <row r="8552" spans="16:25" x14ac:dyDescent="0.45">
      <c r="P8552" s="33"/>
      <c r="W8552" s="33"/>
      <c r="Y8552" s="33"/>
    </row>
    <row r="8553" spans="16:25" x14ac:dyDescent="0.45">
      <c r="P8553" s="33"/>
      <c r="W8553" s="33"/>
      <c r="Y8553" s="33"/>
    </row>
    <row r="8554" spans="16:25" x14ac:dyDescent="0.45">
      <c r="P8554" s="33"/>
      <c r="W8554" s="33"/>
      <c r="Y8554" s="33"/>
    </row>
    <row r="8555" spans="16:25" x14ac:dyDescent="0.45">
      <c r="P8555" s="33"/>
      <c r="W8555" s="33"/>
      <c r="Y8555" s="33"/>
    </row>
    <row r="8556" spans="16:25" x14ac:dyDescent="0.45">
      <c r="P8556" s="33"/>
      <c r="W8556" s="33"/>
      <c r="Y8556" s="33"/>
    </row>
    <row r="8557" spans="16:25" x14ac:dyDescent="0.45">
      <c r="P8557" s="33"/>
      <c r="W8557" s="33"/>
      <c r="Y8557" s="33"/>
    </row>
    <row r="8558" spans="16:25" x14ac:dyDescent="0.45">
      <c r="P8558" s="33"/>
      <c r="W8558" s="33"/>
      <c r="Y8558" s="33"/>
    </row>
    <row r="8559" spans="16:25" x14ac:dyDescent="0.45">
      <c r="P8559" s="33"/>
      <c r="W8559" s="33"/>
      <c r="Y8559" s="33"/>
    </row>
    <row r="8560" spans="16:25" x14ac:dyDescent="0.45">
      <c r="P8560" s="33"/>
      <c r="W8560" s="33"/>
      <c r="Y8560" s="33"/>
    </row>
    <row r="8561" spans="16:25" x14ac:dyDescent="0.45">
      <c r="P8561" s="33"/>
      <c r="W8561" s="33"/>
      <c r="Y8561" s="33"/>
    </row>
    <row r="8562" spans="16:25" x14ac:dyDescent="0.45">
      <c r="P8562" s="33"/>
      <c r="W8562" s="33"/>
      <c r="Y8562" s="33"/>
    </row>
    <row r="8563" spans="16:25" x14ac:dyDescent="0.45">
      <c r="P8563" s="33"/>
      <c r="W8563" s="33"/>
      <c r="Y8563" s="33"/>
    </row>
    <row r="8564" spans="16:25" x14ac:dyDescent="0.45">
      <c r="P8564" s="33"/>
      <c r="W8564" s="33"/>
      <c r="Y8564" s="33"/>
    </row>
    <row r="8565" spans="16:25" x14ac:dyDescent="0.45">
      <c r="P8565" s="33"/>
      <c r="W8565" s="33"/>
      <c r="Y8565" s="33"/>
    </row>
    <row r="8566" spans="16:25" x14ac:dyDescent="0.45">
      <c r="P8566" s="33"/>
      <c r="W8566" s="33"/>
      <c r="Y8566" s="33"/>
    </row>
    <row r="8567" spans="16:25" x14ac:dyDescent="0.45">
      <c r="P8567" s="33"/>
      <c r="W8567" s="33"/>
      <c r="Y8567" s="33"/>
    </row>
    <row r="8568" spans="16:25" x14ac:dyDescent="0.45">
      <c r="P8568" s="33"/>
      <c r="W8568" s="33"/>
      <c r="Y8568" s="33"/>
    </row>
    <row r="8569" spans="16:25" x14ac:dyDescent="0.45">
      <c r="P8569" s="33"/>
      <c r="W8569" s="33"/>
      <c r="Y8569" s="33"/>
    </row>
    <row r="8570" spans="16:25" x14ac:dyDescent="0.45">
      <c r="P8570" s="33"/>
      <c r="W8570" s="33"/>
      <c r="Y8570" s="33"/>
    </row>
    <row r="8571" spans="16:25" x14ac:dyDescent="0.45">
      <c r="P8571" s="33"/>
      <c r="W8571" s="33"/>
      <c r="Y8571" s="33"/>
    </row>
    <row r="8572" spans="16:25" x14ac:dyDescent="0.45">
      <c r="P8572" s="33"/>
      <c r="W8572" s="33"/>
      <c r="Y8572" s="33"/>
    </row>
    <row r="8573" spans="16:25" x14ac:dyDescent="0.45">
      <c r="P8573" s="33"/>
      <c r="W8573" s="33"/>
      <c r="Y8573" s="33"/>
    </row>
    <row r="8574" spans="16:25" x14ac:dyDescent="0.45">
      <c r="P8574" s="33"/>
      <c r="W8574" s="33"/>
      <c r="Y8574" s="33"/>
    </row>
    <row r="8575" spans="16:25" x14ac:dyDescent="0.45">
      <c r="P8575" s="33"/>
      <c r="W8575" s="33"/>
      <c r="Y8575" s="33"/>
    </row>
    <row r="8576" spans="16:25" x14ac:dyDescent="0.45">
      <c r="P8576" s="33"/>
      <c r="W8576" s="33"/>
      <c r="Y8576" s="33"/>
    </row>
    <row r="8577" spans="16:25" x14ac:dyDescent="0.45">
      <c r="P8577" s="33"/>
      <c r="W8577" s="33"/>
      <c r="Y8577" s="33"/>
    </row>
    <row r="8578" spans="16:25" x14ac:dyDescent="0.45">
      <c r="P8578" s="33"/>
      <c r="W8578" s="33"/>
      <c r="Y8578" s="33"/>
    </row>
    <row r="8579" spans="16:25" x14ac:dyDescent="0.45">
      <c r="P8579" s="33"/>
      <c r="W8579" s="33"/>
      <c r="Y8579" s="33"/>
    </row>
    <row r="8580" spans="16:25" x14ac:dyDescent="0.45">
      <c r="P8580" s="33"/>
      <c r="W8580" s="33"/>
      <c r="Y8580" s="33"/>
    </row>
    <row r="8581" spans="16:25" x14ac:dyDescent="0.45">
      <c r="P8581" s="33"/>
      <c r="W8581" s="33"/>
      <c r="Y8581" s="33"/>
    </row>
    <row r="8582" spans="16:25" x14ac:dyDescent="0.45">
      <c r="P8582" s="33"/>
      <c r="W8582" s="33"/>
      <c r="Y8582" s="33"/>
    </row>
    <row r="8583" spans="16:25" x14ac:dyDescent="0.45">
      <c r="P8583" s="33"/>
      <c r="W8583" s="33"/>
      <c r="Y8583" s="33"/>
    </row>
    <row r="8584" spans="16:25" x14ac:dyDescent="0.45">
      <c r="P8584" s="33"/>
      <c r="W8584" s="33"/>
      <c r="Y8584" s="33"/>
    </row>
    <row r="8585" spans="16:25" x14ac:dyDescent="0.45">
      <c r="P8585" s="33"/>
      <c r="W8585" s="33"/>
      <c r="Y8585" s="33"/>
    </row>
    <row r="8586" spans="16:25" x14ac:dyDescent="0.45">
      <c r="P8586" s="33"/>
      <c r="W8586" s="33"/>
      <c r="Y8586" s="33"/>
    </row>
    <row r="8587" spans="16:25" x14ac:dyDescent="0.45">
      <c r="P8587" s="33"/>
      <c r="W8587" s="33"/>
      <c r="Y8587" s="33"/>
    </row>
    <row r="8588" spans="16:25" x14ac:dyDescent="0.45">
      <c r="P8588" s="33"/>
      <c r="W8588" s="33"/>
      <c r="Y8588" s="33"/>
    </row>
    <row r="8589" spans="16:25" x14ac:dyDescent="0.45">
      <c r="P8589" s="33"/>
      <c r="W8589" s="33"/>
      <c r="Y8589" s="33"/>
    </row>
    <row r="8590" spans="16:25" x14ac:dyDescent="0.45">
      <c r="P8590" s="33"/>
      <c r="W8590" s="33"/>
      <c r="Y8590" s="33"/>
    </row>
    <row r="8591" spans="16:25" x14ac:dyDescent="0.45">
      <c r="P8591" s="33"/>
      <c r="W8591" s="33"/>
      <c r="Y8591" s="33"/>
    </row>
    <row r="8592" spans="16:25" x14ac:dyDescent="0.45">
      <c r="P8592" s="33"/>
      <c r="W8592" s="33"/>
      <c r="Y8592" s="33"/>
    </row>
    <row r="8593" spans="16:25" x14ac:dyDescent="0.45">
      <c r="P8593" s="33"/>
      <c r="W8593" s="33"/>
      <c r="Y8593" s="33"/>
    </row>
    <row r="8594" spans="16:25" x14ac:dyDescent="0.45">
      <c r="P8594" s="33"/>
      <c r="W8594" s="33"/>
      <c r="Y8594" s="33"/>
    </row>
    <row r="8595" spans="16:25" x14ac:dyDescent="0.45">
      <c r="P8595" s="33"/>
      <c r="W8595" s="33"/>
      <c r="Y8595" s="33"/>
    </row>
    <row r="8596" spans="16:25" x14ac:dyDescent="0.45">
      <c r="P8596" s="33"/>
      <c r="W8596" s="33"/>
      <c r="Y8596" s="33"/>
    </row>
    <row r="8597" spans="16:25" x14ac:dyDescent="0.45">
      <c r="P8597" s="33"/>
      <c r="W8597" s="33"/>
      <c r="Y8597" s="33"/>
    </row>
    <row r="8598" spans="16:25" x14ac:dyDescent="0.45">
      <c r="P8598" s="33"/>
      <c r="W8598" s="33"/>
      <c r="Y8598" s="33"/>
    </row>
    <row r="8599" spans="16:25" x14ac:dyDescent="0.45">
      <c r="P8599" s="33"/>
      <c r="W8599" s="33"/>
      <c r="Y8599" s="33"/>
    </row>
    <row r="8600" spans="16:25" x14ac:dyDescent="0.45">
      <c r="P8600" s="33"/>
      <c r="W8600" s="33"/>
      <c r="Y8600" s="33"/>
    </row>
    <row r="8601" spans="16:25" x14ac:dyDescent="0.45">
      <c r="P8601" s="33"/>
      <c r="W8601" s="33"/>
      <c r="Y8601" s="33"/>
    </row>
    <row r="8602" spans="16:25" x14ac:dyDescent="0.45">
      <c r="P8602" s="33"/>
      <c r="W8602" s="33"/>
      <c r="Y8602" s="33"/>
    </row>
    <row r="8603" spans="16:25" x14ac:dyDescent="0.45">
      <c r="P8603" s="33"/>
      <c r="W8603" s="33"/>
      <c r="Y8603" s="33"/>
    </row>
    <row r="8604" spans="16:25" x14ac:dyDescent="0.45">
      <c r="P8604" s="33"/>
      <c r="W8604" s="33"/>
      <c r="Y8604" s="33"/>
    </row>
    <row r="8605" spans="16:25" x14ac:dyDescent="0.45">
      <c r="P8605" s="33"/>
      <c r="W8605" s="33"/>
      <c r="Y8605" s="33"/>
    </row>
    <row r="8606" spans="16:25" x14ac:dyDescent="0.45">
      <c r="P8606" s="33"/>
      <c r="W8606" s="33"/>
      <c r="Y8606" s="33"/>
    </row>
    <row r="8607" spans="16:25" x14ac:dyDescent="0.45">
      <c r="P8607" s="33"/>
      <c r="W8607" s="33"/>
      <c r="Y8607" s="33"/>
    </row>
    <row r="8608" spans="16:25" x14ac:dyDescent="0.45">
      <c r="P8608" s="33"/>
      <c r="W8608" s="33"/>
      <c r="Y8608" s="33"/>
    </row>
    <row r="8609" spans="16:25" x14ac:dyDescent="0.45">
      <c r="P8609" s="33"/>
      <c r="W8609" s="33"/>
      <c r="Y8609" s="33"/>
    </row>
    <row r="8610" spans="16:25" x14ac:dyDescent="0.45">
      <c r="P8610" s="33"/>
      <c r="W8610" s="33"/>
      <c r="Y8610" s="33"/>
    </row>
    <row r="8611" spans="16:25" x14ac:dyDescent="0.45">
      <c r="P8611" s="33"/>
      <c r="W8611" s="33"/>
      <c r="Y8611" s="33"/>
    </row>
    <row r="8612" spans="16:25" x14ac:dyDescent="0.45">
      <c r="P8612" s="33"/>
      <c r="W8612" s="33"/>
      <c r="Y8612" s="33"/>
    </row>
    <row r="8613" spans="16:25" x14ac:dyDescent="0.45">
      <c r="P8613" s="33"/>
      <c r="W8613" s="33"/>
      <c r="Y8613" s="33"/>
    </row>
    <row r="8614" spans="16:25" x14ac:dyDescent="0.45">
      <c r="P8614" s="33"/>
      <c r="W8614" s="33"/>
      <c r="Y8614" s="33"/>
    </row>
    <row r="8615" spans="16:25" x14ac:dyDescent="0.45">
      <c r="P8615" s="33"/>
      <c r="W8615" s="33"/>
      <c r="Y8615" s="33"/>
    </row>
    <row r="8616" spans="16:25" x14ac:dyDescent="0.45">
      <c r="P8616" s="33"/>
      <c r="W8616" s="33"/>
      <c r="Y8616" s="33"/>
    </row>
    <row r="8617" spans="16:25" x14ac:dyDescent="0.45">
      <c r="P8617" s="33"/>
      <c r="W8617" s="33"/>
      <c r="Y8617" s="33"/>
    </row>
    <row r="8618" spans="16:25" x14ac:dyDescent="0.45">
      <c r="P8618" s="33"/>
      <c r="W8618" s="33"/>
      <c r="Y8618" s="33"/>
    </row>
    <row r="8619" spans="16:25" x14ac:dyDescent="0.45">
      <c r="P8619" s="33"/>
      <c r="W8619" s="33"/>
      <c r="Y8619" s="33"/>
    </row>
    <row r="8620" spans="16:25" x14ac:dyDescent="0.45">
      <c r="P8620" s="33"/>
      <c r="W8620" s="33"/>
      <c r="Y8620" s="33"/>
    </row>
    <row r="8621" spans="16:25" x14ac:dyDescent="0.45">
      <c r="P8621" s="33"/>
      <c r="W8621" s="33"/>
      <c r="Y8621" s="33"/>
    </row>
    <row r="8622" spans="16:25" x14ac:dyDescent="0.45">
      <c r="P8622" s="33"/>
      <c r="W8622" s="33"/>
      <c r="Y8622" s="33"/>
    </row>
    <row r="8623" spans="16:25" x14ac:dyDescent="0.45">
      <c r="P8623" s="33"/>
      <c r="W8623" s="33"/>
      <c r="Y8623" s="33"/>
    </row>
    <row r="8624" spans="16:25" x14ac:dyDescent="0.45">
      <c r="P8624" s="33"/>
      <c r="W8624" s="33"/>
      <c r="Y8624" s="33"/>
    </row>
    <row r="8625" spans="16:25" x14ac:dyDescent="0.45">
      <c r="P8625" s="33"/>
      <c r="W8625" s="33"/>
      <c r="Y8625" s="33"/>
    </row>
    <row r="8626" spans="16:25" x14ac:dyDescent="0.45">
      <c r="P8626" s="33"/>
      <c r="W8626" s="33"/>
      <c r="Y8626" s="33"/>
    </row>
    <row r="8627" spans="16:25" x14ac:dyDescent="0.45">
      <c r="P8627" s="33"/>
      <c r="W8627" s="33"/>
      <c r="Y8627" s="33"/>
    </row>
    <row r="8628" spans="16:25" x14ac:dyDescent="0.45">
      <c r="P8628" s="33"/>
      <c r="W8628" s="33"/>
      <c r="Y8628" s="33"/>
    </row>
    <row r="8629" spans="16:25" x14ac:dyDescent="0.45">
      <c r="P8629" s="33"/>
      <c r="W8629" s="33"/>
      <c r="Y8629" s="33"/>
    </row>
    <row r="8630" spans="16:25" x14ac:dyDescent="0.45">
      <c r="P8630" s="33"/>
      <c r="W8630" s="33"/>
      <c r="Y8630" s="33"/>
    </row>
    <row r="8631" spans="16:25" x14ac:dyDescent="0.45">
      <c r="P8631" s="33"/>
      <c r="W8631" s="33"/>
      <c r="Y8631" s="33"/>
    </row>
    <row r="8632" spans="16:25" x14ac:dyDescent="0.45">
      <c r="P8632" s="33"/>
      <c r="W8632" s="33"/>
      <c r="Y8632" s="33"/>
    </row>
    <row r="8633" spans="16:25" x14ac:dyDescent="0.45">
      <c r="P8633" s="33"/>
      <c r="W8633" s="33"/>
      <c r="Y8633" s="33"/>
    </row>
    <row r="8634" spans="16:25" x14ac:dyDescent="0.45">
      <c r="P8634" s="33"/>
      <c r="W8634" s="33"/>
      <c r="Y8634" s="33"/>
    </row>
    <row r="8635" spans="16:25" x14ac:dyDescent="0.45">
      <c r="P8635" s="33"/>
      <c r="W8635" s="33"/>
      <c r="Y8635" s="33"/>
    </row>
    <row r="8636" spans="16:25" x14ac:dyDescent="0.45">
      <c r="P8636" s="33"/>
      <c r="W8636" s="33"/>
      <c r="Y8636" s="33"/>
    </row>
    <row r="8637" spans="16:25" x14ac:dyDescent="0.45">
      <c r="P8637" s="33"/>
      <c r="W8637" s="33"/>
      <c r="Y8637" s="33"/>
    </row>
    <row r="8638" spans="16:25" x14ac:dyDescent="0.45">
      <c r="P8638" s="33"/>
      <c r="W8638" s="33"/>
      <c r="Y8638" s="33"/>
    </row>
    <row r="8639" spans="16:25" x14ac:dyDescent="0.45">
      <c r="P8639" s="33"/>
      <c r="W8639" s="33"/>
      <c r="Y8639" s="33"/>
    </row>
    <row r="8640" spans="16:25" x14ac:dyDescent="0.45">
      <c r="P8640" s="33"/>
      <c r="W8640" s="33"/>
      <c r="Y8640" s="33"/>
    </row>
    <row r="8641" spans="16:25" x14ac:dyDescent="0.45">
      <c r="P8641" s="33"/>
      <c r="W8641" s="33"/>
      <c r="Y8641" s="33"/>
    </row>
    <row r="8642" spans="16:25" x14ac:dyDescent="0.45">
      <c r="P8642" s="33"/>
      <c r="W8642" s="33"/>
      <c r="Y8642" s="33"/>
    </row>
    <row r="8643" spans="16:25" x14ac:dyDescent="0.45">
      <c r="P8643" s="33"/>
      <c r="W8643" s="33"/>
      <c r="Y8643" s="33"/>
    </row>
    <row r="8644" spans="16:25" x14ac:dyDescent="0.45">
      <c r="P8644" s="33"/>
      <c r="W8644" s="33"/>
      <c r="Y8644" s="33"/>
    </row>
    <row r="8645" spans="16:25" x14ac:dyDescent="0.45">
      <c r="P8645" s="33"/>
      <c r="W8645" s="33"/>
      <c r="Y8645" s="33"/>
    </row>
    <row r="8646" spans="16:25" x14ac:dyDescent="0.45">
      <c r="P8646" s="33"/>
      <c r="W8646" s="33"/>
      <c r="Y8646" s="33"/>
    </row>
    <row r="8647" spans="16:25" x14ac:dyDescent="0.45">
      <c r="P8647" s="33"/>
      <c r="W8647" s="33"/>
      <c r="Y8647" s="33"/>
    </row>
    <row r="8648" spans="16:25" x14ac:dyDescent="0.45">
      <c r="P8648" s="33"/>
      <c r="W8648" s="33"/>
      <c r="Y8648" s="33"/>
    </row>
    <row r="8649" spans="16:25" x14ac:dyDescent="0.45">
      <c r="P8649" s="33"/>
      <c r="W8649" s="33"/>
      <c r="Y8649" s="33"/>
    </row>
    <row r="8650" spans="16:25" x14ac:dyDescent="0.45">
      <c r="P8650" s="33"/>
      <c r="W8650" s="33"/>
      <c r="Y8650" s="33"/>
    </row>
    <row r="8651" spans="16:25" x14ac:dyDescent="0.45">
      <c r="P8651" s="33"/>
      <c r="W8651" s="33"/>
      <c r="Y8651" s="33"/>
    </row>
    <row r="8652" spans="16:25" x14ac:dyDescent="0.45">
      <c r="P8652" s="33"/>
      <c r="W8652" s="33"/>
      <c r="Y8652" s="33"/>
    </row>
    <row r="8653" spans="16:25" x14ac:dyDescent="0.45">
      <c r="P8653" s="33"/>
      <c r="W8653" s="33"/>
      <c r="Y8653" s="33"/>
    </row>
    <row r="8654" spans="16:25" x14ac:dyDescent="0.45">
      <c r="P8654" s="33"/>
      <c r="W8654" s="33"/>
      <c r="Y8654" s="33"/>
    </row>
    <row r="8655" spans="16:25" x14ac:dyDescent="0.45">
      <c r="P8655" s="33"/>
      <c r="W8655" s="33"/>
      <c r="Y8655" s="33"/>
    </row>
    <row r="8656" spans="16:25" x14ac:dyDescent="0.45">
      <c r="P8656" s="33"/>
      <c r="W8656" s="33"/>
      <c r="Y8656" s="33"/>
    </row>
    <row r="8657" spans="16:25" x14ac:dyDescent="0.45">
      <c r="P8657" s="33"/>
      <c r="W8657" s="33"/>
      <c r="Y8657" s="33"/>
    </row>
    <row r="8658" spans="16:25" x14ac:dyDescent="0.45">
      <c r="P8658" s="33"/>
      <c r="W8658" s="33"/>
      <c r="Y8658" s="33"/>
    </row>
    <row r="8659" spans="16:25" x14ac:dyDescent="0.45">
      <c r="P8659" s="33"/>
      <c r="W8659" s="33"/>
      <c r="Y8659" s="33"/>
    </row>
    <row r="8660" spans="16:25" x14ac:dyDescent="0.45">
      <c r="P8660" s="33"/>
      <c r="W8660" s="33"/>
      <c r="Y8660" s="33"/>
    </row>
    <row r="8661" spans="16:25" x14ac:dyDescent="0.45">
      <c r="P8661" s="33"/>
      <c r="W8661" s="33"/>
      <c r="Y8661" s="33"/>
    </row>
    <row r="8662" spans="16:25" x14ac:dyDescent="0.45">
      <c r="P8662" s="33"/>
      <c r="W8662" s="33"/>
      <c r="Y8662" s="33"/>
    </row>
    <row r="8663" spans="16:25" x14ac:dyDescent="0.45">
      <c r="P8663" s="33"/>
      <c r="W8663" s="33"/>
      <c r="Y8663" s="33"/>
    </row>
    <row r="8664" spans="16:25" x14ac:dyDescent="0.45">
      <c r="P8664" s="33"/>
      <c r="W8664" s="33"/>
      <c r="Y8664" s="33"/>
    </row>
    <row r="8665" spans="16:25" x14ac:dyDescent="0.45">
      <c r="P8665" s="33"/>
      <c r="W8665" s="33"/>
      <c r="Y8665" s="33"/>
    </row>
    <row r="8666" spans="16:25" x14ac:dyDescent="0.45">
      <c r="P8666" s="33"/>
      <c r="W8666" s="33"/>
      <c r="Y8666" s="33"/>
    </row>
    <row r="8667" spans="16:25" x14ac:dyDescent="0.45">
      <c r="P8667" s="33"/>
      <c r="W8667" s="33"/>
      <c r="Y8667" s="33"/>
    </row>
    <row r="8668" spans="16:25" x14ac:dyDescent="0.45">
      <c r="P8668" s="33"/>
      <c r="W8668" s="33"/>
      <c r="Y8668" s="33"/>
    </row>
    <row r="8669" spans="16:25" x14ac:dyDescent="0.45">
      <c r="P8669" s="33"/>
      <c r="W8669" s="33"/>
      <c r="Y8669" s="33"/>
    </row>
    <row r="8670" spans="16:25" x14ac:dyDescent="0.45">
      <c r="P8670" s="33"/>
      <c r="W8670" s="33"/>
      <c r="Y8670" s="33"/>
    </row>
    <row r="8671" spans="16:25" x14ac:dyDescent="0.45">
      <c r="P8671" s="33"/>
      <c r="W8671" s="33"/>
      <c r="Y8671" s="33"/>
    </row>
    <row r="8672" spans="16:25" x14ac:dyDescent="0.45">
      <c r="P8672" s="33"/>
      <c r="W8672" s="33"/>
      <c r="Y8672" s="33"/>
    </row>
    <row r="8673" spans="16:25" x14ac:dyDescent="0.45">
      <c r="P8673" s="33"/>
      <c r="W8673" s="33"/>
      <c r="Y8673" s="33"/>
    </row>
    <row r="8674" spans="16:25" x14ac:dyDescent="0.45">
      <c r="P8674" s="33"/>
      <c r="W8674" s="33"/>
      <c r="Y8674" s="33"/>
    </row>
    <row r="8675" spans="16:25" x14ac:dyDescent="0.45">
      <c r="P8675" s="33"/>
      <c r="W8675" s="33"/>
      <c r="Y8675" s="33"/>
    </row>
    <row r="8676" spans="16:25" x14ac:dyDescent="0.45">
      <c r="P8676" s="33"/>
      <c r="W8676" s="33"/>
      <c r="Y8676" s="33"/>
    </row>
    <row r="8677" spans="16:25" x14ac:dyDescent="0.45">
      <c r="P8677" s="33"/>
      <c r="W8677" s="33"/>
      <c r="Y8677" s="33"/>
    </row>
    <row r="8678" spans="16:25" x14ac:dyDescent="0.45">
      <c r="P8678" s="33"/>
      <c r="W8678" s="33"/>
      <c r="Y8678" s="33"/>
    </row>
    <row r="8679" spans="16:25" x14ac:dyDescent="0.45">
      <c r="P8679" s="33"/>
      <c r="W8679" s="33"/>
      <c r="Y8679" s="33"/>
    </row>
    <row r="8680" spans="16:25" x14ac:dyDescent="0.45">
      <c r="P8680" s="33"/>
      <c r="W8680" s="33"/>
      <c r="Y8680" s="33"/>
    </row>
    <row r="8681" spans="16:25" x14ac:dyDescent="0.45">
      <c r="P8681" s="33"/>
      <c r="W8681" s="33"/>
      <c r="Y8681" s="33"/>
    </row>
    <row r="8682" spans="16:25" x14ac:dyDescent="0.45">
      <c r="P8682" s="33"/>
      <c r="W8682" s="33"/>
      <c r="Y8682" s="33"/>
    </row>
    <row r="8683" spans="16:25" x14ac:dyDescent="0.45">
      <c r="P8683" s="33"/>
      <c r="W8683" s="33"/>
      <c r="Y8683" s="33"/>
    </row>
    <row r="8684" spans="16:25" x14ac:dyDescent="0.45">
      <c r="P8684" s="33"/>
      <c r="W8684" s="33"/>
      <c r="Y8684" s="33"/>
    </row>
    <row r="8685" spans="16:25" x14ac:dyDescent="0.45">
      <c r="P8685" s="33"/>
      <c r="W8685" s="33"/>
      <c r="Y8685" s="33"/>
    </row>
    <row r="8686" spans="16:25" x14ac:dyDescent="0.45">
      <c r="P8686" s="33"/>
      <c r="W8686" s="33"/>
      <c r="Y8686" s="33"/>
    </row>
    <row r="8687" spans="16:25" x14ac:dyDescent="0.45">
      <c r="P8687" s="33"/>
      <c r="W8687" s="33"/>
      <c r="Y8687" s="33"/>
    </row>
    <row r="8688" spans="16:25" x14ac:dyDescent="0.45">
      <c r="P8688" s="33"/>
      <c r="W8688" s="33"/>
      <c r="Y8688" s="33"/>
    </row>
    <row r="8689" spans="16:25" x14ac:dyDescent="0.45">
      <c r="P8689" s="33"/>
      <c r="W8689" s="33"/>
      <c r="Y8689" s="33"/>
    </row>
    <row r="8690" spans="16:25" x14ac:dyDescent="0.45">
      <c r="P8690" s="33"/>
      <c r="W8690" s="33"/>
      <c r="Y8690" s="33"/>
    </row>
    <row r="8691" spans="16:25" x14ac:dyDescent="0.45">
      <c r="P8691" s="33"/>
      <c r="W8691" s="33"/>
      <c r="Y8691" s="33"/>
    </row>
    <row r="8692" spans="16:25" x14ac:dyDescent="0.45">
      <c r="P8692" s="33"/>
      <c r="W8692" s="33"/>
      <c r="Y8692" s="33"/>
    </row>
    <row r="8693" spans="16:25" x14ac:dyDescent="0.45">
      <c r="P8693" s="33"/>
      <c r="W8693" s="33"/>
      <c r="Y8693" s="33"/>
    </row>
    <row r="8694" spans="16:25" x14ac:dyDescent="0.45">
      <c r="P8694" s="33"/>
      <c r="W8694" s="33"/>
      <c r="Y8694" s="33"/>
    </row>
    <row r="8695" spans="16:25" x14ac:dyDescent="0.45">
      <c r="P8695" s="33"/>
      <c r="W8695" s="33"/>
      <c r="Y8695" s="33"/>
    </row>
    <row r="8696" spans="16:25" x14ac:dyDescent="0.45">
      <c r="P8696" s="33"/>
      <c r="W8696" s="33"/>
      <c r="Y8696" s="33"/>
    </row>
    <row r="8697" spans="16:25" x14ac:dyDescent="0.45">
      <c r="P8697" s="33"/>
      <c r="W8697" s="33"/>
      <c r="Y8697" s="33"/>
    </row>
    <row r="8698" spans="16:25" x14ac:dyDescent="0.45">
      <c r="P8698" s="33"/>
      <c r="W8698" s="33"/>
      <c r="Y8698" s="33"/>
    </row>
    <row r="8699" spans="16:25" x14ac:dyDescent="0.45">
      <c r="P8699" s="33"/>
      <c r="W8699" s="33"/>
      <c r="Y8699" s="33"/>
    </row>
    <row r="8700" spans="16:25" x14ac:dyDescent="0.45">
      <c r="P8700" s="33"/>
      <c r="W8700" s="33"/>
      <c r="Y8700" s="33"/>
    </row>
    <row r="8701" spans="16:25" x14ac:dyDescent="0.45">
      <c r="P8701" s="33"/>
      <c r="W8701" s="33"/>
      <c r="Y8701" s="33"/>
    </row>
    <row r="8702" spans="16:25" x14ac:dyDescent="0.45">
      <c r="P8702" s="33"/>
      <c r="W8702" s="33"/>
      <c r="Y8702" s="33"/>
    </row>
    <row r="8703" spans="16:25" x14ac:dyDescent="0.45">
      <c r="P8703" s="33"/>
      <c r="W8703" s="33"/>
      <c r="Y8703" s="33"/>
    </row>
    <row r="8704" spans="16:25" x14ac:dyDescent="0.45">
      <c r="P8704" s="33"/>
      <c r="W8704" s="33"/>
      <c r="Y8704" s="33"/>
    </row>
    <row r="8705" spans="16:25" x14ac:dyDescent="0.45">
      <c r="P8705" s="33"/>
      <c r="W8705" s="33"/>
      <c r="Y8705" s="33"/>
    </row>
    <row r="8706" spans="16:25" x14ac:dyDescent="0.45">
      <c r="P8706" s="33"/>
      <c r="W8706" s="33"/>
      <c r="Y8706" s="33"/>
    </row>
    <row r="8707" spans="16:25" x14ac:dyDescent="0.45">
      <c r="P8707" s="33"/>
      <c r="W8707" s="33"/>
      <c r="Y8707" s="33"/>
    </row>
    <row r="8708" spans="16:25" x14ac:dyDescent="0.45">
      <c r="P8708" s="33"/>
      <c r="W8708" s="33"/>
      <c r="Y8708" s="33"/>
    </row>
    <row r="8709" spans="16:25" x14ac:dyDescent="0.45">
      <c r="P8709" s="33"/>
      <c r="W8709" s="33"/>
      <c r="Y8709" s="33"/>
    </row>
    <row r="8710" spans="16:25" x14ac:dyDescent="0.45">
      <c r="P8710" s="33"/>
      <c r="W8710" s="33"/>
      <c r="Y8710" s="33"/>
    </row>
    <row r="8711" spans="16:25" x14ac:dyDescent="0.45">
      <c r="P8711" s="33"/>
      <c r="W8711" s="33"/>
      <c r="Y8711" s="33"/>
    </row>
    <row r="8712" spans="16:25" x14ac:dyDescent="0.45">
      <c r="P8712" s="33"/>
      <c r="W8712" s="33"/>
      <c r="Y8712" s="33"/>
    </row>
    <row r="8713" spans="16:25" x14ac:dyDescent="0.45">
      <c r="P8713" s="33"/>
      <c r="W8713" s="33"/>
      <c r="Y8713" s="33"/>
    </row>
    <row r="8714" spans="16:25" x14ac:dyDescent="0.45">
      <c r="P8714" s="33"/>
      <c r="W8714" s="33"/>
      <c r="Y8714" s="33"/>
    </row>
    <row r="8715" spans="16:25" x14ac:dyDescent="0.45">
      <c r="P8715" s="33"/>
      <c r="W8715" s="33"/>
      <c r="Y8715" s="33"/>
    </row>
    <row r="8716" spans="16:25" x14ac:dyDescent="0.45">
      <c r="P8716" s="33"/>
      <c r="W8716" s="33"/>
      <c r="Y8716" s="33"/>
    </row>
    <row r="8717" spans="16:25" x14ac:dyDescent="0.45">
      <c r="P8717" s="33"/>
      <c r="W8717" s="33"/>
      <c r="Y8717" s="33"/>
    </row>
    <row r="8718" spans="16:25" x14ac:dyDescent="0.45">
      <c r="P8718" s="33"/>
      <c r="W8718" s="33"/>
      <c r="Y8718" s="33"/>
    </row>
    <row r="8719" spans="16:25" x14ac:dyDescent="0.45">
      <c r="P8719" s="33"/>
      <c r="W8719" s="33"/>
      <c r="Y8719" s="33"/>
    </row>
    <row r="8720" spans="16:25" x14ac:dyDescent="0.45">
      <c r="P8720" s="33"/>
      <c r="W8720" s="33"/>
      <c r="Y8720" s="33"/>
    </row>
    <row r="8721" spans="16:25" x14ac:dyDescent="0.45">
      <c r="P8721" s="33"/>
      <c r="W8721" s="33"/>
      <c r="Y8721" s="33"/>
    </row>
    <row r="8722" spans="16:25" x14ac:dyDescent="0.45">
      <c r="P8722" s="33"/>
      <c r="W8722" s="33"/>
      <c r="Y8722" s="33"/>
    </row>
    <row r="8723" spans="16:25" x14ac:dyDescent="0.45">
      <c r="P8723" s="33"/>
      <c r="W8723" s="33"/>
      <c r="Y8723" s="33"/>
    </row>
    <row r="8724" spans="16:25" x14ac:dyDescent="0.45">
      <c r="P8724" s="33"/>
      <c r="W8724" s="33"/>
      <c r="Y8724" s="33"/>
    </row>
    <row r="8725" spans="16:25" x14ac:dyDescent="0.45">
      <c r="P8725" s="33"/>
      <c r="W8725" s="33"/>
      <c r="Y8725" s="33"/>
    </row>
    <row r="8726" spans="16:25" x14ac:dyDescent="0.45">
      <c r="P8726" s="33"/>
      <c r="W8726" s="33"/>
      <c r="Y8726" s="33"/>
    </row>
    <row r="8727" spans="16:25" x14ac:dyDescent="0.45">
      <c r="P8727" s="33"/>
      <c r="W8727" s="33"/>
      <c r="Y8727" s="33"/>
    </row>
    <row r="8728" spans="16:25" x14ac:dyDescent="0.45">
      <c r="P8728" s="33"/>
      <c r="W8728" s="33"/>
      <c r="Y8728" s="33"/>
    </row>
    <row r="8729" spans="16:25" x14ac:dyDescent="0.45">
      <c r="P8729" s="33"/>
      <c r="W8729" s="33"/>
      <c r="Y8729" s="33"/>
    </row>
    <row r="8730" spans="16:25" x14ac:dyDescent="0.45">
      <c r="P8730" s="33"/>
      <c r="W8730" s="33"/>
      <c r="Y8730" s="33"/>
    </row>
    <row r="8731" spans="16:25" x14ac:dyDescent="0.45">
      <c r="P8731" s="33"/>
      <c r="W8731" s="33"/>
      <c r="Y8731" s="33"/>
    </row>
    <row r="8732" spans="16:25" x14ac:dyDescent="0.45">
      <c r="P8732" s="33"/>
      <c r="W8732" s="33"/>
      <c r="Y8732" s="33"/>
    </row>
    <row r="8733" spans="16:25" x14ac:dyDescent="0.45">
      <c r="P8733" s="33"/>
      <c r="W8733" s="33"/>
      <c r="Y8733" s="33"/>
    </row>
    <row r="8734" spans="16:25" x14ac:dyDescent="0.45">
      <c r="P8734" s="33"/>
      <c r="W8734" s="33"/>
      <c r="Y8734" s="33"/>
    </row>
    <row r="8735" spans="16:25" x14ac:dyDescent="0.45">
      <c r="P8735" s="33"/>
      <c r="W8735" s="33"/>
      <c r="Y8735" s="33"/>
    </row>
    <row r="8736" spans="16:25" x14ac:dyDescent="0.45">
      <c r="P8736" s="33"/>
      <c r="W8736" s="33"/>
      <c r="Y8736" s="33"/>
    </row>
    <row r="8737" spans="16:25" x14ac:dyDescent="0.45">
      <c r="P8737" s="33"/>
      <c r="W8737" s="33"/>
      <c r="Y8737" s="33"/>
    </row>
    <row r="8738" spans="16:25" x14ac:dyDescent="0.45">
      <c r="P8738" s="33"/>
      <c r="W8738" s="33"/>
      <c r="Y8738" s="33"/>
    </row>
    <row r="8739" spans="16:25" x14ac:dyDescent="0.45">
      <c r="P8739" s="33"/>
      <c r="W8739" s="33"/>
      <c r="Y8739" s="33"/>
    </row>
    <row r="8740" spans="16:25" x14ac:dyDescent="0.45">
      <c r="P8740" s="33"/>
      <c r="W8740" s="33"/>
      <c r="Y8740" s="33"/>
    </row>
    <row r="8741" spans="16:25" x14ac:dyDescent="0.45">
      <c r="P8741" s="33"/>
      <c r="W8741" s="33"/>
      <c r="Y8741" s="33"/>
    </row>
    <row r="8742" spans="16:25" x14ac:dyDescent="0.45">
      <c r="P8742" s="33"/>
      <c r="W8742" s="33"/>
      <c r="Y8742" s="33"/>
    </row>
    <row r="8743" spans="16:25" x14ac:dyDescent="0.45">
      <c r="P8743" s="33"/>
      <c r="W8743" s="33"/>
      <c r="Y8743" s="33"/>
    </row>
    <row r="8744" spans="16:25" x14ac:dyDescent="0.45">
      <c r="P8744" s="33"/>
      <c r="W8744" s="33"/>
      <c r="Y8744" s="33"/>
    </row>
    <row r="8745" spans="16:25" x14ac:dyDescent="0.45">
      <c r="P8745" s="33"/>
      <c r="W8745" s="33"/>
      <c r="Y8745" s="33"/>
    </row>
    <row r="8746" spans="16:25" x14ac:dyDescent="0.45">
      <c r="P8746" s="33"/>
      <c r="W8746" s="33"/>
      <c r="Y8746" s="33"/>
    </row>
    <row r="8747" spans="16:25" x14ac:dyDescent="0.45">
      <c r="P8747" s="33"/>
      <c r="W8747" s="33"/>
      <c r="Y8747" s="33"/>
    </row>
    <row r="8748" spans="16:25" x14ac:dyDescent="0.45">
      <c r="P8748" s="33"/>
      <c r="W8748" s="33"/>
      <c r="Y8748" s="33"/>
    </row>
    <row r="8749" spans="16:25" x14ac:dyDescent="0.45">
      <c r="P8749" s="33"/>
      <c r="W8749" s="33"/>
      <c r="Y8749" s="33"/>
    </row>
    <row r="8750" spans="16:25" x14ac:dyDescent="0.45">
      <c r="P8750" s="33"/>
      <c r="W8750" s="33"/>
      <c r="Y8750" s="33"/>
    </row>
    <row r="8751" spans="16:25" x14ac:dyDescent="0.45">
      <c r="P8751" s="33"/>
      <c r="W8751" s="33"/>
      <c r="Y8751" s="33"/>
    </row>
    <row r="8752" spans="16:25" x14ac:dyDescent="0.45">
      <c r="P8752" s="33"/>
      <c r="W8752" s="33"/>
      <c r="Y8752" s="33"/>
    </row>
    <row r="8753" spans="16:25" x14ac:dyDescent="0.45">
      <c r="P8753" s="33"/>
      <c r="W8753" s="33"/>
      <c r="Y8753" s="33"/>
    </row>
    <row r="8754" spans="16:25" x14ac:dyDescent="0.45">
      <c r="P8754" s="33"/>
      <c r="W8754" s="33"/>
      <c r="Y8754" s="33"/>
    </row>
    <row r="8755" spans="16:25" x14ac:dyDescent="0.45">
      <c r="P8755" s="33"/>
      <c r="W8755" s="33"/>
      <c r="Y8755" s="33"/>
    </row>
    <row r="8756" spans="16:25" x14ac:dyDescent="0.45">
      <c r="P8756" s="33"/>
      <c r="W8756" s="33"/>
      <c r="Y8756" s="33"/>
    </row>
    <row r="8757" spans="16:25" x14ac:dyDescent="0.45">
      <c r="P8757" s="33"/>
      <c r="W8757" s="33"/>
      <c r="Y8757" s="33"/>
    </row>
    <row r="8758" spans="16:25" x14ac:dyDescent="0.45">
      <c r="P8758" s="33"/>
      <c r="W8758" s="33"/>
      <c r="Y8758" s="33"/>
    </row>
    <row r="8759" spans="16:25" x14ac:dyDescent="0.45">
      <c r="P8759" s="33"/>
      <c r="W8759" s="33"/>
      <c r="Y8759" s="33"/>
    </row>
    <row r="8760" spans="16:25" x14ac:dyDescent="0.45">
      <c r="P8760" s="33"/>
      <c r="W8760" s="33"/>
      <c r="Y8760" s="33"/>
    </row>
    <row r="8761" spans="16:25" x14ac:dyDescent="0.45">
      <c r="P8761" s="33"/>
      <c r="W8761" s="33"/>
      <c r="Y8761" s="33"/>
    </row>
    <row r="8762" spans="16:25" x14ac:dyDescent="0.45">
      <c r="P8762" s="33"/>
      <c r="W8762" s="33"/>
      <c r="Y8762" s="33"/>
    </row>
    <row r="8763" spans="16:25" x14ac:dyDescent="0.45">
      <c r="P8763" s="33"/>
      <c r="W8763" s="33"/>
      <c r="Y8763" s="33"/>
    </row>
    <row r="8764" spans="16:25" x14ac:dyDescent="0.45">
      <c r="P8764" s="33"/>
      <c r="W8764" s="33"/>
      <c r="Y8764" s="33"/>
    </row>
    <row r="8765" spans="16:25" x14ac:dyDescent="0.45">
      <c r="P8765" s="33"/>
      <c r="W8765" s="33"/>
      <c r="Y8765" s="33"/>
    </row>
    <row r="8766" spans="16:25" x14ac:dyDescent="0.45">
      <c r="P8766" s="33"/>
      <c r="W8766" s="33"/>
      <c r="Y8766" s="33"/>
    </row>
    <row r="8767" spans="16:25" x14ac:dyDescent="0.45">
      <c r="P8767" s="33"/>
      <c r="W8767" s="33"/>
      <c r="Y8767" s="33"/>
    </row>
    <row r="8768" spans="16:25" x14ac:dyDescent="0.45">
      <c r="P8768" s="33"/>
      <c r="W8768" s="33"/>
      <c r="Y8768" s="33"/>
    </row>
    <row r="8769" spans="16:25" x14ac:dyDescent="0.45">
      <c r="P8769" s="33"/>
      <c r="W8769" s="33"/>
      <c r="Y8769" s="33"/>
    </row>
    <row r="8770" spans="16:25" x14ac:dyDescent="0.45">
      <c r="P8770" s="33"/>
      <c r="W8770" s="33"/>
      <c r="Y8770" s="33"/>
    </row>
    <row r="8771" spans="16:25" x14ac:dyDescent="0.45">
      <c r="P8771" s="33"/>
      <c r="W8771" s="33"/>
      <c r="Y8771" s="33"/>
    </row>
    <row r="8772" spans="16:25" x14ac:dyDescent="0.45">
      <c r="P8772" s="33"/>
      <c r="W8772" s="33"/>
      <c r="Y8772" s="33"/>
    </row>
    <row r="8773" spans="16:25" x14ac:dyDescent="0.45">
      <c r="P8773" s="33"/>
      <c r="W8773" s="33"/>
      <c r="Y8773" s="33"/>
    </row>
    <row r="8774" spans="16:25" x14ac:dyDescent="0.45">
      <c r="P8774" s="33"/>
      <c r="W8774" s="33"/>
      <c r="Y8774" s="33"/>
    </row>
    <row r="8775" spans="16:25" x14ac:dyDescent="0.45">
      <c r="P8775" s="33"/>
      <c r="W8775" s="33"/>
      <c r="Y8775" s="33"/>
    </row>
    <row r="8776" spans="16:25" x14ac:dyDescent="0.45">
      <c r="P8776" s="33"/>
      <c r="W8776" s="33"/>
      <c r="Y8776" s="33"/>
    </row>
    <row r="8777" spans="16:25" x14ac:dyDescent="0.45">
      <c r="P8777" s="33"/>
      <c r="W8777" s="33"/>
      <c r="Y8777" s="33"/>
    </row>
    <row r="8778" spans="16:25" x14ac:dyDescent="0.45">
      <c r="P8778" s="33"/>
      <c r="W8778" s="33"/>
      <c r="Y8778" s="33"/>
    </row>
    <row r="8779" spans="16:25" x14ac:dyDescent="0.45">
      <c r="P8779" s="33"/>
      <c r="W8779" s="33"/>
      <c r="Y8779" s="33"/>
    </row>
    <row r="8780" spans="16:25" x14ac:dyDescent="0.45">
      <c r="P8780" s="33"/>
      <c r="W8780" s="33"/>
      <c r="Y8780" s="33"/>
    </row>
    <row r="8781" spans="16:25" x14ac:dyDescent="0.45">
      <c r="P8781" s="33"/>
      <c r="W8781" s="33"/>
      <c r="Y8781" s="33"/>
    </row>
    <row r="8782" spans="16:25" x14ac:dyDescent="0.45">
      <c r="P8782" s="33"/>
      <c r="W8782" s="33"/>
      <c r="Y8782" s="33"/>
    </row>
    <row r="8783" spans="16:25" x14ac:dyDescent="0.45">
      <c r="P8783" s="33"/>
      <c r="W8783" s="33"/>
      <c r="Y8783" s="33"/>
    </row>
    <row r="8784" spans="16:25" x14ac:dyDescent="0.45">
      <c r="P8784" s="33"/>
      <c r="W8784" s="33"/>
      <c r="Y8784" s="33"/>
    </row>
    <row r="8785" spans="16:25" x14ac:dyDescent="0.45">
      <c r="P8785" s="33"/>
      <c r="W8785" s="33"/>
      <c r="Y8785" s="33"/>
    </row>
    <row r="8786" spans="16:25" x14ac:dyDescent="0.45">
      <c r="P8786" s="33"/>
      <c r="W8786" s="33"/>
      <c r="Y8786" s="33"/>
    </row>
    <row r="8787" spans="16:25" x14ac:dyDescent="0.45">
      <c r="P8787" s="33"/>
      <c r="W8787" s="33"/>
      <c r="Y8787" s="33"/>
    </row>
    <row r="8788" spans="16:25" x14ac:dyDescent="0.45">
      <c r="P8788" s="33"/>
      <c r="W8788" s="33"/>
      <c r="Y8788" s="33"/>
    </row>
    <row r="8789" spans="16:25" x14ac:dyDescent="0.45">
      <c r="P8789" s="33"/>
      <c r="W8789" s="33"/>
      <c r="Y8789" s="33"/>
    </row>
    <row r="8790" spans="16:25" x14ac:dyDescent="0.45">
      <c r="P8790" s="33"/>
      <c r="W8790" s="33"/>
      <c r="Y8790" s="33"/>
    </row>
    <row r="8791" spans="16:25" x14ac:dyDescent="0.45">
      <c r="P8791" s="33"/>
      <c r="W8791" s="33"/>
      <c r="Y8791" s="33"/>
    </row>
    <row r="8792" spans="16:25" x14ac:dyDescent="0.45">
      <c r="P8792" s="33"/>
      <c r="W8792" s="33"/>
      <c r="Y8792" s="33"/>
    </row>
    <row r="8793" spans="16:25" x14ac:dyDescent="0.45">
      <c r="P8793" s="33"/>
      <c r="W8793" s="33"/>
      <c r="Y8793" s="33"/>
    </row>
    <row r="8794" spans="16:25" x14ac:dyDescent="0.45">
      <c r="P8794" s="33"/>
      <c r="W8794" s="33"/>
      <c r="Y8794" s="33"/>
    </row>
    <row r="8795" spans="16:25" x14ac:dyDescent="0.45">
      <c r="P8795" s="33"/>
      <c r="W8795" s="33"/>
      <c r="Y8795" s="33"/>
    </row>
    <row r="8796" spans="16:25" x14ac:dyDescent="0.45">
      <c r="P8796" s="33"/>
      <c r="W8796" s="33"/>
      <c r="Y8796" s="33"/>
    </row>
    <row r="8797" spans="16:25" x14ac:dyDescent="0.45">
      <c r="P8797" s="33"/>
      <c r="W8797" s="33"/>
      <c r="Y8797" s="33"/>
    </row>
    <row r="8798" spans="16:25" x14ac:dyDescent="0.45">
      <c r="P8798" s="33"/>
      <c r="W8798" s="33"/>
      <c r="Y8798" s="33"/>
    </row>
    <row r="8799" spans="16:25" x14ac:dyDescent="0.45">
      <c r="P8799" s="33"/>
      <c r="W8799" s="33"/>
      <c r="Y8799" s="33"/>
    </row>
    <row r="8800" spans="16:25" x14ac:dyDescent="0.45">
      <c r="P8800" s="33"/>
      <c r="W8800" s="33"/>
      <c r="Y8800" s="33"/>
    </row>
    <row r="8801" spans="16:25" x14ac:dyDescent="0.45">
      <c r="P8801" s="33"/>
      <c r="W8801" s="33"/>
      <c r="Y8801" s="33"/>
    </row>
    <row r="8802" spans="16:25" x14ac:dyDescent="0.45">
      <c r="P8802" s="33"/>
      <c r="W8802" s="33"/>
      <c r="Y8802" s="33"/>
    </row>
    <row r="8803" spans="16:25" x14ac:dyDescent="0.45">
      <c r="P8803" s="33"/>
      <c r="W8803" s="33"/>
      <c r="Y8803" s="33"/>
    </row>
    <row r="8804" spans="16:25" x14ac:dyDescent="0.45">
      <c r="P8804" s="33"/>
      <c r="W8804" s="33"/>
      <c r="Y8804" s="33"/>
    </row>
    <row r="8805" spans="16:25" x14ac:dyDescent="0.45">
      <c r="P8805" s="33"/>
      <c r="W8805" s="33"/>
      <c r="Y8805" s="33"/>
    </row>
    <row r="8806" spans="16:25" x14ac:dyDescent="0.45">
      <c r="P8806" s="33"/>
      <c r="W8806" s="33"/>
      <c r="Y8806" s="33"/>
    </row>
    <row r="8807" spans="16:25" x14ac:dyDescent="0.45">
      <c r="P8807" s="33"/>
      <c r="W8807" s="33"/>
      <c r="Y8807" s="33"/>
    </row>
    <row r="8808" spans="16:25" x14ac:dyDescent="0.45">
      <c r="P8808" s="33"/>
      <c r="W8808" s="33"/>
      <c r="Y8808" s="33"/>
    </row>
    <row r="8809" spans="16:25" x14ac:dyDescent="0.45">
      <c r="P8809" s="33"/>
      <c r="W8809" s="33"/>
      <c r="Y8809" s="33"/>
    </row>
    <row r="8810" spans="16:25" x14ac:dyDescent="0.45">
      <c r="P8810" s="33"/>
      <c r="W8810" s="33"/>
      <c r="Y8810" s="33"/>
    </row>
    <row r="8811" spans="16:25" x14ac:dyDescent="0.45">
      <c r="P8811" s="33"/>
      <c r="W8811" s="33"/>
      <c r="Y8811" s="33"/>
    </row>
    <row r="8812" spans="16:25" x14ac:dyDescent="0.45">
      <c r="P8812" s="33"/>
      <c r="W8812" s="33"/>
      <c r="Y8812" s="33"/>
    </row>
    <row r="8813" spans="16:25" x14ac:dyDescent="0.45">
      <c r="P8813" s="33"/>
      <c r="W8813" s="33"/>
      <c r="Y8813" s="33"/>
    </row>
    <row r="8814" spans="16:25" x14ac:dyDescent="0.45">
      <c r="P8814" s="33"/>
      <c r="W8814" s="33"/>
      <c r="Y8814" s="33"/>
    </row>
    <row r="8815" spans="16:25" x14ac:dyDescent="0.45">
      <c r="P8815" s="33"/>
      <c r="W8815" s="33"/>
      <c r="Y8815" s="33"/>
    </row>
    <row r="8816" spans="16:25" x14ac:dyDescent="0.45">
      <c r="P8816" s="33"/>
      <c r="W8816" s="33"/>
      <c r="Y8816" s="33"/>
    </row>
    <row r="8817" spans="16:25" x14ac:dyDescent="0.45">
      <c r="P8817" s="33"/>
      <c r="W8817" s="33"/>
      <c r="Y8817" s="33"/>
    </row>
    <row r="8818" spans="16:25" x14ac:dyDescent="0.45">
      <c r="P8818" s="33"/>
      <c r="W8818" s="33"/>
      <c r="Y8818" s="33"/>
    </row>
    <row r="8819" spans="16:25" x14ac:dyDescent="0.45">
      <c r="P8819" s="33"/>
      <c r="W8819" s="33"/>
      <c r="Y8819" s="33"/>
    </row>
    <row r="8820" spans="16:25" x14ac:dyDescent="0.45">
      <c r="P8820" s="33"/>
      <c r="W8820" s="33"/>
      <c r="Y8820" s="33"/>
    </row>
    <row r="8821" spans="16:25" x14ac:dyDescent="0.45">
      <c r="P8821" s="33"/>
      <c r="W8821" s="33"/>
      <c r="Y8821" s="33"/>
    </row>
    <row r="8822" spans="16:25" x14ac:dyDescent="0.45">
      <c r="P8822" s="33"/>
      <c r="W8822" s="33"/>
      <c r="Y8822" s="33"/>
    </row>
    <row r="8823" spans="16:25" x14ac:dyDescent="0.45">
      <c r="P8823" s="33"/>
      <c r="W8823" s="33"/>
      <c r="Y8823" s="33"/>
    </row>
    <row r="8824" spans="16:25" x14ac:dyDescent="0.45">
      <c r="P8824" s="33"/>
      <c r="W8824" s="33"/>
      <c r="Y8824" s="33"/>
    </row>
    <row r="8825" spans="16:25" x14ac:dyDescent="0.45">
      <c r="P8825" s="33"/>
      <c r="W8825" s="33"/>
      <c r="Y8825" s="33"/>
    </row>
    <row r="8826" spans="16:25" x14ac:dyDescent="0.45">
      <c r="P8826" s="33"/>
      <c r="W8826" s="33"/>
      <c r="Y8826" s="33"/>
    </row>
    <row r="8827" spans="16:25" x14ac:dyDescent="0.45">
      <c r="P8827" s="33"/>
      <c r="W8827" s="33"/>
      <c r="Y8827" s="33"/>
    </row>
    <row r="8828" spans="16:25" x14ac:dyDescent="0.45">
      <c r="P8828" s="33"/>
      <c r="W8828" s="33"/>
      <c r="Y8828" s="33"/>
    </row>
    <row r="8829" spans="16:25" x14ac:dyDescent="0.45">
      <c r="P8829" s="33"/>
      <c r="W8829" s="33"/>
      <c r="Y8829" s="33"/>
    </row>
    <row r="8830" spans="16:25" x14ac:dyDescent="0.45">
      <c r="P8830" s="33"/>
      <c r="W8830" s="33"/>
      <c r="Y8830" s="33"/>
    </row>
    <row r="8831" spans="16:25" x14ac:dyDescent="0.45">
      <c r="P8831" s="33"/>
      <c r="W8831" s="33"/>
      <c r="Y8831" s="33"/>
    </row>
    <row r="8832" spans="16:25" x14ac:dyDescent="0.45">
      <c r="P8832" s="33"/>
      <c r="W8832" s="33"/>
      <c r="Y8832" s="33"/>
    </row>
    <row r="8833" spans="16:25" x14ac:dyDescent="0.45">
      <c r="P8833" s="33"/>
      <c r="W8833" s="33"/>
      <c r="Y8833" s="33"/>
    </row>
    <row r="8834" spans="16:25" x14ac:dyDescent="0.45">
      <c r="P8834" s="33"/>
      <c r="W8834" s="33"/>
      <c r="Y8834" s="33"/>
    </row>
    <row r="8835" spans="16:25" x14ac:dyDescent="0.45">
      <c r="P8835" s="33"/>
      <c r="W8835" s="33"/>
      <c r="Y8835" s="33"/>
    </row>
    <row r="8836" spans="16:25" x14ac:dyDescent="0.45">
      <c r="P8836" s="33"/>
      <c r="W8836" s="33"/>
      <c r="Y8836" s="33"/>
    </row>
    <row r="8837" spans="16:25" x14ac:dyDescent="0.45">
      <c r="P8837" s="33"/>
      <c r="W8837" s="33"/>
      <c r="Y8837" s="33"/>
    </row>
    <row r="8838" spans="16:25" x14ac:dyDescent="0.45">
      <c r="P8838" s="33"/>
      <c r="W8838" s="33"/>
      <c r="Y8838" s="33"/>
    </row>
    <row r="8839" spans="16:25" x14ac:dyDescent="0.45">
      <c r="P8839" s="33"/>
      <c r="W8839" s="33"/>
      <c r="Y8839" s="33"/>
    </row>
    <row r="8840" spans="16:25" x14ac:dyDescent="0.45">
      <c r="P8840" s="33"/>
      <c r="W8840" s="33"/>
      <c r="Y8840" s="33"/>
    </row>
    <row r="8841" spans="16:25" x14ac:dyDescent="0.45">
      <c r="P8841" s="33"/>
      <c r="W8841" s="33"/>
      <c r="Y8841" s="33"/>
    </row>
    <row r="8842" spans="16:25" x14ac:dyDescent="0.45">
      <c r="P8842" s="33"/>
      <c r="W8842" s="33"/>
      <c r="Y8842" s="33"/>
    </row>
    <row r="8843" spans="16:25" x14ac:dyDescent="0.45">
      <c r="P8843" s="33"/>
      <c r="W8843" s="33"/>
      <c r="Y8843" s="33"/>
    </row>
    <row r="8844" spans="16:25" x14ac:dyDescent="0.45">
      <c r="P8844" s="33"/>
      <c r="W8844" s="33"/>
      <c r="Y8844" s="33"/>
    </row>
    <row r="8845" spans="16:25" x14ac:dyDescent="0.45">
      <c r="P8845" s="33"/>
      <c r="W8845" s="33"/>
      <c r="Y8845" s="33"/>
    </row>
    <row r="8846" spans="16:25" x14ac:dyDescent="0.45">
      <c r="P8846" s="33"/>
      <c r="W8846" s="33"/>
      <c r="Y8846" s="33"/>
    </row>
    <row r="8847" spans="16:25" x14ac:dyDescent="0.45">
      <c r="P8847" s="33"/>
      <c r="W8847" s="33"/>
      <c r="Y8847" s="33"/>
    </row>
    <row r="8848" spans="16:25" x14ac:dyDescent="0.45">
      <c r="P8848" s="33"/>
      <c r="W8848" s="33"/>
      <c r="Y8848" s="33"/>
    </row>
    <row r="8849" spans="16:25" x14ac:dyDescent="0.45">
      <c r="P8849" s="33"/>
      <c r="W8849" s="33"/>
      <c r="Y8849" s="33"/>
    </row>
    <row r="8850" spans="16:25" x14ac:dyDescent="0.45">
      <c r="P8850" s="33"/>
      <c r="W8850" s="33"/>
      <c r="Y8850" s="33"/>
    </row>
    <row r="8851" spans="16:25" x14ac:dyDescent="0.45">
      <c r="P8851" s="33"/>
      <c r="W8851" s="33"/>
      <c r="Y8851" s="33"/>
    </row>
    <row r="8852" spans="16:25" x14ac:dyDescent="0.45">
      <c r="P8852" s="33"/>
      <c r="W8852" s="33"/>
      <c r="Y8852" s="33"/>
    </row>
    <row r="8853" spans="16:25" x14ac:dyDescent="0.45">
      <c r="P8853" s="33"/>
      <c r="W8853" s="33"/>
      <c r="Y8853" s="33"/>
    </row>
    <row r="8854" spans="16:25" x14ac:dyDescent="0.45">
      <c r="P8854" s="33"/>
      <c r="W8854" s="33"/>
      <c r="Y8854" s="33"/>
    </row>
    <row r="8855" spans="16:25" x14ac:dyDescent="0.45">
      <c r="P8855" s="33"/>
      <c r="W8855" s="33"/>
      <c r="Y8855" s="33"/>
    </row>
    <row r="8856" spans="16:25" x14ac:dyDescent="0.45">
      <c r="P8856" s="33"/>
      <c r="W8856" s="33"/>
      <c r="Y8856" s="33"/>
    </row>
    <row r="8857" spans="16:25" x14ac:dyDescent="0.45">
      <c r="P8857" s="33"/>
      <c r="W8857" s="33"/>
      <c r="Y8857" s="33"/>
    </row>
    <row r="8858" spans="16:25" x14ac:dyDescent="0.45">
      <c r="P8858" s="33"/>
      <c r="W8858" s="33"/>
      <c r="Y8858" s="33"/>
    </row>
    <row r="8859" spans="16:25" x14ac:dyDescent="0.45">
      <c r="P8859" s="33"/>
      <c r="W8859" s="33"/>
      <c r="Y8859" s="33"/>
    </row>
    <row r="8860" spans="16:25" x14ac:dyDescent="0.45">
      <c r="P8860" s="33"/>
      <c r="W8860" s="33"/>
      <c r="Y8860" s="33"/>
    </row>
    <row r="8861" spans="16:25" x14ac:dyDescent="0.45">
      <c r="P8861" s="33"/>
      <c r="W8861" s="33"/>
      <c r="Y8861" s="33"/>
    </row>
    <row r="8862" spans="16:25" x14ac:dyDescent="0.45">
      <c r="P8862" s="33"/>
      <c r="W8862" s="33"/>
      <c r="Y8862" s="33"/>
    </row>
    <row r="8863" spans="16:25" x14ac:dyDescent="0.45">
      <c r="P8863" s="33"/>
      <c r="W8863" s="33"/>
      <c r="Y8863" s="33"/>
    </row>
    <row r="8864" spans="16:25" x14ac:dyDescent="0.45">
      <c r="P8864" s="33"/>
      <c r="W8864" s="33"/>
      <c r="Y8864" s="33"/>
    </row>
    <row r="8865" spans="16:25" x14ac:dyDescent="0.45">
      <c r="P8865" s="33"/>
      <c r="W8865" s="33"/>
      <c r="Y8865" s="33"/>
    </row>
    <row r="8866" spans="16:25" x14ac:dyDescent="0.45">
      <c r="P8866" s="33"/>
      <c r="W8866" s="33"/>
      <c r="Y8866" s="33"/>
    </row>
    <row r="8867" spans="16:25" x14ac:dyDescent="0.45">
      <c r="P8867" s="33"/>
      <c r="W8867" s="33"/>
      <c r="Y8867" s="33"/>
    </row>
    <row r="8868" spans="16:25" x14ac:dyDescent="0.45">
      <c r="P8868" s="33"/>
      <c r="W8868" s="33"/>
      <c r="Y8868" s="33"/>
    </row>
    <row r="8869" spans="16:25" x14ac:dyDescent="0.45">
      <c r="P8869" s="33"/>
      <c r="W8869" s="33"/>
      <c r="Y8869" s="33"/>
    </row>
    <row r="8870" spans="16:25" x14ac:dyDescent="0.45">
      <c r="P8870" s="33"/>
      <c r="W8870" s="33"/>
      <c r="Y8870" s="33"/>
    </row>
    <row r="8871" spans="16:25" x14ac:dyDescent="0.45">
      <c r="P8871" s="33"/>
      <c r="W8871" s="33"/>
      <c r="Y8871" s="33"/>
    </row>
    <row r="8872" spans="16:25" x14ac:dyDescent="0.45">
      <c r="P8872" s="33"/>
      <c r="W8872" s="33"/>
      <c r="Y8872" s="33"/>
    </row>
    <row r="8873" spans="16:25" x14ac:dyDescent="0.45">
      <c r="P8873" s="33"/>
      <c r="W8873" s="33"/>
      <c r="Y8873" s="33"/>
    </row>
    <row r="8874" spans="16:25" x14ac:dyDescent="0.45">
      <c r="P8874" s="33"/>
      <c r="W8874" s="33"/>
      <c r="Y8874" s="33"/>
    </row>
    <row r="8875" spans="16:25" x14ac:dyDescent="0.45">
      <c r="P8875" s="33"/>
      <c r="W8875" s="33"/>
      <c r="Y8875" s="33"/>
    </row>
    <row r="8876" spans="16:25" x14ac:dyDescent="0.45">
      <c r="P8876" s="33"/>
      <c r="W8876" s="33"/>
      <c r="Y8876" s="33"/>
    </row>
    <row r="8877" spans="16:25" x14ac:dyDescent="0.45">
      <c r="P8877" s="33"/>
      <c r="W8877" s="33"/>
      <c r="Y8877" s="33"/>
    </row>
    <row r="8878" spans="16:25" x14ac:dyDescent="0.45">
      <c r="P8878" s="33"/>
      <c r="W8878" s="33"/>
      <c r="Y8878" s="33"/>
    </row>
    <row r="8879" spans="16:25" x14ac:dyDescent="0.45">
      <c r="P8879" s="33"/>
      <c r="W8879" s="33"/>
      <c r="Y8879" s="33"/>
    </row>
    <row r="8880" spans="16:25" x14ac:dyDescent="0.45">
      <c r="P8880" s="33"/>
      <c r="W8880" s="33"/>
      <c r="Y8880" s="33"/>
    </row>
    <row r="8881" spans="16:25" x14ac:dyDescent="0.45">
      <c r="P8881" s="33"/>
      <c r="W8881" s="33"/>
      <c r="Y8881" s="33"/>
    </row>
    <row r="8882" spans="16:25" x14ac:dyDescent="0.45">
      <c r="P8882" s="33"/>
      <c r="W8882" s="33"/>
      <c r="Y8882" s="33"/>
    </row>
    <row r="8883" spans="16:25" x14ac:dyDescent="0.45">
      <c r="P8883" s="33"/>
      <c r="W8883" s="33"/>
      <c r="Y8883" s="33"/>
    </row>
    <row r="8884" spans="16:25" x14ac:dyDescent="0.45">
      <c r="P8884" s="33"/>
      <c r="W8884" s="33"/>
      <c r="Y8884" s="33"/>
    </row>
    <row r="8885" spans="16:25" x14ac:dyDescent="0.45">
      <c r="P8885" s="33"/>
      <c r="W8885" s="33"/>
      <c r="Y8885" s="33"/>
    </row>
    <row r="8886" spans="16:25" x14ac:dyDescent="0.45">
      <c r="P8886" s="33"/>
      <c r="W8886" s="33"/>
      <c r="Y8886" s="33"/>
    </row>
    <row r="8887" spans="16:25" x14ac:dyDescent="0.45">
      <c r="P8887" s="33"/>
      <c r="W8887" s="33"/>
      <c r="Y8887" s="33"/>
    </row>
    <row r="8888" spans="16:25" x14ac:dyDescent="0.45">
      <c r="P8888" s="33"/>
      <c r="W8888" s="33"/>
      <c r="Y8888" s="33"/>
    </row>
    <row r="8889" spans="16:25" x14ac:dyDescent="0.45">
      <c r="P8889" s="33"/>
      <c r="W8889" s="33"/>
      <c r="Y8889" s="33"/>
    </row>
    <row r="8890" spans="16:25" x14ac:dyDescent="0.45">
      <c r="P8890" s="33"/>
      <c r="W8890" s="33"/>
      <c r="Y8890" s="33"/>
    </row>
    <row r="8891" spans="16:25" x14ac:dyDescent="0.45">
      <c r="P8891" s="33"/>
      <c r="W8891" s="33"/>
      <c r="Y8891" s="33"/>
    </row>
    <row r="8892" spans="16:25" x14ac:dyDescent="0.45">
      <c r="P8892" s="33"/>
      <c r="W8892" s="33"/>
      <c r="Y8892" s="33"/>
    </row>
    <row r="8893" spans="16:25" x14ac:dyDescent="0.45">
      <c r="P8893" s="33"/>
      <c r="W8893" s="33"/>
      <c r="Y8893" s="33"/>
    </row>
    <row r="8894" spans="16:25" x14ac:dyDescent="0.45">
      <c r="P8894" s="33"/>
      <c r="W8894" s="33"/>
      <c r="Y8894" s="33"/>
    </row>
    <row r="8895" spans="16:25" x14ac:dyDescent="0.45">
      <c r="P8895" s="33"/>
      <c r="W8895" s="33"/>
      <c r="Y8895" s="33"/>
    </row>
    <row r="8896" spans="16:25" x14ac:dyDescent="0.45">
      <c r="P8896" s="33"/>
      <c r="W8896" s="33"/>
      <c r="Y8896" s="33"/>
    </row>
    <row r="8897" spans="16:25" x14ac:dyDescent="0.45">
      <c r="P8897" s="33"/>
      <c r="W8897" s="33"/>
      <c r="Y8897" s="33"/>
    </row>
    <row r="8898" spans="16:25" x14ac:dyDescent="0.45">
      <c r="P8898" s="33"/>
      <c r="W8898" s="33"/>
      <c r="Y8898" s="33"/>
    </row>
    <row r="8899" spans="16:25" x14ac:dyDescent="0.45">
      <c r="P8899" s="33"/>
      <c r="W8899" s="33"/>
      <c r="Y8899" s="33"/>
    </row>
    <row r="8900" spans="16:25" x14ac:dyDescent="0.45">
      <c r="P8900" s="33"/>
      <c r="W8900" s="33"/>
      <c r="Y8900" s="33"/>
    </row>
    <row r="8901" spans="16:25" x14ac:dyDescent="0.45">
      <c r="P8901" s="33"/>
      <c r="W8901" s="33"/>
      <c r="Y8901" s="33"/>
    </row>
    <row r="8902" spans="16:25" x14ac:dyDescent="0.45">
      <c r="P8902" s="33"/>
      <c r="W8902" s="33"/>
      <c r="Y8902" s="33"/>
    </row>
    <row r="8903" spans="16:25" x14ac:dyDescent="0.45">
      <c r="P8903" s="33"/>
      <c r="W8903" s="33"/>
      <c r="Y8903" s="33"/>
    </row>
    <row r="8904" spans="16:25" x14ac:dyDescent="0.45">
      <c r="P8904" s="33"/>
      <c r="W8904" s="33"/>
      <c r="Y8904" s="33"/>
    </row>
    <row r="8905" spans="16:25" x14ac:dyDescent="0.45">
      <c r="P8905" s="33"/>
      <c r="W8905" s="33"/>
      <c r="Y8905" s="33"/>
    </row>
    <row r="8906" spans="16:25" x14ac:dyDescent="0.45">
      <c r="P8906" s="33"/>
      <c r="W8906" s="33"/>
      <c r="Y8906" s="33"/>
    </row>
    <row r="8907" spans="16:25" x14ac:dyDescent="0.45">
      <c r="P8907" s="33"/>
      <c r="W8907" s="33"/>
      <c r="Y8907" s="33"/>
    </row>
    <row r="8908" spans="16:25" x14ac:dyDescent="0.45">
      <c r="P8908" s="33"/>
      <c r="W8908" s="33"/>
      <c r="Y8908" s="33"/>
    </row>
    <row r="8909" spans="16:25" x14ac:dyDescent="0.45">
      <c r="P8909" s="33"/>
      <c r="W8909" s="33"/>
      <c r="Y8909" s="33"/>
    </row>
    <row r="8910" spans="16:25" x14ac:dyDescent="0.45">
      <c r="P8910" s="33"/>
      <c r="W8910" s="33"/>
      <c r="Y8910" s="33"/>
    </row>
    <row r="8911" spans="16:25" x14ac:dyDescent="0.45">
      <c r="P8911" s="33"/>
      <c r="W8911" s="33"/>
      <c r="Y8911" s="33"/>
    </row>
    <row r="8912" spans="16:25" x14ac:dyDescent="0.45">
      <c r="P8912" s="33"/>
      <c r="W8912" s="33"/>
      <c r="Y8912" s="33"/>
    </row>
    <row r="8913" spans="16:25" x14ac:dyDescent="0.45">
      <c r="P8913" s="33"/>
      <c r="W8913" s="33"/>
      <c r="Y8913" s="33"/>
    </row>
    <row r="8914" spans="16:25" x14ac:dyDescent="0.45">
      <c r="P8914" s="33"/>
      <c r="W8914" s="33"/>
      <c r="Y8914" s="33"/>
    </row>
    <row r="8915" spans="16:25" x14ac:dyDescent="0.45">
      <c r="P8915" s="33"/>
      <c r="W8915" s="33"/>
      <c r="Y8915" s="33"/>
    </row>
    <row r="8916" spans="16:25" x14ac:dyDescent="0.45">
      <c r="P8916" s="33"/>
      <c r="W8916" s="33"/>
      <c r="Y8916" s="33"/>
    </row>
    <row r="8917" spans="16:25" x14ac:dyDescent="0.45">
      <c r="P8917" s="33"/>
      <c r="W8917" s="33"/>
      <c r="Y8917" s="33"/>
    </row>
    <row r="8918" spans="16:25" x14ac:dyDescent="0.45">
      <c r="P8918" s="33"/>
      <c r="W8918" s="33"/>
      <c r="Y8918" s="33"/>
    </row>
    <row r="8919" spans="16:25" x14ac:dyDescent="0.45">
      <c r="P8919" s="33"/>
      <c r="W8919" s="33"/>
      <c r="Y8919" s="33"/>
    </row>
    <row r="8920" spans="16:25" x14ac:dyDescent="0.45">
      <c r="P8920" s="33"/>
      <c r="W8920" s="33"/>
      <c r="Y8920" s="33"/>
    </row>
    <row r="8921" spans="16:25" x14ac:dyDescent="0.45">
      <c r="P8921" s="33"/>
      <c r="W8921" s="33"/>
      <c r="Y8921" s="33"/>
    </row>
    <row r="8922" spans="16:25" x14ac:dyDescent="0.45">
      <c r="P8922" s="33"/>
      <c r="W8922" s="33"/>
      <c r="Y8922" s="33"/>
    </row>
    <row r="8923" spans="16:25" x14ac:dyDescent="0.45">
      <c r="P8923" s="33"/>
      <c r="W8923" s="33"/>
      <c r="Y8923" s="33"/>
    </row>
    <row r="8924" spans="16:25" x14ac:dyDescent="0.45">
      <c r="P8924" s="33"/>
      <c r="W8924" s="33"/>
      <c r="Y8924" s="33"/>
    </row>
    <row r="8925" spans="16:25" x14ac:dyDescent="0.45">
      <c r="P8925" s="33"/>
      <c r="W8925" s="33"/>
      <c r="Y8925" s="33"/>
    </row>
    <row r="8926" spans="16:25" x14ac:dyDescent="0.45">
      <c r="P8926" s="33"/>
      <c r="W8926" s="33"/>
      <c r="Y8926" s="33"/>
    </row>
    <row r="8927" spans="16:25" x14ac:dyDescent="0.45">
      <c r="P8927" s="33"/>
      <c r="W8927" s="33"/>
      <c r="Y8927" s="33"/>
    </row>
    <row r="8928" spans="16:25" x14ac:dyDescent="0.45">
      <c r="P8928" s="33"/>
      <c r="W8928" s="33"/>
      <c r="Y8928" s="33"/>
    </row>
    <row r="8929" spans="16:25" x14ac:dyDescent="0.45">
      <c r="P8929" s="33"/>
      <c r="W8929" s="33"/>
      <c r="Y8929" s="33"/>
    </row>
    <row r="8930" spans="16:25" x14ac:dyDescent="0.45">
      <c r="P8930" s="33"/>
      <c r="W8930" s="33"/>
      <c r="Y8930" s="33"/>
    </row>
    <row r="8931" spans="16:25" x14ac:dyDescent="0.45">
      <c r="P8931" s="33"/>
      <c r="W8931" s="33"/>
      <c r="Y8931" s="33"/>
    </row>
    <row r="8932" spans="16:25" x14ac:dyDescent="0.45">
      <c r="P8932" s="33"/>
      <c r="W8932" s="33"/>
      <c r="Y8932" s="33"/>
    </row>
    <row r="8933" spans="16:25" x14ac:dyDescent="0.45">
      <c r="P8933" s="33"/>
      <c r="W8933" s="33"/>
      <c r="Y8933" s="33"/>
    </row>
    <row r="8934" spans="16:25" x14ac:dyDescent="0.45">
      <c r="P8934" s="33"/>
      <c r="W8934" s="33"/>
      <c r="Y8934" s="33"/>
    </row>
    <row r="8935" spans="16:25" x14ac:dyDescent="0.45">
      <c r="P8935" s="33"/>
      <c r="W8935" s="33"/>
      <c r="Y8935" s="33"/>
    </row>
    <row r="8936" spans="16:25" x14ac:dyDescent="0.45">
      <c r="P8936" s="33"/>
      <c r="W8936" s="33"/>
      <c r="Y8936" s="33"/>
    </row>
    <row r="8937" spans="16:25" x14ac:dyDescent="0.45">
      <c r="P8937" s="33"/>
      <c r="W8937" s="33"/>
      <c r="Y8937" s="33"/>
    </row>
    <row r="8938" spans="16:25" x14ac:dyDescent="0.45">
      <c r="P8938" s="33"/>
      <c r="W8938" s="33"/>
      <c r="Y8938" s="33"/>
    </row>
    <row r="8939" spans="16:25" x14ac:dyDescent="0.45">
      <c r="P8939" s="33"/>
      <c r="W8939" s="33"/>
      <c r="Y8939" s="33"/>
    </row>
    <row r="8940" spans="16:25" x14ac:dyDescent="0.45">
      <c r="P8940" s="33"/>
      <c r="W8940" s="33"/>
      <c r="Y8940" s="33"/>
    </row>
    <row r="8941" spans="16:25" x14ac:dyDescent="0.45">
      <c r="P8941" s="33"/>
      <c r="W8941" s="33"/>
      <c r="Y8941" s="33"/>
    </row>
    <row r="8942" spans="16:25" x14ac:dyDescent="0.45">
      <c r="P8942" s="33"/>
      <c r="W8942" s="33"/>
      <c r="Y8942" s="33"/>
    </row>
    <row r="8943" spans="16:25" x14ac:dyDescent="0.45">
      <c r="P8943" s="33"/>
      <c r="W8943" s="33"/>
      <c r="Y8943" s="33"/>
    </row>
    <row r="8944" spans="16:25" x14ac:dyDescent="0.45">
      <c r="P8944" s="33"/>
      <c r="W8944" s="33"/>
      <c r="Y8944" s="33"/>
    </row>
    <row r="8945" spans="16:25" x14ac:dyDescent="0.45">
      <c r="P8945" s="33"/>
      <c r="W8945" s="33"/>
      <c r="Y8945" s="33"/>
    </row>
    <row r="8946" spans="16:25" x14ac:dyDescent="0.45">
      <c r="P8946" s="33"/>
      <c r="W8946" s="33"/>
      <c r="Y8946" s="33"/>
    </row>
    <row r="8947" spans="16:25" x14ac:dyDescent="0.45">
      <c r="P8947" s="33"/>
      <c r="W8947" s="33"/>
      <c r="Y8947" s="33"/>
    </row>
    <row r="8948" spans="16:25" x14ac:dyDescent="0.45">
      <c r="P8948" s="33"/>
      <c r="W8948" s="33"/>
      <c r="Y8948" s="33"/>
    </row>
    <row r="8949" spans="16:25" x14ac:dyDescent="0.45">
      <c r="P8949" s="33"/>
      <c r="W8949" s="33"/>
      <c r="Y8949" s="33"/>
    </row>
    <row r="8950" spans="16:25" x14ac:dyDescent="0.45">
      <c r="P8950" s="33"/>
      <c r="W8950" s="33"/>
      <c r="Y8950" s="33"/>
    </row>
    <row r="8951" spans="16:25" x14ac:dyDescent="0.45">
      <c r="P8951" s="33"/>
      <c r="W8951" s="33"/>
      <c r="Y8951" s="33"/>
    </row>
    <row r="8952" spans="16:25" x14ac:dyDescent="0.45">
      <c r="P8952" s="33"/>
      <c r="W8952" s="33"/>
      <c r="Y8952" s="33"/>
    </row>
    <row r="8953" spans="16:25" x14ac:dyDescent="0.45">
      <c r="P8953" s="33"/>
      <c r="W8953" s="33"/>
      <c r="Y8953" s="33"/>
    </row>
    <row r="8954" spans="16:25" x14ac:dyDescent="0.45">
      <c r="P8954" s="33"/>
      <c r="W8954" s="33"/>
      <c r="Y8954" s="33"/>
    </row>
    <row r="8955" spans="16:25" x14ac:dyDescent="0.45">
      <c r="P8955" s="33"/>
      <c r="W8955" s="33"/>
      <c r="Y8955" s="33"/>
    </row>
    <row r="8956" spans="16:25" x14ac:dyDescent="0.45">
      <c r="P8956" s="33"/>
      <c r="W8956" s="33"/>
      <c r="Y8956" s="33"/>
    </row>
    <row r="8957" spans="16:25" x14ac:dyDescent="0.45">
      <c r="P8957" s="33"/>
      <c r="W8957" s="33"/>
      <c r="Y8957" s="33"/>
    </row>
    <row r="8958" spans="16:25" x14ac:dyDescent="0.45">
      <c r="P8958" s="33"/>
      <c r="W8958" s="33"/>
      <c r="Y8958" s="33"/>
    </row>
    <row r="8959" spans="16:25" x14ac:dyDescent="0.45">
      <c r="P8959" s="33"/>
      <c r="W8959" s="33"/>
      <c r="Y8959" s="33"/>
    </row>
    <row r="8960" spans="16:25" x14ac:dyDescent="0.45">
      <c r="P8960" s="33"/>
      <c r="W8960" s="33"/>
      <c r="Y8960" s="33"/>
    </row>
    <row r="8961" spans="16:25" x14ac:dyDescent="0.45">
      <c r="P8961" s="33"/>
      <c r="W8961" s="33"/>
      <c r="Y8961" s="33"/>
    </row>
    <row r="8962" spans="16:25" x14ac:dyDescent="0.45">
      <c r="P8962" s="33"/>
      <c r="W8962" s="33"/>
      <c r="Y8962" s="33"/>
    </row>
    <row r="8963" spans="16:25" x14ac:dyDescent="0.45">
      <c r="P8963" s="33"/>
      <c r="W8963" s="33"/>
      <c r="Y8963" s="33"/>
    </row>
    <row r="8964" spans="16:25" x14ac:dyDescent="0.45">
      <c r="P8964" s="33"/>
      <c r="W8964" s="33"/>
      <c r="Y8964" s="33"/>
    </row>
    <row r="8965" spans="16:25" x14ac:dyDescent="0.45">
      <c r="P8965" s="33"/>
      <c r="W8965" s="33"/>
      <c r="Y8965" s="33"/>
    </row>
    <row r="8966" spans="16:25" x14ac:dyDescent="0.45">
      <c r="P8966" s="33"/>
      <c r="W8966" s="33"/>
      <c r="Y8966" s="33"/>
    </row>
    <row r="8967" spans="16:25" x14ac:dyDescent="0.45">
      <c r="P8967" s="33"/>
      <c r="W8967" s="33"/>
      <c r="Y8967" s="33"/>
    </row>
    <row r="8968" spans="16:25" x14ac:dyDescent="0.45">
      <c r="P8968" s="33"/>
      <c r="W8968" s="33"/>
      <c r="Y8968" s="33"/>
    </row>
    <row r="8969" spans="16:25" x14ac:dyDescent="0.45">
      <c r="P8969" s="33"/>
      <c r="W8969" s="33"/>
      <c r="Y8969" s="33"/>
    </row>
    <row r="8970" spans="16:25" x14ac:dyDescent="0.45">
      <c r="P8970" s="33"/>
      <c r="W8970" s="33"/>
      <c r="Y8970" s="33"/>
    </row>
    <row r="8971" spans="16:25" x14ac:dyDescent="0.45">
      <c r="P8971" s="33"/>
      <c r="W8971" s="33"/>
      <c r="Y8971" s="33"/>
    </row>
    <row r="8972" spans="16:25" x14ac:dyDescent="0.45">
      <c r="P8972" s="33"/>
      <c r="W8972" s="33"/>
      <c r="Y8972" s="33"/>
    </row>
    <row r="8973" spans="16:25" x14ac:dyDescent="0.45">
      <c r="P8973" s="33"/>
      <c r="W8973" s="33"/>
      <c r="Y8973" s="33"/>
    </row>
    <row r="8974" spans="16:25" x14ac:dyDescent="0.45">
      <c r="P8974" s="33"/>
      <c r="W8974" s="33"/>
      <c r="Y8974" s="33"/>
    </row>
    <row r="8975" spans="16:25" x14ac:dyDescent="0.45">
      <c r="P8975" s="33"/>
      <c r="W8975" s="33"/>
      <c r="Y8975" s="33"/>
    </row>
    <row r="8976" spans="16:25" x14ac:dyDescent="0.45">
      <c r="P8976" s="33"/>
      <c r="W8976" s="33"/>
      <c r="Y8976" s="33"/>
    </row>
    <row r="8977" spans="16:25" x14ac:dyDescent="0.45">
      <c r="P8977" s="33"/>
      <c r="W8977" s="33"/>
      <c r="Y8977" s="33"/>
    </row>
    <row r="8978" spans="16:25" x14ac:dyDescent="0.45">
      <c r="P8978" s="33"/>
      <c r="W8978" s="33"/>
      <c r="Y8978" s="33"/>
    </row>
    <row r="8979" spans="16:25" x14ac:dyDescent="0.45">
      <c r="P8979" s="33"/>
      <c r="W8979" s="33"/>
      <c r="Y8979" s="33"/>
    </row>
    <row r="8980" spans="16:25" x14ac:dyDescent="0.45">
      <c r="P8980" s="33"/>
      <c r="W8980" s="33"/>
      <c r="Y8980" s="33"/>
    </row>
    <row r="8981" spans="16:25" x14ac:dyDescent="0.45">
      <c r="P8981" s="33"/>
      <c r="W8981" s="33"/>
      <c r="Y8981" s="33"/>
    </row>
    <row r="8982" spans="16:25" x14ac:dyDescent="0.45">
      <c r="P8982" s="33"/>
      <c r="W8982" s="33"/>
      <c r="Y8982" s="33"/>
    </row>
    <row r="8983" spans="16:25" x14ac:dyDescent="0.45">
      <c r="P8983" s="33"/>
      <c r="W8983" s="33"/>
      <c r="Y8983" s="33"/>
    </row>
    <row r="8984" spans="16:25" x14ac:dyDescent="0.45">
      <c r="P8984" s="33"/>
      <c r="W8984" s="33"/>
      <c r="Y8984" s="33"/>
    </row>
    <row r="8985" spans="16:25" x14ac:dyDescent="0.45">
      <c r="P8985" s="33"/>
      <c r="W8985" s="33"/>
      <c r="Y8985" s="33"/>
    </row>
    <row r="8986" spans="16:25" x14ac:dyDescent="0.45">
      <c r="P8986" s="33"/>
      <c r="W8986" s="33"/>
      <c r="Y8986" s="33"/>
    </row>
    <row r="8987" spans="16:25" x14ac:dyDescent="0.45">
      <c r="P8987" s="33"/>
      <c r="W8987" s="33"/>
      <c r="Y8987" s="33"/>
    </row>
    <row r="8988" spans="16:25" x14ac:dyDescent="0.45">
      <c r="P8988" s="33"/>
      <c r="W8988" s="33"/>
      <c r="Y8988" s="33"/>
    </row>
    <row r="8989" spans="16:25" x14ac:dyDescent="0.45">
      <c r="P8989" s="33"/>
      <c r="W8989" s="33"/>
      <c r="Y8989" s="33"/>
    </row>
    <row r="8990" spans="16:25" x14ac:dyDescent="0.45">
      <c r="P8990" s="33"/>
      <c r="W8990" s="33"/>
      <c r="Y8990" s="33"/>
    </row>
    <row r="8991" spans="16:25" x14ac:dyDescent="0.45">
      <c r="P8991" s="33"/>
      <c r="W8991" s="33"/>
      <c r="Y8991" s="33"/>
    </row>
    <row r="8992" spans="16:25" x14ac:dyDescent="0.45">
      <c r="P8992" s="33"/>
      <c r="W8992" s="33"/>
      <c r="Y8992" s="33"/>
    </row>
    <row r="8993" spans="16:25" x14ac:dyDescent="0.45">
      <c r="P8993" s="33"/>
      <c r="W8993" s="33"/>
      <c r="Y8993" s="33"/>
    </row>
    <row r="8994" spans="16:25" x14ac:dyDescent="0.45">
      <c r="P8994" s="33"/>
      <c r="W8994" s="33"/>
      <c r="Y8994" s="33"/>
    </row>
    <row r="8995" spans="16:25" x14ac:dyDescent="0.45">
      <c r="P8995" s="33"/>
      <c r="W8995" s="33"/>
      <c r="Y8995" s="33"/>
    </row>
    <row r="8996" spans="16:25" x14ac:dyDescent="0.45">
      <c r="P8996" s="33"/>
      <c r="W8996" s="33"/>
      <c r="Y8996" s="33"/>
    </row>
    <row r="8997" spans="16:25" x14ac:dyDescent="0.45">
      <c r="P8997" s="33"/>
      <c r="W8997" s="33"/>
      <c r="Y8997" s="33"/>
    </row>
    <row r="8998" spans="16:25" x14ac:dyDescent="0.45">
      <c r="P8998" s="33"/>
      <c r="W8998" s="33"/>
      <c r="Y8998" s="33"/>
    </row>
    <row r="8999" spans="16:25" x14ac:dyDescent="0.45">
      <c r="P8999" s="33"/>
      <c r="W8999" s="33"/>
      <c r="Y8999" s="33"/>
    </row>
    <row r="9000" spans="16:25" x14ac:dyDescent="0.45">
      <c r="P9000" s="33"/>
      <c r="W9000" s="33"/>
      <c r="Y9000" s="33"/>
    </row>
    <row r="9001" spans="16:25" x14ac:dyDescent="0.45">
      <c r="P9001" s="33"/>
      <c r="W9001" s="33"/>
      <c r="Y9001" s="33"/>
    </row>
    <row r="9002" spans="16:25" x14ac:dyDescent="0.45">
      <c r="P9002" s="33"/>
      <c r="W9002" s="33"/>
      <c r="Y9002" s="33"/>
    </row>
    <row r="9003" spans="16:25" x14ac:dyDescent="0.45">
      <c r="P9003" s="33"/>
      <c r="W9003" s="33"/>
      <c r="Y9003" s="33"/>
    </row>
    <row r="9004" spans="16:25" x14ac:dyDescent="0.45">
      <c r="P9004" s="33"/>
      <c r="W9004" s="33"/>
      <c r="Y9004" s="33"/>
    </row>
    <row r="9005" spans="16:25" x14ac:dyDescent="0.45">
      <c r="P9005" s="33"/>
      <c r="W9005" s="33"/>
      <c r="Y9005" s="33"/>
    </row>
    <row r="9006" spans="16:25" x14ac:dyDescent="0.45">
      <c r="P9006" s="33"/>
      <c r="W9006" s="33"/>
      <c r="Y9006" s="33"/>
    </row>
    <row r="9007" spans="16:25" x14ac:dyDescent="0.45">
      <c r="P9007" s="33"/>
      <c r="W9007" s="33"/>
      <c r="Y9007" s="33"/>
    </row>
    <row r="9008" spans="16:25" x14ac:dyDescent="0.45">
      <c r="P9008" s="33"/>
      <c r="W9008" s="33"/>
      <c r="Y9008" s="33"/>
    </row>
    <row r="9009" spans="16:25" x14ac:dyDescent="0.45">
      <c r="P9009" s="33"/>
      <c r="W9009" s="33"/>
      <c r="Y9009" s="33"/>
    </row>
    <row r="9010" spans="16:25" x14ac:dyDescent="0.45">
      <c r="P9010" s="33"/>
      <c r="W9010" s="33"/>
      <c r="Y9010" s="33"/>
    </row>
    <row r="9011" spans="16:25" x14ac:dyDescent="0.45">
      <c r="P9011" s="33"/>
      <c r="W9011" s="33"/>
      <c r="Y9011" s="33"/>
    </row>
    <row r="9012" spans="16:25" x14ac:dyDescent="0.45">
      <c r="P9012" s="33"/>
      <c r="W9012" s="33"/>
      <c r="Y9012" s="33"/>
    </row>
    <row r="9013" spans="16:25" x14ac:dyDescent="0.45">
      <c r="P9013" s="33"/>
      <c r="W9013" s="33"/>
      <c r="Y9013" s="33"/>
    </row>
    <row r="9014" spans="16:25" x14ac:dyDescent="0.45">
      <c r="P9014" s="33"/>
      <c r="W9014" s="33"/>
      <c r="Y9014" s="33"/>
    </row>
    <row r="9015" spans="16:25" x14ac:dyDescent="0.45">
      <c r="P9015" s="33"/>
      <c r="W9015" s="33"/>
      <c r="Y9015" s="33"/>
    </row>
    <row r="9016" spans="16:25" x14ac:dyDescent="0.45">
      <c r="P9016" s="33"/>
      <c r="W9016" s="33"/>
      <c r="Y9016" s="33"/>
    </row>
    <row r="9017" spans="16:25" x14ac:dyDescent="0.45">
      <c r="P9017" s="33"/>
      <c r="W9017" s="33"/>
      <c r="Y9017" s="33"/>
    </row>
    <row r="9018" spans="16:25" x14ac:dyDescent="0.45">
      <c r="P9018" s="33"/>
      <c r="W9018" s="33"/>
      <c r="Y9018" s="33"/>
    </row>
    <row r="9019" spans="16:25" x14ac:dyDescent="0.45">
      <c r="P9019" s="33"/>
      <c r="W9019" s="33"/>
      <c r="Y9019" s="33"/>
    </row>
    <row r="9020" spans="16:25" x14ac:dyDescent="0.45">
      <c r="P9020" s="33"/>
      <c r="W9020" s="33"/>
      <c r="Y9020" s="33"/>
    </row>
    <row r="9021" spans="16:25" x14ac:dyDescent="0.45">
      <c r="P9021" s="33"/>
      <c r="W9021" s="33"/>
      <c r="Y9021" s="33"/>
    </row>
    <row r="9022" spans="16:25" x14ac:dyDescent="0.45">
      <c r="P9022" s="33"/>
      <c r="W9022" s="33"/>
      <c r="Y9022" s="33"/>
    </row>
    <row r="9023" spans="16:25" x14ac:dyDescent="0.45">
      <c r="P9023" s="33"/>
      <c r="W9023" s="33"/>
      <c r="Y9023" s="33"/>
    </row>
    <row r="9024" spans="16:25" x14ac:dyDescent="0.45">
      <c r="P9024" s="33"/>
      <c r="W9024" s="33"/>
      <c r="Y9024" s="33"/>
    </row>
    <row r="9025" spans="16:25" x14ac:dyDescent="0.45">
      <c r="P9025" s="33"/>
      <c r="W9025" s="33"/>
      <c r="Y9025" s="33"/>
    </row>
    <row r="9026" spans="16:25" x14ac:dyDescent="0.45">
      <c r="P9026" s="33"/>
      <c r="W9026" s="33"/>
      <c r="Y9026" s="33"/>
    </row>
    <row r="9027" spans="16:25" x14ac:dyDescent="0.45">
      <c r="P9027" s="33"/>
      <c r="W9027" s="33"/>
      <c r="Y9027" s="33"/>
    </row>
    <row r="9028" spans="16:25" x14ac:dyDescent="0.45">
      <c r="P9028" s="33"/>
      <c r="W9028" s="33"/>
      <c r="Y9028" s="33"/>
    </row>
    <row r="9029" spans="16:25" x14ac:dyDescent="0.45">
      <c r="P9029" s="33"/>
      <c r="W9029" s="33"/>
      <c r="Y9029" s="33"/>
    </row>
    <row r="9030" spans="16:25" x14ac:dyDescent="0.45">
      <c r="P9030" s="33"/>
      <c r="W9030" s="33"/>
      <c r="Y9030" s="33"/>
    </row>
    <row r="9031" spans="16:25" x14ac:dyDescent="0.45">
      <c r="P9031" s="33"/>
      <c r="W9031" s="33"/>
      <c r="Y9031" s="33"/>
    </row>
    <row r="9032" spans="16:25" x14ac:dyDescent="0.45">
      <c r="P9032" s="33"/>
      <c r="W9032" s="33"/>
      <c r="Y9032" s="33"/>
    </row>
    <row r="9033" spans="16:25" x14ac:dyDescent="0.45">
      <c r="P9033" s="33"/>
      <c r="W9033" s="33"/>
      <c r="Y9033" s="33"/>
    </row>
    <row r="9034" spans="16:25" x14ac:dyDescent="0.45">
      <c r="P9034" s="33"/>
      <c r="W9034" s="33"/>
      <c r="Y9034" s="33"/>
    </row>
    <row r="9035" spans="16:25" x14ac:dyDescent="0.45">
      <c r="P9035" s="33"/>
      <c r="W9035" s="33"/>
      <c r="Y9035" s="33"/>
    </row>
    <row r="9036" spans="16:25" x14ac:dyDescent="0.45">
      <c r="P9036" s="33"/>
      <c r="W9036" s="33"/>
      <c r="Y9036" s="33"/>
    </row>
    <row r="9037" spans="16:25" x14ac:dyDescent="0.45">
      <c r="P9037" s="33"/>
      <c r="W9037" s="33"/>
      <c r="Y9037" s="33"/>
    </row>
    <row r="9038" spans="16:25" x14ac:dyDescent="0.45">
      <c r="P9038" s="33"/>
      <c r="W9038" s="33"/>
      <c r="Y9038" s="33"/>
    </row>
    <row r="9039" spans="16:25" x14ac:dyDescent="0.45">
      <c r="P9039" s="33"/>
      <c r="W9039" s="33"/>
      <c r="Y9039" s="33"/>
    </row>
    <row r="9040" spans="16:25" x14ac:dyDescent="0.45">
      <c r="P9040" s="33"/>
      <c r="W9040" s="33"/>
      <c r="Y9040" s="33"/>
    </row>
    <row r="9041" spans="16:25" x14ac:dyDescent="0.45">
      <c r="P9041" s="33"/>
      <c r="W9041" s="33"/>
      <c r="Y9041" s="33"/>
    </row>
    <row r="9042" spans="16:25" x14ac:dyDescent="0.45">
      <c r="P9042" s="33"/>
      <c r="W9042" s="33"/>
      <c r="Y9042" s="33"/>
    </row>
    <row r="9043" spans="16:25" x14ac:dyDescent="0.45">
      <c r="P9043" s="33"/>
      <c r="W9043" s="33"/>
      <c r="Y9043" s="33"/>
    </row>
    <row r="9044" spans="16:25" x14ac:dyDescent="0.45">
      <c r="P9044" s="33"/>
      <c r="W9044" s="33"/>
      <c r="Y9044" s="33"/>
    </row>
    <row r="9045" spans="16:25" x14ac:dyDescent="0.45">
      <c r="P9045" s="33"/>
      <c r="W9045" s="33"/>
      <c r="Y9045" s="33"/>
    </row>
    <row r="9046" spans="16:25" x14ac:dyDescent="0.45">
      <c r="P9046" s="33"/>
      <c r="W9046" s="33"/>
      <c r="Y9046" s="33"/>
    </row>
    <row r="9047" spans="16:25" x14ac:dyDescent="0.45">
      <c r="P9047" s="33"/>
      <c r="W9047" s="33"/>
      <c r="Y9047" s="33"/>
    </row>
    <row r="9048" spans="16:25" x14ac:dyDescent="0.45">
      <c r="P9048" s="33"/>
      <c r="W9048" s="33"/>
      <c r="Y9048" s="33"/>
    </row>
    <row r="9049" spans="16:25" x14ac:dyDescent="0.45">
      <c r="P9049" s="33"/>
      <c r="W9049" s="33"/>
      <c r="Y9049" s="33"/>
    </row>
    <row r="9050" spans="16:25" x14ac:dyDescent="0.45">
      <c r="P9050" s="33"/>
      <c r="W9050" s="33"/>
      <c r="Y9050" s="33"/>
    </row>
    <row r="9051" spans="16:25" x14ac:dyDescent="0.45">
      <c r="P9051" s="33"/>
      <c r="W9051" s="33"/>
      <c r="Y9051" s="33"/>
    </row>
    <row r="9052" spans="16:25" x14ac:dyDescent="0.45">
      <c r="P9052" s="33"/>
      <c r="W9052" s="33"/>
      <c r="Y9052" s="33"/>
    </row>
    <row r="9053" spans="16:25" x14ac:dyDescent="0.45">
      <c r="P9053" s="33"/>
      <c r="W9053" s="33"/>
      <c r="Y9053" s="33"/>
    </row>
    <row r="9054" spans="16:25" x14ac:dyDescent="0.45">
      <c r="P9054" s="33"/>
      <c r="W9054" s="33"/>
      <c r="Y9054" s="33"/>
    </row>
    <row r="9055" spans="16:25" x14ac:dyDescent="0.45">
      <c r="P9055" s="33"/>
      <c r="W9055" s="33"/>
      <c r="Y9055" s="33"/>
    </row>
    <row r="9056" spans="16:25" x14ac:dyDescent="0.45">
      <c r="P9056" s="33"/>
      <c r="W9056" s="33"/>
      <c r="Y9056" s="33"/>
    </row>
    <row r="9057" spans="16:25" x14ac:dyDescent="0.45">
      <c r="P9057" s="33"/>
      <c r="W9057" s="33"/>
      <c r="Y9057" s="33"/>
    </row>
    <row r="9058" spans="16:25" x14ac:dyDescent="0.45">
      <c r="P9058" s="33"/>
      <c r="W9058" s="33"/>
      <c r="Y9058" s="33"/>
    </row>
    <row r="9059" spans="16:25" x14ac:dyDescent="0.45">
      <c r="P9059" s="33"/>
      <c r="W9059" s="33"/>
      <c r="Y9059" s="33"/>
    </row>
    <row r="9060" spans="16:25" x14ac:dyDescent="0.45">
      <c r="P9060" s="33"/>
      <c r="W9060" s="33"/>
      <c r="Y9060" s="33"/>
    </row>
    <row r="9061" spans="16:25" x14ac:dyDescent="0.45">
      <c r="P9061" s="33"/>
      <c r="W9061" s="33"/>
      <c r="Y9061" s="33"/>
    </row>
    <row r="9062" spans="16:25" x14ac:dyDescent="0.45">
      <c r="P9062" s="33"/>
      <c r="W9062" s="33"/>
      <c r="Y9062" s="33"/>
    </row>
    <row r="9063" spans="16:25" x14ac:dyDescent="0.45">
      <c r="P9063" s="33"/>
      <c r="W9063" s="33"/>
      <c r="Y9063" s="33"/>
    </row>
    <row r="9064" spans="16:25" x14ac:dyDescent="0.45">
      <c r="P9064" s="33"/>
      <c r="W9064" s="33"/>
      <c r="Y9064" s="33"/>
    </row>
    <row r="9065" spans="16:25" x14ac:dyDescent="0.45">
      <c r="P9065" s="33"/>
      <c r="W9065" s="33"/>
      <c r="Y9065" s="33"/>
    </row>
    <row r="9066" spans="16:25" x14ac:dyDescent="0.45">
      <c r="P9066" s="33"/>
      <c r="W9066" s="33"/>
      <c r="Y9066" s="33"/>
    </row>
    <row r="9067" spans="16:25" x14ac:dyDescent="0.45">
      <c r="P9067" s="33"/>
      <c r="W9067" s="33"/>
      <c r="Y9067" s="33"/>
    </row>
    <row r="9068" spans="16:25" x14ac:dyDescent="0.45">
      <c r="P9068" s="33"/>
      <c r="W9068" s="33"/>
      <c r="Y9068" s="33"/>
    </row>
    <row r="9069" spans="16:25" x14ac:dyDescent="0.45">
      <c r="P9069" s="33"/>
      <c r="W9069" s="33"/>
      <c r="Y9069" s="33"/>
    </row>
    <row r="9070" spans="16:25" x14ac:dyDescent="0.45">
      <c r="P9070" s="33"/>
      <c r="W9070" s="33"/>
      <c r="Y9070" s="33"/>
    </row>
    <row r="9071" spans="16:25" x14ac:dyDescent="0.45">
      <c r="P9071" s="33"/>
      <c r="W9071" s="33"/>
      <c r="Y9071" s="33"/>
    </row>
    <row r="9072" spans="16:25" x14ac:dyDescent="0.45">
      <c r="P9072" s="33"/>
      <c r="W9072" s="33"/>
      <c r="Y9072" s="33"/>
    </row>
    <row r="9073" spans="16:25" x14ac:dyDescent="0.45">
      <c r="P9073" s="33"/>
      <c r="W9073" s="33"/>
      <c r="Y9073" s="33"/>
    </row>
    <row r="9074" spans="16:25" x14ac:dyDescent="0.45">
      <c r="P9074" s="33"/>
      <c r="W9074" s="33"/>
      <c r="Y9074" s="33"/>
    </row>
    <row r="9075" spans="16:25" x14ac:dyDescent="0.45">
      <c r="P9075" s="33"/>
      <c r="W9075" s="33"/>
      <c r="Y9075" s="33"/>
    </row>
    <row r="9076" spans="16:25" x14ac:dyDescent="0.45">
      <c r="P9076" s="33"/>
      <c r="W9076" s="33"/>
      <c r="Y9076" s="33"/>
    </row>
    <row r="9077" spans="16:25" x14ac:dyDescent="0.45">
      <c r="P9077" s="33"/>
      <c r="W9077" s="33"/>
      <c r="Y9077" s="33"/>
    </row>
    <row r="9078" spans="16:25" x14ac:dyDescent="0.45">
      <c r="P9078" s="33"/>
      <c r="W9078" s="33"/>
      <c r="Y9078" s="33"/>
    </row>
    <row r="9079" spans="16:25" x14ac:dyDescent="0.45">
      <c r="P9079" s="33"/>
      <c r="W9079" s="33"/>
      <c r="Y9079" s="33"/>
    </row>
    <row r="9080" spans="16:25" x14ac:dyDescent="0.45">
      <c r="P9080" s="33"/>
      <c r="W9080" s="33"/>
      <c r="Y9080" s="33"/>
    </row>
    <row r="9081" spans="16:25" x14ac:dyDescent="0.45">
      <c r="P9081" s="33"/>
      <c r="W9081" s="33"/>
      <c r="Y9081" s="33"/>
    </row>
    <row r="9082" spans="16:25" x14ac:dyDescent="0.45">
      <c r="P9082" s="33"/>
      <c r="W9082" s="33"/>
      <c r="Y9082" s="33"/>
    </row>
    <row r="9083" spans="16:25" x14ac:dyDescent="0.45">
      <c r="P9083" s="33"/>
      <c r="W9083" s="33"/>
      <c r="Y9083" s="33"/>
    </row>
    <row r="9084" spans="16:25" x14ac:dyDescent="0.45">
      <c r="P9084" s="33"/>
      <c r="W9084" s="33"/>
      <c r="Y9084" s="33"/>
    </row>
    <row r="9085" spans="16:25" x14ac:dyDescent="0.45">
      <c r="P9085" s="33"/>
      <c r="W9085" s="33"/>
      <c r="Y9085" s="33"/>
    </row>
    <row r="9086" spans="16:25" x14ac:dyDescent="0.45">
      <c r="P9086" s="33"/>
      <c r="W9086" s="33"/>
      <c r="Y9086" s="33"/>
    </row>
    <row r="9087" spans="16:25" x14ac:dyDescent="0.45">
      <c r="P9087" s="33"/>
      <c r="W9087" s="33"/>
      <c r="Y9087" s="33"/>
    </row>
    <row r="9088" spans="16:25" x14ac:dyDescent="0.45">
      <c r="P9088" s="33"/>
      <c r="W9088" s="33"/>
      <c r="Y9088" s="33"/>
    </row>
    <row r="9089" spans="16:25" x14ac:dyDescent="0.45">
      <c r="P9089" s="33"/>
      <c r="W9089" s="33"/>
      <c r="Y9089" s="33"/>
    </row>
    <row r="9090" spans="16:25" x14ac:dyDescent="0.45">
      <c r="P9090" s="33"/>
      <c r="W9090" s="33"/>
      <c r="Y9090" s="33"/>
    </row>
    <row r="9091" spans="16:25" x14ac:dyDescent="0.45">
      <c r="P9091" s="33"/>
      <c r="W9091" s="33"/>
      <c r="Y9091" s="33"/>
    </row>
    <row r="9092" spans="16:25" x14ac:dyDescent="0.45">
      <c r="P9092" s="33"/>
      <c r="W9092" s="33"/>
      <c r="Y9092" s="33"/>
    </row>
    <row r="9093" spans="16:25" x14ac:dyDescent="0.45">
      <c r="P9093" s="33"/>
      <c r="W9093" s="33"/>
      <c r="Y9093" s="33"/>
    </row>
    <row r="9094" spans="16:25" x14ac:dyDescent="0.45">
      <c r="P9094" s="33"/>
      <c r="W9094" s="33"/>
      <c r="Y9094" s="33"/>
    </row>
    <row r="9095" spans="16:25" x14ac:dyDescent="0.45">
      <c r="P9095" s="33"/>
      <c r="W9095" s="33"/>
      <c r="Y9095" s="33"/>
    </row>
    <row r="9096" spans="16:25" x14ac:dyDescent="0.45">
      <c r="P9096" s="33"/>
      <c r="W9096" s="33"/>
      <c r="Y9096" s="33"/>
    </row>
    <row r="9097" spans="16:25" x14ac:dyDescent="0.45">
      <c r="P9097" s="33"/>
      <c r="W9097" s="33"/>
      <c r="Y9097" s="33"/>
    </row>
    <row r="9098" spans="16:25" x14ac:dyDescent="0.45">
      <c r="P9098" s="33"/>
      <c r="W9098" s="33"/>
      <c r="Y9098" s="33"/>
    </row>
    <row r="9099" spans="16:25" x14ac:dyDescent="0.45">
      <c r="P9099" s="33"/>
      <c r="W9099" s="33"/>
      <c r="Y9099" s="33"/>
    </row>
    <row r="9100" spans="16:25" x14ac:dyDescent="0.45">
      <c r="P9100" s="33"/>
      <c r="W9100" s="33"/>
      <c r="Y9100" s="33"/>
    </row>
    <row r="9101" spans="16:25" x14ac:dyDescent="0.45">
      <c r="P9101" s="33"/>
      <c r="W9101" s="33"/>
      <c r="Y9101" s="33"/>
    </row>
    <row r="9102" spans="16:25" x14ac:dyDescent="0.45">
      <c r="P9102" s="33"/>
      <c r="W9102" s="33"/>
      <c r="Y9102" s="33"/>
    </row>
    <row r="9103" spans="16:25" x14ac:dyDescent="0.45">
      <c r="P9103" s="33"/>
      <c r="W9103" s="33"/>
      <c r="Y9103" s="33"/>
    </row>
    <row r="9104" spans="16:25" x14ac:dyDescent="0.45">
      <c r="P9104" s="33"/>
      <c r="W9104" s="33"/>
      <c r="Y9104" s="33"/>
    </row>
    <row r="9105" spans="16:25" x14ac:dyDescent="0.45">
      <c r="P9105" s="33"/>
      <c r="W9105" s="33"/>
      <c r="Y9105" s="33"/>
    </row>
    <row r="9106" spans="16:25" x14ac:dyDescent="0.45">
      <c r="P9106" s="33"/>
      <c r="W9106" s="33"/>
      <c r="Y9106" s="33"/>
    </row>
    <row r="9107" spans="16:25" x14ac:dyDescent="0.45">
      <c r="P9107" s="33"/>
      <c r="W9107" s="33"/>
      <c r="Y9107" s="33"/>
    </row>
    <row r="9108" spans="16:25" x14ac:dyDescent="0.45">
      <c r="P9108" s="33"/>
      <c r="W9108" s="33"/>
      <c r="Y9108" s="33"/>
    </row>
    <row r="9109" spans="16:25" x14ac:dyDescent="0.45">
      <c r="P9109" s="33"/>
      <c r="W9109" s="33"/>
      <c r="Y9109" s="33"/>
    </row>
    <row r="9110" spans="16:25" x14ac:dyDescent="0.45">
      <c r="P9110" s="33"/>
      <c r="W9110" s="33"/>
      <c r="Y9110" s="33"/>
    </row>
    <row r="9111" spans="16:25" x14ac:dyDescent="0.45">
      <c r="P9111" s="33"/>
      <c r="W9111" s="33"/>
      <c r="Y9111" s="33"/>
    </row>
    <row r="9112" spans="16:25" x14ac:dyDescent="0.45">
      <c r="P9112" s="33"/>
      <c r="W9112" s="33"/>
      <c r="Y9112" s="33"/>
    </row>
    <row r="9113" spans="16:25" x14ac:dyDescent="0.45">
      <c r="P9113" s="33"/>
      <c r="W9113" s="33"/>
      <c r="Y9113" s="33"/>
    </row>
    <row r="9114" spans="16:25" x14ac:dyDescent="0.45">
      <c r="P9114" s="33"/>
      <c r="W9114" s="33"/>
      <c r="Y9114" s="33"/>
    </row>
    <row r="9115" spans="16:25" x14ac:dyDescent="0.45">
      <c r="P9115" s="33"/>
      <c r="W9115" s="33"/>
      <c r="Y9115" s="33"/>
    </row>
    <row r="9116" spans="16:25" x14ac:dyDescent="0.45">
      <c r="P9116" s="33"/>
      <c r="W9116" s="33"/>
      <c r="Y9116" s="33"/>
    </row>
    <row r="9117" spans="16:25" x14ac:dyDescent="0.45">
      <c r="P9117" s="33"/>
      <c r="W9117" s="33"/>
      <c r="Y9117" s="33"/>
    </row>
    <row r="9118" spans="16:25" x14ac:dyDescent="0.45">
      <c r="P9118" s="33"/>
      <c r="W9118" s="33"/>
      <c r="Y9118" s="33"/>
    </row>
    <row r="9119" spans="16:25" x14ac:dyDescent="0.45">
      <c r="P9119" s="33"/>
      <c r="W9119" s="33"/>
      <c r="Y9119" s="33"/>
    </row>
    <row r="9120" spans="16:25" x14ac:dyDescent="0.45">
      <c r="P9120" s="33"/>
      <c r="W9120" s="33"/>
      <c r="Y9120" s="33"/>
    </row>
    <row r="9121" spans="16:25" x14ac:dyDescent="0.45">
      <c r="P9121" s="33"/>
      <c r="W9121" s="33"/>
      <c r="Y9121" s="33"/>
    </row>
    <row r="9122" spans="16:25" x14ac:dyDescent="0.45">
      <c r="P9122" s="33"/>
      <c r="W9122" s="33"/>
      <c r="Y9122" s="33"/>
    </row>
    <row r="9123" spans="16:25" x14ac:dyDescent="0.45">
      <c r="P9123" s="33"/>
      <c r="W9123" s="33"/>
      <c r="Y9123" s="33"/>
    </row>
    <row r="9124" spans="16:25" x14ac:dyDescent="0.45">
      <c r="P9124" s="33"/>
      <c r="W9124" s="33"/>
      <c r="Y9124" s="33"/>
    </row>
    <row r="9125" spans="16:25" x14ac:dyDescent="0.45">
      <c r="P9125" s="33"/>
      <c r="W9125" s="33"/>
      <c r="Y9125" s="33"/>
    </row>
    <row r="9126" spans="16:25" x14ac:dyDescent="0.45">
      <c r="P9126" s="33"/>
      <c r="W9126" s="33"/>
      <c r="Y9126" s="33"/>
    </row>
    <row r="9127" spans="16:25" x14ac:dyDescent="0.45">
      <c r="P9127" s="33"/>
      <c r="W9127" s="33"/>
      <c r="Y9127" s="33"/>
    </row>
    <row r="9128" spans="16:25" x14ac:dyDescent="0.45">
      <c r="P9128" s="33"/>
      <c r="W9128" s="33"/>
      <c r="Y9128" s="33"/>
    </row>
    <row r="9129" spans="16:25" x14ac:dyDescent="0.45">
      <c r="P9129" s="33"/>
      <c r="W9129" s="33"/>
      <c r="Y9129" s="33"/>
    </row>
    <row r="9130" spans="16:25" x14ac:dyDescent="0.45">
      <c r="P9130" s="33"/>
      <c r="W9130" s="33"/>
      <c r="Y9130" s="33"/>
    </row>
    <row r="9131" spans="16:25" x14ac:dyDescent="0.45">
      <c r="P9131" s="33"/>
      <c r="W9131" s="33"/>
      <c r="Y9131" s="33"/>
    </row>
    <row r="9132" spans="16:25" x14ac:dyDescent="0.45">
      <c r="P9132" s="33"/>
      <c r="W9132" s="33"/>
      <c r="Y9132" s="33"/>
    </row>
    <row r="9133" spans="16:25" x14ac:dyDescent="0.45">
      <c r="P9133" s="33"/>
      <c r="W9133" s="33"/>
      <c r="Y9133" s="33"/>
    </row>
    <row r="9134" spans="16:25" x14ac:dyDescent="0.45">
      <c r="P9134" s="33"/>
      <c r="W9134" s="33"/>
      <c r="Y9134" s="33"/>
    </row>
    <row r="9135" spans="16:25" x14ac:dyDescent="0.45">
      <c r="P9135" s="33"/>
      <c r="W9135" s="33"/>
      <c r="Y9135" s="33"/>
    </row>
    <row r="9136" spans="16:25" x14ac:dyDescent="0.45">
      <c r="P9136" s="33"/>
      <c r="W9136" s="33"/>
      <c r="Y9136" s="33"/>
    </row>
    <row r="9137" spans="16:25" x14ac:dyDescent="0.45">
      <c r="P9137" s="33"/>
      <c r="W9137" s="33"/>
      <c r="Y9137" s="33"/>
    </row>
    <row r="9138" spans="16:25" x14ac:dyDescent="0.45">
      <c r="P9138" s="33"/>
      <c r="W9138" s="33"/>
      <c r="Y9138" s="33"/>
    </row>
    <row r="9139" spans="16:25" x14ac:dyDescent="0.45">
      <c r="P9139" s="33"/>
      <c r="W9139" s="33"/>
      <c r="Y9139" s="33"/>
    </row>
    <row r="9140" spans="16:25" x14ac:dyDescent="0.45">
      <c r="P9140" s="33"/>
      <c r="W9140" s="33"/>
      <c r="Y9140" s="33"/>
    </row>
    <row r="9141" spans="16:25" x14ac:dyDescent="0.45">
      <c r="P9141" s="33"/>
      <c r="W9141" s="33"/>
      <c r="Y9141" s="33"/>
    </row>
    <row r="9142" spans="16:25" x14ac:dyDescent="0.45">
      <c r="P9142" s="33"/>
      <c r="W9142" s="33"/>
      <c r="Y9142" s="33"/>
    </row>
    <row r="9143" spans="16:25" x14ac:dyDescent="0.45">
      <c r="P9143" s="33"/>
      <c r="W9143" s="33"/>
      <c r="Y9143" s="33"/>
    </row>
    <row r="9144" spans="16:25" x14ac:dyDescent="0.45">
      <c r="P9144" s="33"/>
      <c r="W9144" s="33"/>
      <c r="Y9144" s="33"/>
    </row>
    <row r="9145" spans="16:25" x14ac:dyDescent="0.45">
      <c r="P9145" s="33"/>
      <c r="W9145" s="33"/>
      <c r="Y9145" s="33"/>
    </row>
    <row r="9146" spans="16:25" x14ac:dyDescent="0.45">
      <c r="P9146" s="33"/>
      <c r="W9146" s="33"/>
      <c r="Y9146" s="33"/>
    </row>
    <row r="9147" spans="16:25" x14ac:dyDescent="0.45">
      <c r="P9147" s="33"/>
      <c r="W9147" s="33"/>
      <c r="Y9147" s="33"/>
    </row>
    <row r="9148" spans="16:25" x14ac:dyDescent="0.45">
      <c r="P9148" s="33"/>
      <c r="W9148" s="33"/>
      <c r="Y9148" s="33"/>
    </row>
    <row r="9149" spans="16:25" x14ac:dyDescent="0.45">
      <c r="P9149" s="33"/>
      <c r="W9149" s="33"/>
      <c r="Y9149" s="33"/>
    </row>
    <row r="9150" spans="16:25" x14ac:dyDescent="0.45">
      <c r="P9150" s="33"/>
      <c r="W9150" s="33"/>
      <c r="Y9150" s="33"/>
    </row>
    <row r="9151" spans="16:25" x14ac:dyDescent="0.45">
      <c r="P9151" s="33"/>
      <c r="W9151" s="33"/>
      <c r="Y9151" s="33"/>
    </row>
    <row r="9152" spans="16:25" x14ac:dyDescent="0.45">
      <c r="P9152" s="33"/>
      <c r="W9152" s="33"/>
      <c r="Y9152" s="33"/>
    </row>
    <row r="9153" spans="16:25" x14ac:dyDescent="0.45">
      <c r="P9153" s="33"/>
      <c r="W9153" s="33"/>
      <c r="Y9153" s="33"/>
    </row>
    <row r="9154" spans="16:25" x14ac:dyDescent="0.45">
      <c r="P9154" s="33"/>
      <c r="W9154" s="33"/>
      <c r="Y9154" s="33"/>
    </row>
    <row r="9155" spans="16:25" x14ac:dyDescent="0.45">
      <c r="P9155" s="33"/>
      <c r="W9155" s="33"/>
      <c r="Y9155" s="33"/>
    </row>
    <row r="9156" spans="16:25" x14ac:dyDescent="0.45">
      <c r="P9156" s="33"/>
      <c r="W9156" s="33"/>
      <c r="Y9156" s="33"/>
    </row>
    <row r="9157" spans="16:25" x14ac:dyDescent="0.45">
      <c r="P9157" s="33"/>
      <c r="W9157" s="33"/>
      <c r="Y9157" s="33"/>
    </row>
    <row r="9158" spans="16:25" x14ac:dyDescent="0.45">
      <c r="P9158" s="33"/>
      <c r="W9158" s="33"/>
      <c r="Y9158" s="33"/>
    </row>
    <row r="9159" spans="16:25" x14ac:dyDescent="0.45">
      <c r="P9159" s="33"/>
      <c r="W9159" s="33"/>
      <c r="Y9159" s="33"/>
    </row>
    <row r="9160" spans="16:25" x14ac:dyDescent="0.45">
      <c r="P9160" s="33"/>
      <c r="W9160" s="33"/>
      <c r="Y9160" s="33"/>
    </row>
    <row r="9161" spans="16:25" x14ac:dyDescent="0.45">
      <c r="P9161" s="33"/>
      <c r="W9161" s="33"/>
      <c r="Y9161" s="33"/>
    </row>
    <row r="9162" spans="16:25" x14ac:dyDescent="0.45">
      <c r="P9162" s="33"/>
      <c r="W9162" s="33"/>
      <c r="Y9162" s="33"/>
    </row>
    <row r="9163" spans="16:25" x14ac:dyDescent="0.45">
      <c r="P9163" s="33"/>
      <c r="W9163" s="33"/>
      <c r="Y9163" s="33"/>
    </row>
    <row r="9164" spans="16:25" x14ac:dyDescent="0.45">
      <c r="P9164" s="33"/>
      <c r="W9164" s="33"/>
      <c r="Y9164" s="33"/>
    </row>
    <row r="9165" spans="16:25" x14ac:dyDescent="0.45">
      <c r="P9165" s="33"/>
      <c r="W9165" s="33"/>
      <c r="Y9165" s="33"/>
    </row>
    <row r="9166" spans="16:25" x14ac:dyDescent="0.45">
      <c r="P9166" s="33"/>
      <c r="W9166" s="33"/>
      <c r="Y9166" s="33"/>
    </row>
    <row r="9167" spans="16:25" x14ac:dyDescent="0.45">
      <c r="P9167" s="33"/>
      <c r="W9167" s="33"/>
      <c r="Y9167" s="33"/>
    </row>
    <row r="9168" spans="16:25" x14ac:dyDescent="0.45">
      <c r="P9168" s="33"/>
      <c r="W9168" s="33"/>
      <c r="Y9168" s="33"/>
    </row>
    <row r="9169" spans="16:25" x14ac:dyDescent="0.45">
      <c r="P9169" s="33"/>
      <c r="W9169" s="33"/>
      <c r="Y9169" s="33"/>
    </row>
    <row r="9170" spans="16:25" x14ac:dyDescent="0.45">
      <c r="P9170" s="33"/>
      <c r="W9170" s="33"/>
      <c r="Y9170" s="33"/>
    </row>
    <row r="9171" spans="16:25" x14ac:dyDescent="0.45">
      <c r="P9171" s="33"/>
      <c r="W9171" s="33"/>
      <c r="Y9171" s="33"/>
    </row>
    <row r="9172" spans="16:25" x14ac:dyDescent="0.45">
      <c r="P9172" s="33"/>
      <c r="W9172" s="33"/>
      <c r="Y9172" s="33"/>
    </row>
    <row r="9173" spans="16:25" x14ac:dyDescent="0.45">
      <c r="P9173" s="33"/>
      <c r="W9173" s="33"/>
      <c r="Y9173" s="33"/>
    </row>
    <row r="9174" spans="16:25" x14ac:dyDescent="0.45">
      <c r="P9174" s="33"/>
      <c r="W9174" s="33"/>
      <c r="Y9174" s="33"/>
    </row>
    <row r="9175" spans="16:25" x14ac:dyDescent="0.45">
      <c r="P9175" s="33"/>
      <c r="W9175" s="33"/>
      <c r="Y9175" s="33"/>
    </row>
    <row r="9176" spans="16:25" x14ac:dyDescent="0.45">
      <c r="P9176" s="33"/>
      <c r="W9176" s="33"/>
      <c r="Y9176" s="33"/>
    </row>
    <row r="9177" spans="16:25" x14ac:dyDescent="0.45">
      <c r="P9177" s="33"/>
      <c r="W9177" s="33"/>
      <c r="Y9177" s="33"/>
    </row>
    <row r="9178" spans="16:25" x14ac:dyDescent="0.45">
      <c r="P9178" s="33"/>
      <c r="W9178" s="33"/>
      <c r="Y9178" s="33"/>
    </row>
    <row r="9179" spans="16:25" x14ac:dyDescent="0.45">
      <c r="P9179" s="33"/>
      <c r="W9179" s="33"/>
      <c r="Y9179" s="33"/>
    </row>
    <row r="9180" spans="16:25" x14ac:dyDescent="0.45">
      <c r="P9180" s="33"/>
      <c r="W9180" s="33"/>
      <c r="Y9180" s="33"/>
    </row>
    <row r="9181" spans="16:25" x14ac:dyDescent="0.45">
      <c r="P9181" s="33"/>
      <c r="W9181" s="33"/>
      <c r="Y9181" s="33"/>
    </row>
    <row r="9182" spans="16:25" x14ac:dyDescent="0.45">
      <c r="P9182" s="33"/>
      <c r="W9182" s="33"/>
      <c r="Y9182" s="33"/>
    </row>
    <row r="9183" spans="16:25" x14ac:dyDescent="0.45">
      <c r="P9183" s="33"/>
      <c r="W9183" s="33"/>
      <c r="Y9183" s="33"/>
    </row>
    <row r="9184" spans="16:25" x14ac:dyDescent="0.45">
      <c r="P9184" s="33"/>
      <c r="W9184" s="33"/>
      <c r="Y9184" s="33"/>
    </row>
    <row r="9185" spans="16:25" x14ac:dyDescent="0.45">
      <c r="P9185" s="33"/>
      <c r="W9185" s="33"/>
      <c r="Y9185" s="33"/>
    </row>
    <row r="9186" spans="16:25" x14ac:dyDescent="0.45">
      <c r="P9186" s="33"/>
      <c r="W9186" s="33"/>
      <c r="Y9186" s="33"/>
    </row>
    <row r="9187" spans="16:25" x14ac:dyDescent="0.45">
      <c r="P9187" s="33"/>
      <c r="W9187" s="33"/>
      <c r="Y9187" s="33"/>
    </row>
    <row r="9188" spans="16:25" x14ac:dyDescent="0.45">
      <c r="P9188" s="33"/>
      <c r="W9188" s="33"/>
      <c r="Y9188" s="33"/>
    </row>
    <row r="9189" spans="16:25" x14ac:dyDescent="0.45">
      <c r="P9189" s="33"/>
      <c r="W9189" s="33"/>
      <c r="Y9189" s="33"/>
    </row>
    <row r="9190" spans="16:25" x14ac:dyDescent="0.45">
      <c r="P9190" s="33"/>
      <c r="W9190" s="33"/>
      <c r="Y9190" s="33"/>
    </row>
    <row r="9191" spans="16:25" x14ac:dyDescent="0.45">
      <c r="P9191" s="33"/>
      <c r="W9191" s="33"/>
      <c r="Y9191" s="33"/>
    </row>
    <row r="9192" spans="16:25" x14ac:dyDescent="0.45">
      <c r="P9192" s="33"/>
      <c r="W9192" s="33"/>
      <c r="Y9192" s="33"/>
    </row>
    <row r="9193" spans="16:25" x14ac:dyDescent="0.45">
      <c r="P9193" s="33"/>
      <c r="W9193" s="33"/>
      <c r="Y9193" s="33"/>
    </row>
    <row r="9194" spans="16:25" x14ac:dyDescent="0.45">
      <c r="P9194" s="33"/>
      <c r="W9194" s="33"/>
      <c r="Y9194" s="33"/>
    </row>
    <row r="9195" spans="16:25" x14ac:dyDescent="0.45">
      <c r="P9195" s="33"/>
      <c r="W9195" s="33"/>
      <c r="Y9195" s="33"/>
    </row>
    <row r="9196" spans="16:25" x14ac:dyDescent="0.45">
      <c r="P9196" s="33"/>
      <c r="W9196" s="33"/>
      <c r="Y9196" s="33"/>
    </row>
    <row r="9197" spans="16:25" x14ac:dyDescent="0.45">
      <c r="P9197" s="33"/>
      <c r="W9197" s="33"/>
      <c r="Y9197" s="33"/>
    </row>
    <row r="9198" spans="16:25" x14ac:dyDescent="0.45">
      <c r="P9198" s="33"/>
      <c r="W9198" s="33"/>
      <c r="Y9198" s="33"/>
    </row>
    <row r="9199" spans="16:25" x14ac:dyDescent="0.45">
      <c r="P9199" s="33"/>
      <c r="W9199" s="33"/>
      <c r="Y9199" s="33"/>
    </row>
    <row r="9200" spans="16:25" x14ac:dyDescent="0.45">
      <c r="P9200" s="33"/>
      <c r="W9200" s="33"/>
      <c r="Y9200" s="33"/>
    </row>
    <row r="9201" spans="16:25" x14ac:dyDescent="0.45">
      <c r="P9201" s="33"/>
      <c r="W9201" s="33"/>
      <c r="Y9201" s="33"/>
    </row>
    <row r="9202" spans="16:25" x14ac:dyDescent="0.45">
      <c r="P9202" s="33"/>
      <c r="W9202" s="33"/>
      <c r="Y9202" s="33"/>
    </row>
    <row r="9203" spans="16:25" x14ac:dyDescent="0.45">
      <c r="P9203" s="33"/>
      <c r="W9203" s="33"/>
      <c r="Y9203" s="33"/>
    </row>
    <row r="9204" spans="16:25" x14ac:dyDescent="0.45">
      <c r="P9204" s="33"/>
      <c r="W9204" s="33"/>
      <c r="Y9204" s="33"/>
    </row>
    <row r="9205" spans="16:25" x14ac:dyDescent="0.45">
      <c r="P9205" s="33"/>
      <c r="W9205" s="33"/>
      <c r="Y9205" s="33"/>
    </row>
    <row r="9206" spans="16:25" x14ac:dyDescent="0.45">
      <c r="P9206" s="33"/>
      <c r="W9206" s="33"/>
      <c r="Y9206" s="33"/>
    </row>
    <row r="9207" spans="16:25" x14ac:dyDescent="0.45">
      <c r="P9207" s="33"/>
      <c r="W9207" s="33"/>
      <c r="Y9207" s="33"/>
    </row>
    <row r="9208" spans="16:25" x14ac:dyDescent="0.45">
      <c r="P9208" s="33"/>
      <c r="W9208" s="33"/>
      <c r="Y9208" s="33"/>
    </row>
    <row r="9209" spans="16:25" x14ac:dyDescent="0.45">
      <c r="P9209" s="33"/>
      <c r="W9209" s="33"/>
      <c r="Y9209" s="33"/>
    </row>
    <row r="9210" spans="16:25" x14ac:dyDescent="0.45">
      <c r="P9210" s="33"/>
      <c r="W9210" s="33"/>
      <c r="Y9210" s="33"/>
    </row>
    <row r="9211" spans="16:25" x14ac:dyDescent="0.45">
      <c r="P9211" s="33"/>
      <c r="W9211" s="33"/>
      <c r="Y9211" s="33"/>
    </row>
    <row r="9212" spans="16:25" x14ac:dyDescent="0.45">
      <c r="P9212" s="33"/>
      <c r="W9212" s="33"/>
      <c r="Y9212" s="33"/>
    </row>
    <row r="9213" spans="16:25" x14ac:dyDescent="0.45">
      <c r="P9213" s="33"/>
      <c r="W9213" s="33"/>
      <c r="Y9213" s="33"/>
    </row>
    <row r="9214" spans="16:25" x14ac:dyDescent="0.45">
      <c r="P9214" s="33"/>
      <c r="W9214" s="33"/>
      <c r="Y9214" s="33"/>
    </row>
    <row r="9215" spans="16:25" x14ac:dyDescent="0.45">
      <c r="P9215" s="33"/>
      <c r="W9215" s="33"/>
      <c r="Y9215" s="33"/>
    </row>
    <row r="9216" spans="16:25" x14ac:dyDescent="0.45">
      <c r="P9216" s="33"/>
      <c r="W9216" s="33"/>
      <c r="Y9216" s="33"/>
    </row>
    <row r="9217" spans="16:25" x14ac:dyDescent="0.45">
      <c r="P9217" s="33"/>
      <c r="W9217" s="33"/>
      <c r="Y9217" s="33"/>
    </row>
    <row r="9218" spans="16:25" x14ac:dyDescent="0.45">
      <c r="P9218" s="33"/>
      <c r="W9218" s="33"/>
      <c r="Y9218" s="33"/>
    </row>
    <row r="9219" spans="16:25" x14ac:dyDescent="0.45">
      <c r="P9219" s="33"/>
      <c r="W9219" s="33"/>
      <c r="Y9219" s="33"/>
    </row>
    <row r="9220" spans="16:25" x14ac:dyDescent="0.45">
      <c r="P9220" s="33"/>
      <c r="W9220" s="33"/>
      <c r="Y9220" s="33"/>
    </row>
    <row r="9221" spans="16:25" x14ac:dyDescent="0.45">
      <c r="P9221" s="33"/>
      <c r="W9221" s="33"/>
      <c r="Y9221" s="33"/>
    </row>
    <row r="9222" spans="16:25" x14ac:dyDescent="0.45">
      <c r="P9222" s="33"/>
      <c r="W9222" s="33"/>
      <c r="Y9222" s="33"/>
    </row>
    <row r="9223" spans="16:25" x14ac:dyDescent="0.45">
      <c r="P9223" s="33"/>
      <c r="W9223" s="33"/>
      <c r="Y9223" s="33"/>
    </row>
    <row r="9224" spans="16:25" x14ac:dyDescent="0.45">
      <c r="P9224" s="33"/>
      <c r="W9224" s="33"/>
      <c r="Y9224" s="33"/>
    </row>
    <row r="9225" spans="16:25" x14ac:dyDescent="0.45">
      <c r="P9225" s="33"/>
      <c r="W9225" s="33"/>
      <c r="Y9225" s="33"/>
    </row>
    <row r="9226" spans="16:25" x14ac:dyDescent="0.45">
      <c r="P9226" s="33"/>
      <c r="W9226" s="33"/>
      <c r="Y9226" s="33"/>
    </row>
    <row r="9227" spans="16:25" x14ac:dyDescent="0.45">
      <c r="P9227" s="33"/>
      <c r="W9227" s="33"/>
      <c r="Y9227" s="33"/>
    </row>
    <row r="9228" spans="16:25" x14ac:dyDescent="0.45">
      <c r="P9228" s="33"/>
      <c r="W9228" s="33"/>
      <c r="Y9228" s="33"/>
    </row>
    <row r="9229" spans="16:25" x14ac:dyDescent="0.45">
      <c r="P9229" s="33"/>
      <c r="W9229" s="33"/>
      <c r="Y9229" s="33"/>
    </row>
    <row r="9230" spans="16:25" x14ac:dyDescent="0.45">
      <c r="P9230" s="33"/>
      <c r="W9230" s="33"/>
      <c r="Y9230" s="33"/>
    </row>
    <row r="9231" spans="16:25" x14ac:dyDescent="0.45">
      <c r="P9231" s="33"/>
      <c r="W9231" s="33"/>
      <c r="Y9231" s="33"/>
    </row>
    <row r="9232" spans="16:25" x14ac:dyDescent="0.45">
      <c r="P9232" s="33"/>
      <c r="W9232" s="33"/>
      <c r="Y9232" s="33"/>
    </row>
    <row r="9233" spans="16:25" x14ac:dyDescent="0.45">
      <c r="P9233" s="33"/>
      <c r="W9233" s="33"/>
      <c r="Y9233" s="33"/>
    </row>
    <row r="9234" spans="16:25" x14ac:dyDescent="0.45">
      <c r="P9234" s="33"/>
      <c r="W9234" s="33"/>
      <c r="Y9234" s="33"/>
    </row>
    <row r="9235" spans="16:25" x14ac:dyDescent="0.45">
      <c r="P9235" s="33"/>
      <c r="W9235" s="33"/>
      <c r="Y9235" s="33"/>
    </row>
    <row r="9236" spans="16:25" x14ac:dyDescent="0.45">
      <c r="P9236" s="33"/>
      <c r="W9236" s="33"/>
      <c r="Y9236" s="33"/>
    </row>
    <row r="9237" spans="16:25" x14ac:dyDescent="0.45">
      <c r="P9237" s="33"/>
      <c r="W9237" s="33"/>
      <c r="Y9237" s="33"/>
    </row>
    <row r="9238" spans="16:25" x14ac:dyDescent="0.45">
      <c r="P9238" s="33"/>
      <c r="W9238" s="33"/>
      <c r="Y9238" s="33"/>
    </row>
    <row r="9239" spans="16:25" x14ac:dyDescent="0.45">
      <c r="P9239" s="33"/>
      <c r="W9239" s="33"/>
      <c r="Y9239" s="33"/>
    </row>
    <row r="9240" spans="16:25" x14ac:dyDescent="0.45">
      <c r="P9240" s="33"/>
      <c r="W9240" s="33"/>
      <c r="Y9240" s="33"/>
    </row>
    <row r="9241" spans="16:25" x14ac:dyDescent="0.45">
      <c r="P9241" s="33"/>
      <c r="W9241" s="33"/>
      <c r="Y9241" s="33"/>
    </row>
    <row r="9242" spans="16:25" x14ac:dyDescent="0.45">
      <c r="P9242" s="33"/>
      <c r="W9242" s="33"/>
      <c r="Y9242" s="33"/>
    </row>
    <row r="9243" spans="16:25" x14ac:dyDescent="0.45">
      <c r="P9243" s="33"/>
      <c r="W9243" s="33"/>
      <c r="Y9243" s="33"/>
    </row>
    <row r="9244" spans="16:25" x14ac:dyDescent="0.45">
      <c r="P9244" s="33"/>
      <c r="W9244" s="33"/>
      <c r="Y9244" s="33"/>
    </row>
    <row r="9245" spans="16:25" x14ac:dyDescent="0.45">
      <c r="P9245" s="33"/>
      <c r="W9245" s="33"/>
      <c r="Y9245" s="33"/>
    </row>
    <row r="9246" spans="16:25" x14ac:dyDescent="0.45">
      <c r="P9246" s="33"/>
      <c r="W9246" s="33"/>
      <c r="Y9246" s="33"/>
    </row>
    <row r="9247" spans="16:25" x14ac:dyDescent="0.45">
      <c r="P9247" s="33"/>
      <c r="W9247" s="33"/>
      <c r="Y9247" s="33"/>
    </row>
    <row r="9248" spans="16:25" x14ac:dyDescent="0.45">
      <c r="P9248" s="33"/>
      <c r="W9248" s="33"/>
      <c r="Y9248" s="33"/>
    </row>
    <row r="9249" spans="16:25" x14ac:dyDescent="0.45">
      <c r="P9249" s="33"/>
      <c r="W9249" s="33"/>
      <c r="Y9249" s="33"/>
    </row>
    <row r="9250" spans="16:25" x14ac:dyDescent="0.45">
      <c r="P9250" s="33"/>
      <c r="W9250" s="33"/>
      <c r="Y9250" s="33"/>
    </row>
    <row r="9251" spans="16:25" x14ac:dyDescent="0.45">
      <c r="P9251" s="33"/>
      <c r="W9251" s="33"/>
      <c r="Y9251" s="33"/>
    </row>
    <row r="9252" spans="16:25" x14ac:dyDescent="0.45">
      <c r="P9252" s="33"/>
      <c r="W9252" s="33"/>
      <c r="Y9252" s="33"/>
    </row>
    <row r="9253" spans="16:25" x14ac:dyDescent="0.45">
      <c r="P9253" s="33"/>
      <c r="W9253" s="33"/>
      <c r="Y9253" s="33"/>
    </row>
    <row r="9254" spans="16:25" x14ac:dyDescent="0.45">
      <c r="P9254" s="33"/>
      <c r="W9254" s="33"/>
      <c r="Y9254" s="33"/>
    </row>
    <row r="9255" spans="16:25" x14ac:dyDescent="0.45">
      <c r="P9255" s="33"/>
      <c r="W9255" s="33"/>
      <c r="Y9255" s="33"/>
    </row>
    <row r="9256" spans="16:25" x14ac:dyDescent="0.45">
      <c r="P9256" s="33"/>
      <c r="W9256" s="33"/>
      <c r="Y9256" s="33"/>
    </row>
    <row r="9257" spans="16:25" x14ac:dyDescent="0.45">
      <c r="P9257" s="33"/>
      <c r="W9257" s="33"/>
      <c r="Y9257" s="33"/>
    </row>
    <row r="9258" spans="16:25" x14ac:dyDescent="0.45">
      <c r="P9258" s="33"/>
      <c r="W9258" s="33"/>
      <c r="Y9258" s="33"/>
    </row>
    <row r="9259" spans="16:25" x14ac:dyDescent="0.45">
      <c r="P9259" s="33"/>
      <c r="W9259" s="33"/>
      <c r="Y9259" s="33"/>
    </row>
    <row r="9260" spans="16:25" x14ac:dyDescent="0.45">
      <c r="P9260" s="33"/>
      <c r="W9260" s="33"/>
      <c r="Y9260" s="33"/>
    </row>
    <row r="9261" spans="16:25" x14ac:dyDescent="0.45">
      <c r="P9261" s="33"/>
      <c r="W9261" s="33"/>
      <c r="Y9261" s="33"/>
    </row>
    <row r="9262" spans="16:25" x14ac:dyDescent="0.45">
      <c r="P9262" s="33"/>
      <c r="W9262" s="33"/>
      <c r="Y9262" s="33"/>
    </row>
    <row r="9263" spans="16:25" x14ac:dyDescent="0.45">
      <c r="P9263" s="33"/>
      <c r="W9263" s="33"/>
      <c r="Y9263" s="33"/>
    </row>
    <row r="9264" spans="16:25" x14ac:dyDescent="0.45">
      <c r="P9264" s="33"/>
      <c r="W9264" s="33"/>
      <c r="Y9264" s="33"/>
    </row>
    <row r="9265" spans="16:25" x14ac:dyDescent="0.45">
      <c r="P9265" s="33"/>
      <c r="W9265" s="33"/>
      <c r="Y9265" s="33"/>
    </row>
    <row r="9266" spans="16:25" x14ac:dyDescent="0.45">
      <c r="P9266" s="33"/>
      <c r="W9266" s="33"/>
      <c r="Y9266" s="33"/>
    </row>
    <row r="9267" spans="16:25" x14ac:dyDescent="0.45">
      <c r="P9267" s="33"/>
      <c r="W9267" s="33"/>
      <c r="Y9267" s="33"/>
    </row>
    <row r="9268" spans="16:25" x14ac:dyDescent="0.45">
      <c r="P9268" s="33"/>
      <c r="W9268" s="33"/>
      <c r="Y9268" s="33"/>
    </row>
    <row r="9269" spans="16:25" x14ac:dyDescent="0.45">
      <c r="P9269" s="33"/>
      <c r="W9269" s="33"/>
      <c r="Y9269" s="33"/>
    </row>
    <row r="9270" spans="16:25" x14ac:dyDescent="0.45">
      <c r="P9270" s="33"/>
      <c r="W9270" s="33"/>
      <c r="Y9270" s="33"/>
    </row>
    <row r="9271" spans="16:25" x14ac:dyDescent="0.45">
      <c r="P9271" s="33"/>
      <c r="W9271" s="33"/>
      <c r="Y9271" s="33"/>
    </row>
    <row r="9272" spans="16:25" x14ac:dyDescent="0.45">
      <c r="P9272" s="33"/>
      <c r="W9272" s="33"/>
      <c r="Y9272" s="33"/>
    </row>
    <row r="9273" spans="16:25" x14ac:dyDescent="0.45">
      <c r="P9273" s="33"/>
      <c r="W9273" s="33"/>
      <c r="Y9273" s="33"/>
    </row>
    <row r="9274" spans="16:25" x14ac:dyDescent="0.45">
      <c r="P9274" s="33"/>
      <c r="W9274" s="33"/>
      <c r="Y9274" s="33"/>
    </row>
    <row r="9275" spans="16:25" x14ac:dyDescent="0.45">
      <c r="P9275" s="33"/>
      <c r="W9275" s="33"/>
      <c r="Y9275" s="33"/>
    </row>
    <row r="9276" spans="16:25" x14ac:dyDescent="0.45">
      <c r="P9276" s="33"/>
      <c r="W9276" s="33"/>
      <c r="Y9276" s="33"/>
    </row>
    <row r="9277" spans="16:25" x14ac:dyDescent="0.45">
      <c r="P9277" s="33"/>
      <c r="W9277" s="33"/>
      <c r="Y9277" s="33"/>
    </row>
    <row r="9278" spans="16:25" x14ac:dyDescent="0.45">
      <c r="P9278" s="33"/>
      <c r="W9278" s="33"/>
      <c r="Y9278" s="33"/>
    </row>
    <row r="9279" spans="16:25" x14ac:dyDescent="0.45">
      <c r="P9279" s="33"/>
      <c r="W9279" s="33"/>
      <c r="Y9279" s="33"/>
    </row>
    <row r="9280" spans="16:25" x14ac:dyDescent="0.45">
      <c r="P9280" s="33"/>
      <c r="W9280" s="33"/>
      <c r="Y9280" s="33"/>
    </row>
    <row r="9281" spans="16:25" x14ac:dyDescent="0.45">
      <c r="P9281" s="33"/>
      <c r="W9281" s="33"/>
      <c r="Y9281" s="33"/>
    </row>
    <row r="9282" spans="16:25" x14ac:dyDescent="0.45">
      <c r="P9282" s="33"/>
      <c r="W9282" s="33"/>
      <c r="Y9282" s="33"/>
    </row>
    <row r="9283" spans="16:25" x14ac:dyDescent="0.45">
      <c r="P9283" s="33"/>
      <c r="W9283" s="33"/>
      <c r="Y9283" s="33"/>
    </row>
    <row r="9284" spans="16:25" x14ac:dyDescent="0.45">
      <c r="P9284" s="33"/>
      <c r="W9284" s="33"/>
      <c r="Y9284" s="33"/>
    </row>
    <row r="9285" spans="16:25" x14ac:dyDescent="0.45">
      <c r="P9285" s="33"/>
      <c r="W9285" s="33"/>
      <c r="Y9285" s="33"/>
    </row>
    <row r="9286" spans="16:25" x14ac:dyDescent="0.45">
      <c r="P9286" s="33"/>
      <c r="W9286" s="33"/>
      <c r="Y9286" s="33"/>
    </row>
    <row r="9287" spans="16:25" x14ac:dyDescent="0.45">
      <c r="P9287" s="33"/>
      <c r="W9287" s="33"/>
      <c r="Y9287" s="33"/>
    </row>
    <row r="9288" spans="16:25" x14ac:dyDescent="0.45">
      <c r="P9288" s="33"/>
      <c r="W9288" s="33"/>
      <c r="Y9288" s="33"/>
    </row>
    <row r="9289" spans="16:25" x14ac:dyDescent="0.45">
      <c r="P9289" s="33"/>
      <c r="W9289" s="33"/>
      <c r="Y9289" s="33"/>
    </row>
    <row r="9290" spans="16:25" x14ac:dyDescent="0.45">
      <c r="P9290" s="33"/>
      <c r="W9290" s="33"/>
      <c r="Y9290" s="33"/>
    </row>
    <row r="9291" spans="16:25" x14ac:dyDescent="0.45">
      <c r="P9291" s="33"/>
      <c r="W9291" s="33"/>
      <c r="Y9291" s="33"/>
    </row>
    <row r="9292" spans="16:25" x14ac:dyDescent="0.45">
      <c r="P9292" s="33"/>
      <c r="W9292" s="33"/>
      <c r="Y9292" s="33"/>
    </row>
    <row r="9293" spans="16:25" x14ac:dyDescent="0.45">
      <c r="P9293" s="33"/>
      <c r="W9293" s="33"/>
      <c r="Y9293" s="33"/>
    </row>
    <row r="9294" spans="16:25" x14ac:dyDescent="0.45">
      <c r="P9294" s="33"/>
      <c r="W9294" s="33"/>
      <c r="Y9294" s="33"/>
    </row>
    <row r="9295" spans="16:25" x14ac:dyDescent="0.45">
      <c r="P9295" s="33"/>
      <c r="W9295" s="33"/>
      <c r="Y9295" s="33"/>
    </row>
    <row r="9296" spans="16:25" x14ac:dyDescent="0.45">
      <c r="P9296" s="33"/>
      <c r="W9296" s="33"/>
      <c r="Y9296" s="33"/>
    </row>
    <row r="9297" spans="16:25" x14ac:dyDescent="0.45">
      <c r="P9297" s="33"/>
      <c r="W9297" s="33"/>
      <c r="Y9297" s="33"/>
    </row>
    <row r="9298" spans="16:25" x14ac:dyDescent="0.45">
      <c r="P9298" s="33"/>
      <c r="W9298" s="33"/>
      <c r="Y9298" s="33"/>
    </row>
    <row r="9299" spans="16:25" x14ac:dyDescent="0.45">
      <c r="P9299" s="33"/>
      <c r="W9299" s="33"/>
      <c r="Y9299" s="33"/>
    </row>
    <row r="9300" spans="16:25" x14ac:dyDescent="0.45">
      <c r="P9300" s="33"/>
      <c r="W9300" s="33"/>
      <c r="Y9300" s="33"/>
    </row>
    <row r="9301" spans="16:25" x14ac:dyDescent="0.45">
      <c r="P9301" s="33"/>
      <c r="W9301" s="33"/>
      <c r="Y9301" s="33"/>
    </row>
    <row r="9302" spans="16:25" x14ac:dyDescent="0.45">
      <c r="P9302" s="33"/>
      <c r="W9302" s="33"/>
      <c r="Y9302" s="33"/>
    </row>
    <row r="9303" spans="16:25" x14ac:dyDescent="0.45">
      <c r="P9303" s="33"/>
      <c r="W9303" s="33"/>
      <c r="Y9303" s="33"/>
    </row>
    <row r="9304" spans="16:25" x14ac:dyDescent="0.45">
      <c r="P9304" s="33"/>
      <c r="W9304" s="33"/>
      <c r="Y9304" s="33"/>
    </row>
    <row r="9305" spans="16:25" x14ac:dyDescent="0.45">
      <c r="P9305" s="33"/>
      <c r="W9305" s="33"/>
      <c r="Y9305" s="33"/>
    </row>
    <row r="9306" spans="16:25" x14ac:dyDescent="0.45">
      <c r="P9306" s="33"/>
      <c r="W9306" s="33"/>
      <c r="Y9306" s="33"/>
    </row>
    <row r="9307" spans="16:25" x14ac:dyDescent="0.45">
      <c r="P9307" s="33"/>
      <c r="W9307" s="33"/>
      <c r="Y9307" s="33"/>
    </row>
    <row r="9308" spans="16:25" x14ac:dyDescent="0.45">
      <c r="P9308" s="33"/>
      <c r="W9308" s="33"/>
      <c r="Y9308" s="33"/>
    </row>
    <row r="9309" spans="16:25" x14ac:dyDescent="0.45">
      <c r="P9309" s="33"/>
      <c r="W9309" s="33"/>
      <c r="Y9309" s="33"/>
    </row>
    <row r="9310" spans="16:25" x14ac:dyDescent="0.45">
      <c r="P9310" s="33"/>
      <c r="W9310" s="33"/>
      <c r="Y9310" s="33"/>
    </row>
    <row r="9311" spans="16:25" x14ac:dyDescent="0.45">
      <c r="P9311" s="33"/>
      <c r="W9311" s="33"/>
      <c r="Y9311" s="33"/>
    </row>
    <row r="9312" spans="16:25" x14ac:dyDescent="0.45">
      <c r="P9312" s="33"/>
      <c r="W9312" s="33"/>
      <c r="Y9312" s="33"/>
    </row>
    <row r="9313" spans="16:25" x14ac:dyDescent="0.45">
      <c r="P9313" s="33"/>
      <c r="W9313" s="33"/>
      <c r="Y9313" s="33"/>
    </row>
    <row r="9314" spans="16:25" x14ac:dyDescent="0.45">
      <c r="P9314" s="33"/>
      <c r="W9314" s="33"/>
      <c r="Y9314" s="33"/>
    </row>
    <row r="9315" spans="16:25" x14ac:dyDescent="0.45">
      <c r="P9315" s="33"/>
      <c r="W9315" s="33"/>
      <c r="Y9315" s="33"/>
    </row>
    <row r="9316" spans="16:25" x14ac:dyDescent="0.45">
      <c r="P9316" s="33"/>
      <c r="W9316" s="33"/>
      <c r="Y9316" s="33"/>
    </row>
    <row r="9317" spans="16:25" x14ac:dyDescent="0.45">
      <c r="P9317" s="33"/>
      <c r="W9317" s="33"/>
      <c r="Y9317" s="33"/>
    </row>
    <row r="9318" spans="16:25" x14ac:dyDescent="0.45">
      <c r="P9318" s="33"/>
      <c r="W9318" s="33"/>
      <c r="Y9318" s="33"/>
    </row>
    <row r="9319" spans="16:25" x14ac:dyDescent="0.45">
      <c r="P9319" s="33"/>
      <c r="W9319" s="33"/>
      <c r="Y9319" s="33"/>
    </row>
    <row r="9320" spans="16:25" x14ac:dyDescent="0.45">
      <c r="P9320" s="33"/>
      <c r="W9320" s="33"/>
      <c r="Y9320" s="33"/>
    </row>
    <row r="9321" spans="16:25" x14ac:dyDescent="0.45">
      <c r="P9321" s="33"/>
      <c r="W9321" s="33"/>
      <c r="Y9321" s="33"/>
    </row>
    <row r="9322" spans="16:25" x14ac:dyDescent="0.45">
      <c r="P9322" s="33"/>
      <c r="W9322" s="33"/>
      <c r="Y9322" s="33"/>
    </row>
    <row r="9323" spans="16:25" x14ac:dyDescent="0.45">
      <c r="P9323" s="33"/>
      <c r="W9323" s="33"/>
      <c r="Y9323" s="33"/>
    </row>
    <row r="9324" spans="16:25" x14ac:dyDescent="0.45">
      <c r="P9324" s="33"/>
      <c r="W9324" s="33"/>
      <c r="Y9324" s="33"/>
    </row>
    <row r="9325" spans="16:25" x14ac:dyDescent="0.45">
      <c r="P9325" s="33"/>
      <c r="W9325" s="33"/>
      <c r="Y9325" s="33"/>
    </row>
    <row r="9326" spans="16:25" x14ac:dyDescent="0.45">
      <c r="P9326" s="33"/>
      <c r="W9326" s="33"/>
      <c r="Y9326" s="33"/>
    </row>
    <row r="9327" spans="16:25" x14ac:dyDescent="0.45">
      <c r="P9327" s="33"/>
      <c r="W9327" s="33"/>
      <c r="Y9327" s="33"/>
    </row>
    <row r="9328" spans="16:25" x14ac:dyDescent="0.45">
      <c r="P9328" s="33"/>
      <c r="W9328" s="33"/>
      <c r="Y9328" s="33"/>
    </row>
    <row r="9329" spans="16:25" x14ac:dyDescent="0.45">
      <c r="P9329" s="33"/>
      <c r="W9329" s="33"/>
      <c r="Y9329" s="33"/>
    </row>
    <row r="9330" spans="16:25" x14ac:dyDescent="0.45">
      <c r="P9330" s="33"/>
      <c r="W9330" s="33"/>
      <c r="Y9330" s="33"/>
    </row>
    <row r="9331" spans="16:25" x14ac:dyDescent="0.45">
      <c r="P9331" s="33"/>
      <c r="W9331" s="33"/>
      <c r="Y9331" s="33"/>
    </row>
    <row r="9332" spans="16:25" x14ac:dyDescent="0.45">
      <c r="P9332" s="33"/>
      <c r="W9332" s="33"/>
      <c r="Y9332" s="33"/>
    </row>
    <row r="9333" spans="16:25" x14ac:dyDescent="0.45">
      <c r="P9333" s="33"/>
      <c r="W9333" s="33"/>
      <c r="Y9333" s="33"/>
    </row>
    <row r="9334" spans="16:25" x14ac:dyDescent="0.45">
      <c r="P9334" s="33"/>
      <c r="W9334" s="33"/>
      <c r="Y9334" s="33"/>
    </row>
    <row r="9335" spans="16:25" x14ac:dyDescent="0.45">
      <c r="P9335" s="33"/>
      <c r="W9335" s="33"/>
      <c r="Y9335" s="33"/>
    </row>
    <row r="9336" spans="16:25" x14ac:dyDescent="0.45">
      <c r="P9336" s="33"/>
      <c r="W9336" s="33"/>
      <c r="Y9336" s="33"/>
    </row>
    <row r="9337" spans="16:25" x14ac:dyDescent="0.45">
      <c r="P9337" s="33"/>
      <c r="W9337" s="33"/>
      <c r="Y9337" s="33"/>
    </row>
    <row r="9338" spans="16:25" x14ac:dyDescent="0.45">
      <c r="P9338" s="33"/>
      <c r="W9338" s="33"/>
      <c r="Y9338" s="33"/>
    </row>
    <row r="9339" spans="16:25" x14ac:dyDescent="0.45">
      <c r="P9339" s="33"/>
      <c r="W9339" s="33"/>
      <c r="Y9339" s="33"/>
    </row>
    <row r="9340" spans="16:25" x14ac:dyDescent="0.45">
      <c r="P9340" s="33"/>
      <c r="W9340" s="33"/>
      <c r="Y9340" s="33"/>
    </row>
    <row r="9341" spans="16:25" x14ac:dyDescent="0.45">
      <c r="P9341" s="33"/>
      <c r="W9341" s="33"/>
      <c r="Y9341" s="33"/>
    </row>
    <row r="9342" spans="16:25" x14ac:dyDescent="0.45">
      <c r="P9342" s="33"/>
      <c r="W9342" s="33"/>
      <c r="Y9342" s="33"/>
    </row>
    <row r="9343" spans="16:25" x14ac:dyDescent="0.45">
      <c r="P9343" s="33"/>
      <c r="W9343" s="33"/>
      <c r="Y9343" s="33"/>
    </row>
    <row r="9344" spans="16:25" x14ac:dyDescent="0.45">
      <c r="P9344" s="33"/>
      <c r="W9344" s="33"/>
      <c r="Y9344" s="33"/>
    </row>
    <row r="9345" spans="16:25" x14ac:dyDescent="0.45">
      <c r="P9345" s="33"/>
      <c r="W9345" s="33"/>
      <c r="Y9345" s="33"/>
    </row>
    <row r="9346" spans="16:25" x14ac:dyDescent="0.45">
      <c r="P9346" s="33"/>
      <c r="W9346" s="33"/>
      <c r="Y9346" s="33"/>
    </row>
    <row r="9347" spans="16:25" x14ac:dyDescent="0.45">
      <c r="P9347" s="33"/>
      <c r="W9347" s="33"/>
      <c r="Y9347" s="33"/>
    </row>
    <row r="9348" spans="16:25" x14ac:dyDescent="0.45">
      <c r="P9348" s="33"/>
      <c r="W9348" s="33"/>
      <c r="Y9348" s="33"/>
    </row>
    <row r="9349" spans="16:25" x14ac:dyDescent="0.45">
      <c r="P9349" s="33"/>
      <c r="W9349" s="33"/>
      <c r="Y9349" s="33"/>
    </row>
    <row r="9350" spans="16:25" x14ac:dyDescent="0.45">
      <c r="P9350" s="33"/>
      <c r="W9350" s="33"/>
      <c r="Y9350" s="33"/>
    </row>
    <row r="9351" spans="16:25" x14ac:dyDescent="0.45">
      <c r="P9351" s="33"/>
      <c r="W9351" s="33"/>
      <c r="Y9351" s="33"/>
    </row>
    <row r="9352" spans="16:25" x14ac:dyDescent="0.45">
      <c r="P9352" s="33"/>
      <c r="W9352" s="33"/>
      <c r="Y9352" s="33"/>
    </row>
    <row r="9353" spans="16:25" x14ac:dyDescent="0.45">
      <c r="P9353" s="33"/>
      <c r="W9353" s="33"/>
      <c r="Y9353" s="33"/>
    </row>
    <row r="9354" spans="16:25" x14ac:dyDescent="0.45">
      <c r="P9354" s="33"/>
      <c r="W9354" s="33"/>
      <c r="Y9354" s="33"/>
    </row>
    <row r="9355" spans="16:25" x14ac:dyDescent="0.45">
      <c r="P9355" s="33"/>
      <c r="W9355" s="33"/>
      <c r="Y9355" s="33"/>
    </row>
    <row r="9356" spans="16:25" x14ac:dyDescent="0.45">
      <c r="P9356" s="33"/>
      <c r="W9356" s="33"/>
      <c r="Y9356" s="33"/>
    </row>
    <row r="9357" spans="16:25" x14ac:dyDescent="0.45">
      <c r="P9357" s="33"/>
      <c r="W9357" s="33"/>
      <c r="Y9357" s="33"/>
    </row>
    <row r="9358" spans="16:25" x14ac:dyDescent="0.45">
      <c r="P9358" s="33"/>
      <c r="W9358" s="33"/>
      <c r="Y9358" s="33"/>
    </row>
    <row r="9359" spans="16:25" x14ac:dyDescent="0.45">
      <c r="P9359" s="33"/>
      <c r="W9359" s="33"/>
      <c r="Y9359" s="33"/>
    </row>
    <row r="9360" spans="16:25" x14ac:dyDescent="0.45">
      <c r="P9360" s="33"/>
      <c r="W9360" s="33"/>
      <c r="Y9360" s="33"/>
    </row>
    <row r="9361" spans="16:25" x14ac:dyDescent="0.45">
      <c r="P9361" s="33"/>
      <c r="W9361" s="33"/>
      <c r="Y9361" s="33"/>
    </row>
    <row r="9362" spans="16:25" x14ac:dyDescent="0.45">
      <c r="P9362" s="33"/>
      <c r="W9362" s="33"/>
      <c r="Y9362" s="33"/>
    </row>
    <row r="9363" spans="16:25" x14ac:dyDescent="0.45">
      <c r="P9363" s="33"/>
      <c r="W9363" s="33"/>
      <c r="Y9363" s="33"/>
    </row>
    <row r="9364" spans="16:25" x14ac:dyDescent="0.45">
      <c r="P9364" s="33"/>
      <c r="W9364" s="33"/>
      <c r="Y9364" s="33"/>
    </row>
    <row r="9365" spans="16:25" x14ac:dyDescent="0.45">
      <c r="P9365" s="33"/>
      <c r="W9365" s="33"/>
      <c r="Y9365" s="33"/>
    </row>
    <row r="9366" spans="16:25" x14ac:dyDescent="0.45">
      <c r="P9366" s="33"/>
      <c r="W9366" s="33"/>
      <c r="Y9366" s="33"/>
    </row>
    <row r="9367" spans="16:25" x14ac:dyDescent="0.45">
      <c r="P9367" s="33"/>
      <c r="W9367" s="33"/>
      <c r="Y9367" s="33"/>
    </row>
    <row r="9368" spans="16:25" x14ac:dyDescent="0.45">
      <c r="P9368" s="33"/>
      <c r="W9368" s="33"/>
      <c r="Y9368" s="33"/>
    </row>
    <row r="9369" spans="16:25" x14ac:dyDescent="0.45">
      <c r="P9369" s="33"/>
      <c r="W9369" s="33"/>
      <c r="Y9369" s="33"/>
    </row>
    <row r="9370" spans="16:25" x14ac:dyDescent="0.45">
      <c r="P9370" s="33"/>
      <c r="W9370" s="33"/>
      <c r="Y9370" s="33"/>
    </row>
    <row r="9371" spans="16:25" x14ac:dyDescent="0.45">
      <c r="P9371" s="33"/>
      <c r="W9371" s="33"/>
      <c r="Y9371" s="33"/>
    </row>
    <row r="9372" spans="16:25" x14ac:dyDescent="0.45">
      <c r="P9372" s="33"/>
      <c r="W9372" s="33"/>
      <c r="Y9372" s="33"/>
    </row>
    <row r="9373" spans="16:25" x14ac:dyDescent="0.45">
      <c r="P9373" s="33"/>
      <c r="W9373" s="33"/>
      <c r="Y9373" s="33"/>
    </row>
    <row r="9374" spans="16:25" x14ac:dyDescent="0.45">
      <c r="P9374" s="33"/>
      <c r="W9374" s="33"/>
      <c r="Y9374" s="33"/>
    </row>
    <row r="9375" spans="16:25" x14ac:dyDescent="0.45">
      <c r="P9375" s="33"/>
      <c r="W9375" s="33"/>
      <c r="Y9375" s="33"/>
    </row>
    <row r="9376" spans="16:25" x14ac:dyDescent="0.45">
      <c r="P9376" s="33"/>
      <c r="W9376" s="33"/>
      <c r="Y9376" s="33"/>
    </row>
    <row r="9377" spans="16:25" x14ac:dyDescent="0.45">
      <c r="P9377" s="33"/>
      <c r="W9377" s="33"/>
      <c r="Y9377" s="33"/>
    </row>
    <row r="9378" spans="16:25" x14ac:dyDescent="0.45">
      <c r="P9378" s="33"/>
      <c r="W9378" s="33"/>
      <c r="Y9378" s="33"/>
    </row>
    <row r="9379" spans="16:25" x14ac:dyDescent="0.45">
      <c r="P9379" s="33"/>
      <c r="W9379" s="33"/>
      <c r="Y9379" s="33"/>
    </row>
    <row r="9380" spans="16:25" x14ac:dyDescent="0.45">
      <c r="P9380" s="33"/>
      <c r="W9380" s="33"/>
      <c r="Y9380" s="33"/>
    </row>
    <row r="9381" spans="16:25" x14ac:dyDescent="0.45">
      <c r="P9381" s="33"/>
      <c r="W9381" s="33"/>
      <c r="Y9381" s="33"/>
    </row>
    <row r="9382" spans="16:25" x14ac:dyDescent="0.45">
      <c r="P9382" s="33"/>
      <c r="W9382" s="33"/>
      <c r="Y9382" s="33"/>
    </row>
    <row r="9383" spans="16:25" x14ac:dyDescent="0.45">
      <c r="P9383" s="33"/>
      <c r="W9383" s="33"/>
      <c r="Y9383" s="33"/>
    </row>
    <row r="9384" spans="16:25" x14ac:dyDescent="0.45">
      <c r="P9384" s="33"/>
      <c r="W9384" s="33"/>
      <c r="Y9384" s="33"/>
    </row>
    <row r="9385" spans="16:25" x14ac:dyDescent="0.45">
      <c r="P9385" s="33"/>
      <c r="W9385" s="33"/>
      <c r="Y9385" s="33"/>
    </row>
    <row r="9386" spans="16:25" x14ac:dyDescent="0.45">
      <c r="P9386" s="33"/>
      <c r="W9386" s="33"/>
      <c r="Y9386" s="33"/>
    </row>
    <row r="9387" spans="16:25" x14ac:dyDescent="0.45">
      <c r="P9387" s="33"/>
      <c r="W9387" s="33"/>
      <c r="Y9387" s="33"/>
    </row>
    <row r="9388" spans="16:25" x14ac:dyDescent="0.45">
      <c r="P9388" s="33"/>
      <c r="W9388" s="33"/>
      <c r="Y9388" s="33"/>
    </row>
    <row r="9389" spans="16:25" x14ac:dyDescent="0.45">
      <c r="P9389" s="33"/>
      <c r="W9389" s="33"/>
      <c r="Y9389" s="33"/>
    </row>
    <row r="9390" spans="16:25" x14ac:dyDescent="0.45">
      <c r="P9390" s="33"/>
      <c r="W9390" s="33"/>
      <c r="Y9390" s="33"/>
    </row>
    <row r="9391" spans="16:25" x14ac:dyDescent="0.45">
      <c r="P9391" s="33"/>
      <c r="W9391" s="33"/>
      <c r="Y9391" s="33"/>
    </row>
    <row r="9392" spans="16:25" x14ac:dyDescent="0.45">
      <c r="P9392" s="33"/>
      <c r="W9392" s="33"/>
      <c r="Y9392" s="33"/>
    </row>
    <row r="9393" spans="16:25" x14ac:dyDescent="0.45">
      <c r="P9393" s="33"/>
      <c r="W9393" s="33"/>
      <c r="Y9393" s="33"/>
    </row>
    <row r="9394" spans="16:25" x14ac:dyDescent="0.45">
      <c r="P9394" s="33"/>
      <c r="W9394" s="33"/>
      <c r="Y9394" s="33"/>
    </row>
    <row r="9395" spans="16:25" x14ac:dyDescent="0.45">
      <c r="P9395" s="33"/>
      <c r="W9395" s="33"/>
      <c r="Y9395" s="33"/>
    </row>
    <row r="9396" spans="16:25" x14ac:dyDescent="0.45">
      <c r="P9396" s="33"/>
      <c r="W9396" s="33"/>
      <c r="Y9396" s="33"/>
    </row>
    <row r="9397" spans="16:25" x14ac:dyDescent="0.45">
      <c r="P9397" s="33"/>
      <c r="W9397" s="33"/>
      <c r="Y9397" s="33"/>
    </row>
    <row r="9398" spans="16:25" x14ac:dyDescent="0.45">
      <c r="P9398" s="33"/>
      <c r="W9398" s="33"/>
      <c r="Y9398" s="33"/>
    </row>
    <row r="9399" spans="16:25" x14ac:dyDescent="0.45">
      <c r="P9399" s="33"/>
      <c r="W9399" s="33"/>
      <c r="Y9399" s="33"/>
    </row>
    <row r="9400" spans="16:25" x14ac:dyDescent="0.45">
      <c r="P9400" s="33"/>
      <c r="W9400" s="33"/>
      <c r="Y9400" s="33"/>
    </row>
    <row r="9401" spans="16:25" x14ac:dyDescent="0.45">
      <c r="P9401" s="33"/>
      <c r="W9401" s="33"/>
      <c r="Y9401" s="33"/>
    </row>
    <row r="9402" spans="16:25" x14ac:dyDescent="0.45">
      <c r="P9402" s="33"/>
      <c r="W9402" s="33"/>
      <c r="Y9402" s="33"/>
    </row>
    <row r="9403" spans="16:25" x14ac:dyDescent="0.45">
      <c r="P9403" s="33"/>
      <c r="W9403" s="33"/>
      <c r="Y9403" s="33"/>
    </row>
    <row r="9404" spans="16:25" x14ac:dyDescent="0.45">
      <c r="P9404" s="33"/>
      <c r="W9404" s="33"/>
      <c r="Y9404" s="33"/>
    </row>
    <row r="9405" spans="16:25" x14ac:dyDescent="0.45">
      <c r="P9405" s="33"/>
      <c r="W9405" s="33"/>
      <c r="Y9405" s="33"/>
    </row>
    <row r="9406" spans="16:25" x14ac:dyDescent="0.45">
      <c r="P9406" s="33"/>
      <c r="W9406" s="33"/>
      <c r="Y9406" s="33"/>
    </row>
    <row r="9407" spans="16:25" x14ac:dyDescent="0.45">
      <c r="P9407" s="33"/>
      <c r="W9407" s="33"/>
      <c r="Y9407" s="33"/>
    </row>
    <row r="9408" spans="16:25" x14ac:dyDescent="0.45">
      <c r="P9408" s="33"/>
      <c r="W9408" s="33"/>
      <c r="Y9408" s="33"/>
    </row>
    <row r="9409" spans="16:25" x14ac:dyDescent="0.45">
      <c r="P9409" s="33"/>
      <c r="W9409" s="33"/>
      <c r="Y9409" s="33"/>
    </row>
    <row r="9410" spans="16:25" x14ac:dyDescent="0.45">
      <c r="P9410" s="33"/>
      <c r="W9410" s="33"/>
      <c r="Y9410" s="33"/>
    </row>
    <row r="9411" spans="16:25" x14ac:dyDescent="0.45">
      <c r="P9411" s="33"/>
      <c r="W9411" s="33"/>
      <c r="Y9411" s="33"/>
    </row>
    <row r="9412" spans="16:25" x14ac:dyDescent="0.45">
      <c r="P9412" s="33"/>
      <c r="W9412" s="33"/>
      <c r="Y9412" s="33"/>
    </row>
    <row r="9413" spans="16:25" x14ac:dyDescent="0.45">
      <c r="P9413" s="33"/>
      <c r="W9413" s="33"/>
      <c r="Y9413" s="33"/>
    </row>
    <row r="9414" spans="16:25" x14ac:dyDescent="0.45">
      <c r="P9414" s="33"/>
      <c r="W9414" s="33"/>
      <c r="Y9414" s="33"/>
    </row>
    <row r="9415" spans="16:25" x14ac:dyDescent="0.45">
      <c r="P9415" s="33"/>
      <c r="W9415" s="33"/>
      <c r="Y9415" s="33"/>
    </row>
    <row r="9416" spans="16:25" x14ac:dyDescent="0.45">
      <c r="P9416" s="33"/>
      <c r="W9416" s="33"/>
      <c r="Y9416" s="33"/>
    </row>
    <row r="9417" spans="16:25" x14ac:dyDescent="0.45">
      <c r="P9417" s="33"/>
      <c r="W9417" s="33"/>
      <c r="Y9417" s="33"/>
    </row>
    <row r="9418" spans="16:25" x14ac:dyDescent="0.45">
      <c r="P9418" s="33"/>
      <c r="W9418" s="33"/>
      <c r="Y9418" s="33"/>
    </row>
    <row r="9419" spans="16:25" x14ac:dyDescent="0.45">
      <c r="P9419" s="33"/>
      <c r="W9419" s="33"/>
      <c r="Y9419" s="33"/>
    </row>
    <row r="9420" spans="16:25" x14ac:dyDescent="0.45">
      <c r="P9420" s="33"/>
      <c r="W9420" s="33"/>
      <c r="Y9420" s="33"/>
    </row>
    <row r="9421" spans="16:25" x14ac:dyDescent="0.45">
      <c r="P9421" s="33"/>
      <c r="W9421" s="33"/>
      <c r="Y9421" s="33"/>
    </row>
    <row r="9422" spans="16:25" x14ac:dyDescent="0.45">
      <c r="P9422" s="33"/>
      <c r="W9422" s="33"/>
      <c r="Y9422" s="33"/>
    </row>
    <row r="9423" spans="16:25" x14ac:dyDescent="0.45">
      <c r="P9423" s="33"/>
      <c r="W9423" s="33"/>
      <c r="Y9423" s="33"/>
    </row>
    <row r="9424" spans="16:25" x14ac:dyDescent="0.45">
      <c r="P9424" s="33"/>
      <c r="W9424" s="33"/>
      <c r="Y9424" s="33"/>
    </row>
    <row r="9425" spans="16:25" x14ac:dyDescent="0.45">
      <c r="P9425" s="33"/>
      <c r="W9425" s="33"/>
      <c r="Y9425" s="33"/>
    </row>
    <row r="9426" spans="16:25" x14ac:dyDescent="0.45">
      <c r="P9426" s="33"/>
      <c r="W9426" s="33"/>
      <c r="Y9426" s="33"/>
    </row>
    <row r="9427" spans="16:25" x14ac:dyDescent="0.45">
      <c r="P9427" s="33"/>
      <c r="W9427" s="33"/>
      <c r="Y9427" s="33"/>
    </row>
    <row r="9428" spans="16:25" x14ac:dyDescent="0.45">
      <c r="P9428" s="33"/>
      <c r="W9428" s="33"/>
      <c r="Y9428" s="33"/>
    </row>
    <row r="9429" spans="16:25" x14ac:dyDescent="0.45">
      <c r="P9429" s="33"/>
      <c r="W9429" s="33"/>
      <c r="Y9429" s="33"/>
    </row>
    <row r="9430" spans="16:25" x14ac:dyDescent="0.45">
      <c r="P9430" s="33"/>
      <c r="W9430" s="33"/>
      <c r="Y9430" s="33"/>
    </row>
    <row r="9431" spans="16:25" x14ac:dyDescent="0.45">
      <c r="P9431" s="33"/>
      <c r="W9431" s="33"/>
      <c r="Y9431" s="33"/>
    </row>
    <row r="9432" spans="16:25" x14ac:dyDescent="0.45">
      <c r="P9432" s="33"/>
      <c r="W9432" s="33"/>
      <c r="Y9432" s="33"/>
    </row>
    <row r="9433" spans="16:25" x14ac:dyDescent="0.45">
      <c r="P9433" s="33"/>
      <c r="W9433" s="33"/>
      <c r="Y9433" s="33"/>
    </row>
    <row r="9434" spans="16:25" x14ac:dyDescent="0.45">
      <c r="P9434" s="33"/>
      <c r="W9434" s="33"/>
      <c r="Y9434" s="33"/>
    </row>
    <row r="9435" spans="16:25" x14ac:dyDescent="0.45">
      <c r="P9435" s="33"/>
      <c r="W9435" s="33"/>
      <c r="Y9435" s="33"/>
    </row>
    <row r="9436" spans="16:25" x14ac:dyDescent="0.45">
      <c r="P9436" s="33"/>
      <c r="W9436" s="33"/>
      <c r="Y9436" s="33"/>
    </row>
    <row r="9437" spans="16:25" x14ac:dyDescent="0.45">
      <c r="P9437" s="33"/>
      <c r="W9437" s="33"/>
      <c r="Y9437" s="33"/>
    </row>
    <row r="9438" spans="16:25" x14ac:dyDescent="0.45">
      <c r="P9438" s="33"/>
      <c r="W9438" s="33"/>
      <c r="Y9438" s="33"/>
    </row>
    <row r="9439" spans="16:25" x14ac:dyDescent="0.45">
      <c r="P9439" s="33"/>
      <c r="W9439" s="33"/>
      <c r="Y9439" s="33"/>
    </row>
    <row r="9440" spans="16:25" x14ac:dyDescent="0.45">
      <c r="P9440" s="33"/>
      <c r="W9440" s="33"/>
      <c r="Y9440" s="33"/>
    </row>
    <row r="9441" spans="16:25" x14ac:dyDescent="0.45">
      <c r="P9441" s="33"/>
      <c r="W9441" s="33"/>
      <c r="Y9441" s="33"/>
    </row>
    <row r="9442" spans="16:25" x14ac:dyDescent="0.45">
      <c r="P9442" s="33"/>
      <c r="W9442" s="33"/>
      <c r="Y9442" s="33"/>
    </row>
    <row r="9443" spans="16:25" x14ac:dyDescent="0.45">
      <c r="P9443" s="33"/>
      <c r="W9443" s="33"/>
      <c r="Y9443" s="33"/>
    </row>
    <row r="9444" spans="16:25" x14ac:dyDescent="0.45">
      <c r="P9444" s="33"/>
      <c r="W9444" s="33"/>
      <c r="Y9444" s="33"/>
    </row>
    <row r="9445" spans="16:25" x14ac:dyDescent="0.45">
      <c r="P9445" s="33"/>
      <c r="W9445" s="33"/>
      <c r="Y9445" s="33"/>
    </row>
    <row r="9446" spans="16:25" x14ac:dyDescent="0.45">
      <c r="P9446" s="33"/>
      <c r="W9446" s="33"/>
      <c r="Y9446" s="33"/>
    </row>
    <row r="9447" spans="16:25" x14ac:dyDescent="0.45">
      <c r="P9447" s="33"/>
      <c r="W9447" s="33"/>
      <c r="Y9447" s="33"/>
    </row>
    <row r="9448" spans="16:25" x14ac:dyDescent="0.45">
      <c r="P9448" s="33"/>
      <c r="W9448" s="33"/>
      <c r="Y9448" s="33"/>
    </row>
    <row r="9449" spans="16:25" x14ac:dyDescent="0.45">
      <c r="P9449" s="33"/>
      <c r="W9449" s="33"/>
      <c r="Y9449" s="33"/>
    </row>
    <row r="9450" spans="16:25" x14ac:dyDescent="0.45">
      <c r="P9450" s="33"/>
      <c r="W9450" s="33"/>
      <c r="Y9450" s="33"/>
    </row>
    <row r="9451" spans="16:25" x14ac:dyDescent="0.45">
      <c r="P9451" s="33"/>
      <c r="W9451" s="33"/>
      <c r="Y9451" s="33"/>
    </row>
    <row r="9452" spans="16:25" x14ac:dyDescent="0.45">
      <c r="P9452" s="33"/>
      <c r="W9452" s="33"/>
      <c r="Y9452" s="33"/>
    </row>
    <row r="9453" spans="16:25" x14ac:dyDescent="0.45">
      <c r="P9453" s="33"/>
      <c r="W9453" s="33"/>
      <c r="Y9453" s="33"/>
    </row>
    <row r="9454" spans="16:25" x14ac:dyDescent="0.45">
      <c r="P9454" s="33"/>
      <c r="W9454" s="33"/>
      <c r="Y9454" s="33"/>
    </row>
    <row r="9455" spans="16:25" x14ac:dyDescent="0.45">
      <c r="P9455" s="33"/>
      <c r="W9455" s="33"/>
      <c r="Y9455" s="33"/>
    </row>
    <row r="9456" spans="16:25" x14ac:dyDescent="0.45">
      <c r="P9456" s="33"/>
      <c r="W9456" s="33"/>
      <c r="Y9456" s="33"/>
    </row>
    <row r="9457" spans="16:25" x14ac:dyDescent="0.45">
      <c r="P9457" s="33"/>
      <c r="W9457" s="33"/>
      <c r="Y9457" s="33"/>
    </row>
    <row r="9458" spans="16:25" x14ac:dyDescent="0.45">
      <c r="P9458" s="33"/>
      <c r="W9458" s="33"/>
      <c r="Y9458" s="33"/>
    </row>
    <row r="9459" spans="16:25" x14ac:dyDescent="0.45">
      <c r="P9459" s="33"/>
      <c r="W9459" s="33"/>
      <c r="Y9459" s="33"/>
    </row>
    <row r="9460" spans="16:25" x14ac:dyDescent="0.45">
      <c r="P9460" s="33"/>
      <c r="W9460" s="33"/>
      <c r="Y9460" s="33"/>
    </row>
    <row r="9461" spans="16:25" x14ac:dyDescent="0.45">
      <c r="P9461" s="33"/>
      <c r="W9461" s="33"/>
      <c r="Y9461" s="33"/>
    </row>
    <row r="9462" spans="16:25" x14ac:dyDescent="0.45">
      <c r="P9462" s="33"/>
      <c r="W9462" s="33"/>
      <c r="Y9462" s="33"/>
    </row>
    <row r="9463" spans="16:25" x14ac:dyDescent="0.45">
      <c r="P9463" s="33"/>
      <c r="W9463" s="33"/>
      <c r="Y9463" s="33"/>
    </row>
    <row r="9464" spans="16:25" x14ac:dyDescent="0.45">
      <c r="P9464" s="33"/>
      <c r="W9464" s="33"/>
      <c r="Y9464" s="33"/>
    </row>
    <row r="9465" spans="16:25" x14ac:dyDescent="0.45">
      <c r="P9465" s="33"/>
      <c r="W9465" s="33"/>
      <c r="Y9465" s="33"/>
    </row>
    <row r="9466" spans="16:25" x14ac:dyDescent="0.45">
      <c r="P9466" s="33"/>
      <c r="W9466" s="33"/>
      <c r="Y9466" s="33"/>
    </row>
    <row r="9467" spans="16:25" x14ac:dyDescent="0.45">
      <c r="P9467" s="33"/>
      <c r="W9467" s="33"/>
      <c r="Y9467" s="33"/>
    </row>
    <row r="9468" spans="16:25" x14ac:dyDescent="0.45">
      <c r="P9468" s="33"/>
      <c r="W9468" s="33"/>
      <c r="Y9468" s="33"/>
    </row>
    <row r="9469" spans="16:25" x14ac:dyDescent="0.45">
      <c r="P9469" s="33"/>
      <c r="W9469" s="33"/>
      <c r="Y9469" s="33"/>
    </row>
    <row r="9470" spans="16:25" x14ac:dyDescent="0.45">
      <c r="P9470" s="33"/>
      <c r="W9470" s="33"/>
      <c r="Y9470" s="33"/>
    </row>
    <row r="9471" spans="16:25" x14ac:dyDescent="0.45">
      <c r="P9471" s="33"/>
      <c r="W9471" s="33"/>
      <c r="Y9471" s="33"/>
    </row>
    <row r="9472" spans="16:25" x14ac:dyDescent="0.45">
      <c r="P9472" s="33"/>
      <c r="W9472" s="33"/>
      <c r="Y9472" s="33"/>
    </row>
    <row r="9473" spans="16:25" x14ac:dyDescent="0.45">
      <c r="P9473" s="33"/>
      <c r="W9473" s="33"/>
      <c r="Y9473" s="33"/>
    </row>
    <row r="9474" spans="16:25" x14ac:dyDescent="0.45">
      <c r="P9474" s="33"/>
      <c r="W9474" s="33"/>
      <c r="Y9474" s="33"/>
    </row>
    <row r="9475" spans="16:25" x14ac:dyDescent="0.45">
      <c r="P9475" s="33"/>
      <c r="W9475" s="33"/>
      <c r="Y9475" s="33"/>
    </row>
    <row r="9476" spans="16:25" x14ac:dyDescent="0.45">
      <c r="P9476" s="33"/>
      <c r="W9476" s="33"/>
      <c r="Y9476" s="33"/>
    </row>
    <row r="9477" spans="16:25" x14ac:dyDescent="0.45">
      <c r="P9477" s="33"/>
      <c r="W9477" s="33"/>
      <c r="Y9477" s="33"/>
    </row>
    <row r="9478" spans="16:25" x14ac:dyDescent="0.45">
      <c r="P9478" s="33"/>
      <c r="W9478" s="33"/>
      <c r="Y9478" s="33"/>
    </row>
    <row r="9479" spans="16:25" x14ac:dyDescent="0.45">
      <c r="P9479" s="33"/>
      <c r="W9479" s="33"/>
      <c r="Y9479" s="33"/>
    </row>
    <row r="9480" spans="16:25" x14ac:dyDescent="0.45">
      <c r="P9480" s="33"/>
      <c r="W9480" s="33"/>
      <c r="Y9480" s="33"/>
    </row>
    <row r="9481" spans="16:25" x14ac:dyDescent="0.45">
      <c r="P9481" s="33"/>
      <c r="W9481" s="33"/>
      <c r="Y9481" s="33"/>
    </row>
    <row r="9482" spans="16:25" x14ac:dyDescent="0.45">
      <c r="P9482" s="33"/>
      <c r="W9482" s="33"/>
      <c r="Y9482" s="33"/>
    </row>
    <row r="9483" spans="16:25" x14ac:dyDescent="0.45">
      <c r="P9483" s="33"/>
      <c r="W9483" s="33"/>
      <c r="Y9483" s="33"/>
    </row>
    <row r="9484" spans="16:25" x14ac:dyDescent="0.45">
      <c r="P9484" s="33"/>
      <c r="W9484" s="33"/>
      <c r="Y9484" s="33"/>
    </row>
    <row r="9485" spans="16:25" x14ac:dyDescent="0.45">
      <c r="P9485" s="33"/>
      <c r="W9485" s="33"/>
      <c r="Y9485" s="33"/>
    </row>
    <row r="9486" spans="16:25" x14ac:dyDescent="0.45">
      <c r="P9486" s="33"/>
      <c r="W9486" s="33"/>
      <c r="Y9486" s="33"/>
    </row>
    <row r="9487" spans="16:25" x14ac:dyDescent="0.45">
      <c r="P9487" s="33"/>
      <c r="W9487" s="33"/>
      <c r="Y9487" s="33"/>
    </row>
    <row r="9488" spans="16:25" x14ac:dyDescent="0.45">
      <c r="P9488" s="33"/>
      <c r="W9488" s="33"/>
      <c r="Y9488" s="33"/>
    </row>
    <row r="9489" spans="16:25" x14ac:dyDescent="0.45">
      <c r="P9489" s="33"/>
      <c r="W9489" s="33"/>
      <c r="Y9489" s="33"/>
    </row>
    <row r="9490" spans="16:25" x14ac:dyDescent="0.45">
      <c r="P9490" s="33"/>
      <c r="W9490" s="33"/>
      <c r="Y9490" s="33"/>
    </row>
    <row r="9491" spans="16:25" x14ac:dyDescent="0.45">
      <c r="P9491" s="33"/>
      <c r="W9491" s="33"/>
      <c r="Y9491" s="33"/>
    </row>
    <row r="9492" spans="16:25" x14ac:dyDescent="0.45">
      <c r="P9492" s="33"/>
      <c r="W9492" s="33"/>
      <c r="Y9492" s="33"/>
    </row>
    <row r="9493" spans="16:25" x14ac:dyDescent="0.45">
      <c r="P9493" s="33"/>
      <c r="W9493" s="33"/>
      <c r="Y9493" s="33"/>
    </row>
    <row r="9494" spans="16:25" x14ac:dyDescent="0.45">
      <c r="P9494" s="33"/>
      <c r="W9494" s="33"/>
      <c r="Y9494" s="33"/>
    </row>
    <row r="9495" spans="16:25" x14ac:dyDescent="0.45">
      <c r="P9495" s="33"/>
      <c r="W9495" s="33"/>
      <c r="Y9495" s="33"/>
    </row>
    <row r="9496" spans="16:25" x14ac:dyDescent="0.45">
      <c r="P9496" s="33"/>
      <c r="W9496" s="33"/>
      <c r="Y9496" s="33"/>
    </row>
    <row r="9497" spans="16:25" x14ac:dyDescent="0.45">
      <c r="P9497" s="33"/>
      <c r="W9497" s="33"/>
      <c r="Y9497" s="33"/>
    </row>
    <row r="9498" spans="16:25" x14ac:dyDescent="0.45">
      <c r="P9498" s="33"/>
      <c r="W9498" s="33"/>
      <c r="Y9498" s="33"/>
    </row>
    <row r="9499" spans="16:25" x14ac:dyDescent="0.45">
      <c r="P9499" s="33"/>
      <c r="W9499" s="33"/>
      <c r="Y9499" s="33"/>
    </row>
    <row r="9500" spans="16:25" x14ac:dyDescent="0.45">
      <c r="P9500" s="33"/>
      <c r="W9500" s="33"/>
      <c r="Y9500" s="33"/>
    </row>
    <row r="9501" spans="16:25" x14ac:dyDescent="0.45">
      <c r="P9501" s="33"/>
      <c r="W9501" s="33"/>
      <c r="Y9501" s="33"/>
    </row>
    <row r="9502" spans="16:25" x14ac:dyDescent="0.45">
      <c r="P9502" s="33"/>
      <c r="W9502" s="33"/>
      <c r="Y9502" s="33"/>
    </row>
    <row r="9503" spans="16:25" x14ac:dyDescent="0.45">
      <c r="P9503" s="33"/>
      <c r="W9503" s="33"/>
      <c r="Y9503" s="33"/>
    </row>
    <row r="9504" spans="16:25" x14ac:dyDescent="0.45">
      <c r="P9504" s="33"/>
      <c r="W9504" s="33"/>
      <c r="Y9504" s="33"/>
    </row>
    <row r="9505" spans="16:25" x14ac:dyDescent="0.45">
      <c r="P9505" s="33"/>
      <c r="W9505" s="33"/>
      <c r="Y9505" s="33"/>
    </row>
    <row r="9506" spans="16:25" x14ac:dyDescent="0.45">
      <c r="P9506" s="33"/>
      <c r="W9506" s="33"/>
      <c r="Y9506" s="33"/>
    </row>
    <row r="9507" spans="16:25" x14ac:dyDescent="0.45">
      <c r="P9507" s="33"/>
      <c r="W9507" s="33"/>
      <c r="Y9507" s="33"/>
    </row>
    <row r="9508" spans="16:25" x14ac:dyDescent="0.45">
      <c r="P9508" s="33"/>
      <c r="W9508" s="33"/>
      <c r="Y9508" s="33"/>
    </row>
    <row r="9509" spans="16:25" x14ac:dyDescent="0.45">
      <c r="P9509" s="33"/>
      <c r="W9509" s="33"/>
      <c r="Y9509" s="33"/>
    </row>
    <row r="9510" spans="16:25" x14ac:dyDescent="0.45">
      <c r="P9510" s="33"/>
      <c r="W9510" s="33"/>
      <c r="Y9510" s="33"/>
    </row>
    <row r="9511" spans="16:25" x14ac:dyDescent="0.45">
      <c r="P9511" s="33"/>
      <c r="W9511" s="33"/>
      <c r="Y9511" s="33"/>
    </row>
    <row r="9512" spans="16:25" x14ac:dyDescent="0.45">
      <c r="P9512" s="33"/>
      <c r="W9512" s="33"/>
      <c r="Y9512" s="33"/>
    </row>
    <row r="9513" spans="16:25" x14ac:dyDescent="0.45">
      <c r="P9513" s="33"/>
      <c r="W9513" s="33"/>
      <c r="Y9513" s="33"/>
    </row>
    <row r="9514" spans="16:25" x14ac:dyDescent="0.45">
      <c r="P9514" s="33"/>
      <c r="W9514" s="33"/>
      <c r="Y9514" s="33"/>
    </row>
    <row r="9515" spans="16:25" x14ac:dyDescent="0.45">
      <c r="P9515" s="33"/>
      <c r="W9515" s="33"/>
      <c r="Y9515" s="33"/>
    </row>
    <row r="9516" spans="16:25" x14ac:dyDescent="0.45">
      <c r="P9516" s="33"/>
      <c r="W9516" s="33"/>
      <c r="Y9516" s="33"/>
    </row>
    <row r="9517" spans="16:25" x14ac:dyDescent="0.45">
      <c r="P9517" s="33"/>
      <c r="W9517" s="33"/>
      <c r="Y9517" s="33"/>
    </row>
    <row r="9518" spans="16:25" x14ac:dyDescent="0.45">
      <c r="P9518" s="33"/>
      <c r="W9518" s="33"/>
      <c r="Y9518" s="33"/>
    </row>
    <row r="9519" spans="16:25" x14ac:dyDescent="0.45">
      <c r="P9519" s="33"/>
      <c r="W9519" s="33"/>
      <c r="Y9519" s="33"/>
    </row>
    <row r="9520" spans="16:25" x14ac:dyDescent="0.45">
      <c r="P9520" s="33"/>
      <c r="W9520" s="33"/>
      <c r="Y9520" s="33"/>
    </row>
    <row r="9521" spans="16:25" x14ac:dyDescent="0.45">
      <c r="P9521" s="33"/>
      <c r="W9521" s="33"/>
      <c r="Y9521" s="33"/>
    </row>
    <row r="9522" spans="16:25" x14ac:dyDescent="0.45">
      <c r="P9522" s="33"/>
      <c r="W9522" s="33"/>
      <c r="Y9522" s="33"/>
    </row>
    <row r="9523" spans="16:25" x14ac:dyDescent="0.45">
      <c r="P9523" s="33"/>
      <c r="W9523" s="33"/>
      <c r="Y9523" s="33"/>
    </row>
    <row r="9524" spans="16:25" x14ac:dyDescent="0.45">
      <c r="P9524" s="33"/>
      <c r="W9524" s="33"/>
      <c r="Y9524" s="33"/>
    </row>
    <row r="9525" spans="16:25" x14ac:dyDescent="0.45">
      <c r="P9525" s="33"/>
      <c r="W9525" s="33"/>
      <c r="Y9525" s="33"/>
    </row>
    <row r="9526" spans="16:25" x14ac:dyDescent="0.45">
      <c r="P9526" s="33"/>
      <c r="W9526" s="33"/>
      <c r="Y9526" s="33"/>
    </row>
    <row r="9527" spans="16:25" x14ac:dyDescent="0.45">
      <c r="P9527" s="33"/>
      <c r="W9527" s="33"/>
      <c r="Y9527" s="33"/>
    </row>
    <row r="9528" spans="16:25" x14ac:dyDescent="0.45">
      <c r="P9528" s="33"/>
      <c r="W9528" s="33"/>
      <c r="Y9528" s="33"/>
    </row>
    <row r="9529" spans="16:25" x14ac:dyDescent="0.45">
      <c r="P9529" s="33"/>
      <c r="W9529" s="33"/>
      <c r="Y9529" s="33"/>
    </row>
    <row r="9530" spans="16:25" x14ac:dyDescent="0.45">
      <c r="P9530" s="33"/>
      <c r="W9530" s="33"/>
      <c r="Y9530" s="33"/>
    </row>
    <row r="9531" spans="16:25" x14ac:dyDescent="0.45">
      <c r="P9531" s="33"/>
      <c r="W9531" s="33"/>
      <c r="Y9531" s="33"/>
    </row>
    <row r="9532" spans="16:25" x14ac:dyDescent="0.45">
      <c r="P9532" s="33"/>
      <c r="W9532" s="33"/>
      <c r="Y9532" s="33"/>
    </row>
    <row r="9533" spans="16:25" x14ac:dyDescent="0.45">
      <c r="P9533" s="33"/>
      <c r="W9533" s="33"/>
      <c r="Y9533" s="33"/>
    </row>
    <row r="9534" spans="16:25" x14ac:dyDescent="0.45">
      <c r="P9534" s="33"/>
      <c r="W9534" s="33"/>
      <c r="Y9534" s="33"/>
    </row>
    <row r="9535" spans="16:25" x14ac:dyDescent="0.45">
      <c r="P9535" s="33"/>
      <c r="W9535" s="33"/>
      <c r="Y9535" s="33"/>
    </row>
    <row r="9536" spans="16:25" x14ac:dyDescent="0.45">
      <c r="P9536" s="33"/>
      <c r="W9536" s="33"/>
      <c r="Y9536" s="33"/>
    </row>
    <row r="9537" spans="16:25" x14ac:dyDescent="0.45">
      <c r="P9537" s="33"/>
      <c r="W9537" s="33"/>
      <c r="Y9537" s="33"/>
    </row>
    <row r="9538" spans="16:25" x14ac:dyDescent="0.45">
      <c r="P9538" s="33"/>
      <c r="W9538" s="33"/>
      <c r="Y9538" s="33"/>
    </row>
    <row r="9539" spans="16:25" x14ac:dyDescent="0.45">
      <c r="P9539" s="33"/>
      <c r="W9539" s="33"/>
      <c r="Y9539" s="33"/>
    </row>
    <row r="9540" spans="16:25" x14ac:dyDescent="0.45">
      <c r="P9540" s="33"/>
      <c r="W9540" s="33"/>
      <c r="Y9540" s="33"/>
    </row>
    <row r="9541" spans="16:25" x14ac:dyDescent="0.45">
      <c r="P9541" s="33"/>
      <c r="W9541" s="33"/>
      <c r="Y9541" s="33"/>
    </row>
    <row r="9542" spans="16:25" x14ac:dyDescent="0.45">
      <c r="P9542" s="33"/>
      <c r="W9542" s="33"/>
      <c r="Y9542" s="33"/>
    </row>
    <row r="9543" spans="16:25" x14ac:dyDescent="0.45">
      <c r="P9543" s="33"/>
      <c r="W9543" s="33"/>
      <c r="Y9543" s="33"/>
    </row>
    <row r="9544" spans="16:25" x14ac:dyDescent="0.45">
      <c r="P9544" s="33"/>
      <c r="W9544" s="33"/>
      <c r="Y9544" s="33"/>
    </row>
    <row r="9545" spans="16:25" x14ac:dyDescent="0.45">
      <c r="P9545" s="33"/>
      <c r="W9545" s="33"/>
      <c r="Y9545" s="33"/>
    </row>
    <row r="9546" spans="16:25" x14ac:dyDescent="0.45">
      <c r="P9546" s="33"/>
      <c r="W9546" s="33"/>
      <c r="Y9546" s="33"/>
    </row>
    <row r="9547" spans="16:25" x14ac:dyDescent="0.45">
      <c r="P9547" s="33"/>
      <c r="W9547" s="33"/>
      <c r="Y9547" s="33"/>
    </row>
    <row r="9548" spans="16:25" x14ac:dyDescent="0.45">
      <c r="P9548" s="33"/>
      <c r="W9548" s="33"/>
      <c r="Y9548" s="33"/>
    </row>
    <row r="9549" spans="16:25" x14ac:dyDescent="0.45">
      <c r="P9549" s="33"/>
      <c r="W9549" s="33"/>
      <c r="Y9549" s="33"/>
    </row>
    <row r="9550" spans="16:25" x14ac:dyDescent="0.45">
      <c r="P9550" s="33"/>
      <c r="W9550" s="33"/>
      <c r="Y9550" s="33"/>
    </row>
    <row r="9551" spans="16:25" x14ac:dyDescent="0.45">
      <c r="P9551" s="33"/>
      <c r="W9551" s="33"/>
      <c r="Y9551" s="33"/>
    </row>
    <row r="9552" spans="16:25" x14ac:dyDescent="0.45">
      <c r="P9552" s="33"/>
      <c r="W9552" s="33"/>
      <c r="Y9552" s="33"/>
    </row>
    <row r="9553" spans="16:25" x14ac:dyDescent="0.45">
      <c r="P9553" s="33"/>
      <c r="W9553" s="33"/>
      <c r="Y9553" s="33"/>
    </row>
    <row r="9554" spans="16:25" x14ac:dyDescent="0.45">
      <c r="P9554" s="33"/>
      <c r="W9554" s="33"/>
      <c r="Y9554" s="33"/>
    </row>
    <row r="9555" spans="16:25" x14ac:dyDescent="0.45">
      <c r="P9555" s="33"/>
      <c r="W9555" s="33"/>
      <c r="Y9555" s="33"/>
    </row>
    <row r="9556" spans="16:25" x14ac:dyDescent="0.45">
      <c r="P9556" s="33"/>
      <c r="W9556" s="33"/>
      <c r="Y9556" s="33"/>
    </row>
    <row r="9557" spans="16:25" x14ac:dyDescent="0.45">
      <c r="P9557" s="33"/>
      <c r="W9557" s="33"/>
      <c r="Y9557" s="33"/>
    </row>
    <row r="9558" spans="16:25" x14ac:dyDescent="0.45">
      <c r="P9558" s="33"/>
      <c r="W9558" s="33"/>
      <c r="Y9558" s="33"/>
    </row>
    <row r="9559" spans="16:25" x14ac:dyDescent="0.45">
      <c r="P9559" s="33"/>
      <c r="W9559" s="33"/>
      <c r="Y9559" s="33"/>
    </row>
    <row r="9560" spans="16:25" x14ac:dyDescent="0.45">
      <c r="P9560" s="33"/>
      <c r="W9560" s="33"/>
      <c r="Y9560" s="33"/>
    </row>
    <row r="9561" spans="16:25" x14ac:dyDescent="0.45">
      <c r="P9561" s="33"/>
      <c r="W9561" s="33"/>
      <c r="Y9561" s="33"/>
    </row>
    <row r="9562" spans="16:25" x14ac:dyDescent="0.45">
      <c r="P9562" s="33"/>
      <c r="W9562" s="33"/>
      <c r="Y9562" s="33"/>
    </row>
    <row r="9563" spans="16:25" x14ac:dyDescent="0.45">
      <c r="P9563" s="33"/>
      <c r="W9563" s="33"/>
      <c r="Y9563" s="33"/>
    </row>
    <row r="9564" spans="16:25" x14ac:dyDescent="0.45">
      <c r="P9564" s="33"/>
      <c r="W9564" s="33"/>
      <c r="Y9564" s="33"/>
    </row>
    <row r="9565" spans="16:25" x14ac:dyDescent="0.45">
      <c r="P9565" s="33"/>
      <c r="W9565" s="33"/>
      <c r="Y9565" s="33"/>
    </row>
    <row r="9566" spans="16:25" x14ac:dyDescent="0.45">
      <c r="P9566" s="33"/>
      <c r="W9566" s="33"/>
      <c r="Y9566" s="33"/>
    </row>
    <row r="9567" spans="16:25" x14ac:dyDescent="0.45">
      <c r="P9567" s="33"/>
      <c r="W9567" s="33"/>
      <c r="Y9567" s="33"/>
    </row>
    <row r="9568" spans="16:25" x14ac:dyDescent="0.45">
      <c r="P9568" s="33"/>
      <c r="W9568" s="33"/>
      <c r="Y9568" s="33"/>
    </row>
    <row r="9569" spans="16:25" x14ac:dyDescent="0.45">
      <c r="P9569" s="33"/>
      <c r="W9569" s="33"/>
      <c r="Y9569" s="33"/>
    </row>
    <row r="9570" spans="16:25" x14ac:dyDescent="0.45">
      <c r="P9570" s="33"/>
      <c r="W9570" s="33"/>
      <c r="Y9570" s="33"/>
    </row>
    <row r="9571" spans="16:25" x14ac:dyDescent="0.45">
      <c r="P9571" s="33"/>
      <c r="W9571" s="33"/>
      <c r="Y9571" s="33"/>
    </row>
    <row r="9572" spans="16:25" x14ac:dyDescent="0.45">
      <c r="P9572" s="33"/>
      <c r="W9572" s="33"/>
      <c r="Y9572" s="33"/>
    </row>
    <row r="9573" spans="16:25" x14ac:dyDescent="0.45">
      <c r="P9573" s="33"/>
      <c r="W9573" s="33"/>
      <c r="Y9573" s="33"/>
    </row>
    <row r="9574" spans="16:25" x14ac:dyDescent="0.45">
      <c r="P9574" s="33"/>
      <c r="W9574" s="33"/>
      <c r="Y9574" s="33"/>
    </row>
    <row r="9575" spans="16:25" x14ac:dyDescent="0.45">
      <c r="P9575" s="33"/>
      <c r="W9575" s="33"/>
      <c r="Y9575" s="33"/>
    </row>
    <row r="9576" spans="16:25" x14ac:dyDescent="0.45">
      <c r="P9576" s="33"/>
      <c r="W9576" s="33"/>
      <c r="Y9576" s="33"/>
    </row>
    <row r="9577" spans="16:25" x14ac:dyDescent="0.45">
      <c r="P9577" s="33"/>
      <c r="W9577" s="33"/>
      <c r="Y9577" s="33"/>
    </row>
    <row r="9578" spans="16:25" x14ac:dyDescent="0.45">
      <c r="P9578" s="33"/>
      <c r="W9578" s="33"/>
      <c r="Y9578" s="33"/>
    </row>
    <row r="9579" spans="16:25" x14ac:dyDescent="0.45">
      <c r="P9579" s="33"/>
      <c r="W9579" s="33"/>
      <c r="Y9579" s="33"/>
    </row>
    <row r="9580" spans="16:25" x14ac:dyDescent="0.45">
      <c r="P9580" s="33"/>
      <c r="W9580" s="33"/>
      <c r="Y9580" s="33"/>
    </row>
    <row r="9581" spans="16:25" x14ac:dyDescent="0.45">
      <c r="P9581" s="33"/>
      <c r="W9581" s="33"/>
      <c r="Y9581" s="33"/>
    </row>
    <row r="9582" spans="16:25" x14ac:dyDescent="0.45">
      <c r="P9582" s="33"/>
      <c r="W9582" s="33"/>
      <c r="Y9582" s="33"/>
    </row>
    <row r="9583" spans="16:25" x14ac:dyDescent="0.45">
      <c r="P9583" s="33"/>
      <c r="W9583" s="33"/>
      <c r="Y9583" s="33"/>
    </row>
    <row r="9584" spans="16:25" x14ac:dyDescent="0.45">
      <c r="P9584" s="33"/>
      <c r="W9584" s="33"/>
      <c r="Y9584" s="33"/>
    </row>
    <row r="9585" spans="16:25" x14ac:dyDescent="0.45">
      <c r="P9585" s="33"/>
      <c r="W9585" s="33"/>
      <c r="Y9585" s="33"/>
    </row>
    <row r="9586" spans="16:25" x14ac:dyDescent="0.45">
      <c r="P9586" s="33"/>
      <c r="W9586" s="33"/>
      <c r="Y9586" s="33"/>
    </row>
    <row r="9587" spans="16:25" x14ac:dyDescent="0.45">
      <c r="P9587" s="33"/>
      <c r="W9587" s="33"/>
      <c r="Y9587" s="33"/>
    </row>
    <row r="9588" spans="16:25" x14ac:dyDescent="0.45">
      <c r="P9588" s="33"/>
      <c r="W9588" s="33"/>
      <c r="Y9588" s="33"/>
    </row>
    <row r="9589" spans="16:25" x14ac:dyDescent="0.45">
      <c r="P9589" s="33"/>
      <c r="W9589" s="33"/>
      <c r="Y9589" s="33"/>
    </row>
    <row r="9590" spans="16:25" x14ac:dyDescent="0.45">
      <c r="P9590" s="33"/>
      <c r="W9590" s="33"/>
      <c r="Y9590" s="33"/>
    </row>
    <row r="9591" spans="16:25" x14ac:dyDescent="0.45">
      <c r="P9591" s="33"/>
      <c r="W9591" s="33"/>
      <c r="Y9591" s="33"/>
    </row>
    <row r="9592" spans="16:25" x14ac:dyDescent="0.45">
      <c r="P9592" s="33"/>
      <c r="W9592" s="33"/>
      <c r="Y9592" s="33"/>
    </row>
    <row r="9593" spans="16:25" x14ac:dyDescent="0.45">
      <c r="P9593" s="33"/>
      <c r="W9593" s="33"/>
      <c r="Y9593" s="33"/>
    </row>
    <row r="9594" spans="16:25" x14ac:dyDescent="0.45">
      <c r="P9594" s="33"/>
      <c r="W9594" s="33"/>
      <c r="Y9594" s="33"/>
    </row>
    <row r="9595" spans="16:25" x14ac:dyDescent="0.45">
      <c r="P9595" s="33"/>
      <c r="W9595" s="33"/>
      <c r="Y9595" s="33"/>
    </row>
    <row r="9596" spans="16:25" x14ac:dyDescent="0.45">
      <c r="P9596" s="33"/>
      <c r="W9596" s="33"/>
      <c r="Y9596" s="33"/>
    </row>
    <row r="9597" spans="16:25" x14ac:dyDescent="0.45">
      <c r="P9597" s="33"/>
      <c r="W9597" s="33"/>
      <c r="Y9597" s="33"/>
    </row>
    <row r="9598" spans="16:25" x14ac:dyDescent="0.45">
      <c r="P9598" s="33"/>
      <c r="W9598" s="33"/>
      <c r="Y9598" s="33"/>
    </row>
    <row r="9599" spans="16:25" x14ac:dyDescent="0.45">
      <c r="P9599" s="33"/>
      <c r="W9599" s="33"/>
      <c r="Y9599" s="33"/>
    </row>
    <row r="9600" spans="16:25" x14ac:dyDescent="0.45">
      <c r="P9600" s="33"/>
      <c r="W9600" s="33"/>
      <c r="Y9600" s="33"/>
    </row>
    <row r="9601" spans="16:25" x14ac:dyDescent="0.45">
      <c r="P9601" s="33"/>
      <c r="W9601" s="33"/>
      <c r="Y9601" s="33"/>
    </row>
    <row r="9602" spans="16:25" x14ac:dyDescent="0.45">
      <c r="P9602" s="33"/>
      <c r="W9602" s="33"/>
      <c r="Y9602" s="33"/>
    </row>
    <row r="9603" spans="16:25" x14ac:dyDescent="0.45">
      <c r="P9603" s="33"/>
      <c r="W9603" s="33"/>
      <c r="Y9603" s="33"/>
    </row>
    <row r="9604" spans="16:25" x14ac:dyDescent="0.45">
      <c r="P9604" s="33"/>
      <c r="W9604" s="33"/>
      <c r="Y9604" s="33"/>
    </row>
    <row r="9605" spans="16:25" x14ac:dyDescent="0.45">
      <c r="P9605" s="33"/>
      <c r="W9605" s="33"/>
      <c r="Y9605" s="33"/>
    </row>
    <row r="9606" spans="16:25" x14ac:dyDescent="0.45">
      <c r="P9606" s="33"/>
      <c r="W9606" s="33"/>
      <c r="Y9606" s="33"/>
    </row>
    <row r="9607" spans="16:25" x14ac:dyDescent="0.45">
      <c r="P9607" s="33"/>
      <c r="W9607" s="33"/>
      <c r="Y9607" s="33"/>
    </row>
    <row r="9608" spans="16:25" x14ac:dyDescent="0.45">
      <c r="P9608" s="33"/>
      <c r="W9608" s="33"/>
      <c r="Y9608" s="33"/>
    </row>
    <row r="9609" spans="16:25" x14ac:dyDescent="0.45">
      <c r="P9609" s="33"/>
      <c r="W9609" s="33"/>
      <c r="Y9609" s="33"/>
    </row>
    <row r="9610" spans="16:25" x14ac:dyDescent="0.45">
      <c r="P9610" s="33"/>
      <c r="W9610" s="33"/>
      <c r="Y9610" s="33"/>
    </row>
    <row r="9611" spans="16:25" x14ac:dyDescent="0.45">
      <c r="P9611" s="33"/>
      <c r="W9611" s="33"/>
      <c r="Y9611" s="33"/>
    </row>
    <row r="9612" spans="16:25" x14ac:dyDescent="0.45">
      <c r="P9612" s="33"/>
      <c r="W9612" s="33"/>
      <c r="Y9612" s="33"/>
    </row>
    <row r="9613" spans="16:25" x14ac:dyDescent="0.45">
      <c r="P9613" s="33"/>
      <c r="W9613" s="33"/>
      <c r="Y9613" s="33"/>
    </row>
    <row r="9614" spans="16:25" x14ac:dyDescent="0.45">
      <c r="P9614" s="33"/>
      <c r="W9614" s="33"/>
      <c r="Y9614" s="33"/>
    </row>
    <row r="9615" spans="16:25" x14ac:dyDescent="0.45">
      <c r="P9615" s="33"/>
      <c r="W9615" s="33"/>
      <c r="Y9615" s="33"/>
    </row>
    <row r="9616" spans="16:25" x14ac:dyDescent="0.45">
      <c r="P9616" s="33"/>
      <c r="W9616" s="33"/>
      <c r="Y9616" s="33"/>
    </row>
    <row r="9617" spans="16:25" x14ac:dyDescent="0.45">
      <c r="P9617" s="33"/>
      <c r="W9617" s="33"/>
      <c r="Y9617" s="33"/>
    </row>
    <row r="9618" spans="16:25" x14ac:dyDescent="0.45">
      <c r="P9618" s="33"/>
      <c r="W9618" s="33"/>
      <c r="Y9618" s="33"/>
    </row>
    <row r="9619" spans="16:25" x14ac:dyDescent="0.45">
      <c r="P9619" s="33"/>
      <c r="W9619" s="33"/>
      <c r="Y9619" s="33"/>
    </row>
    <row r="9620" spans="16:25" x14ac:dyDescent="0.45">
      <c r="P9620" s="33"/>
      <c r="W9620" s="33"/>
      <c r="Y9620" s="33"/>
    </row>
    <row r="9621" spans="16:25" x14ac:dyDescent="0.45">
      <c r="P9621" s="33"/>
      <c r="W9621" s="33"/>
      <c r="Y9621" s="33"/>
    </row>
    <row r="9622" spans="16:25" x14ac:dyDescent="0.45">
      <c r="P9622" s="33"/>
      <c r="W9622" s="33"/>
      <c r="Y9622" s="33"/>
    </row>
    <row r="9623" spans="16:25" x14ac:dyDescent="0.45">
      <c r="P9623" s="33"/>
      <c r="W9623" s="33"/>
      <c r="Y9623" s="33"/>
    </row>
    <row r="9624" spans="16:25" x14ac:dyDescent="0.45">
      <c r="P9624" s="33"/>
      <c r="W9624" s="33"/>
      <c r="Y9624" s="33"/>
    </row>
    <row r="9625" spans="16:25" x14ac:dyDescent="0.45">
      <c r="P9625" s="33"/>
      <c r="W9625" s="33"/>
      <c r="Y9625" s="33"/>
    </row>
    <row r="9626" spans="16:25" x14ac:dyDescent="0.45">
      <c r="P9626" s="33"/>
      <c r="W9626" s="33"/>
      <c r="Y9626" s="33"/>
    </row>
    <row r="9627" spans="16:25" x14ac:dyDescent="0.45">
      <c r="P9627" s="33"/>
      <c r="W9627" s="33"/>
      <c r="Y9627" s="33"/>
    </row>
    <row r="9628" spans="16:25" x14ac:dyDescent="0.45">
      <c r="P9628" s="33"/>
      <c r="W9628" s="33"/>
      <c r="Y9628" s="33"/>
    </row>
    <row r="9629" spans="16:25" x14ac:dyDescent="0.45">
      <c r="P9629" s="33"/>
      <c r="W9629" s="33"/>
      <c r="Y9629" s="33"/>
    </row>
    <row r="9630" spans="16:25" x14ac:dyDescent="0.45">
      <c r="P9630" s="33"/>
      <c r="W9630" s="33"/>
      <c r="Y9630" s="33"/>
    </row>
    <row r="9631" spans="16:25" x14ac:dyDescent="0.45">
      <c r="P9631" s="33"/>
      <c r="W9631" s="33"/>
      <c r="Y9631" s="33"/>
    </row>
    <row r="9632" spans="16:25" x14ac:dyDescent="0.45">
      <c r="P9632" s="33"/>
      <c r="W9632" s="33"/>
      <c r="Y9632" s="33"/>
    </row>
    <row r="9633" spans="16:25" x14ac:dyDescent="0.45">
      <c r="P9633" s="33"/>
      <c r="W9633" s="33"/>
      <c r="Y9633" s="33"/>
    </row>
    <row r="9634" spans="16:25" x14ac:dyDescent="0.45">
      <c r="P9634" s="33"/>
      <c r="W9634" s="33"/>
      <c r="Y9634" s="33"/>
    </row>
    <row r="9635" spans="16:25" x14ac:dyDescent="0.45">
      <c r="P9635" s="33"/>
      <c r="W9635" s="33"/>
      <c r="Y9635" s="33"/>
    </row>
    <row r="9636" spans="16:25" x14ac:dyDescent="0.45">
      <c r="P9636" s="33"/>
      <c r="W9636" s="33"/>
      <c r="Y9636" s="33"/>
    </row>
    <row r="9637" spans="16:25" x14ac:dyDescent="0.45">
      <c r="P9637" s="33"/>
      <c r="W9637" s="33"/>
      <c r="Y9637" s="33"/>
    </row>
    <row r="9638" spans="16:25" x14ac:dyDescent="0.45">
      <c r="P9638" s="33"/>
      <c r="W9638" s="33"/>
      <c r="Y9638" s="33"/>
    </row>
    <row r="9639" spans="16:25" x14ac:dyDescent="0.45">
      <c r="P9639" s="33"/>
      <c r="W9639" s="33"/>
      <c r="Y9639" s="33"/>
    </row>
    <row r="9640" spans="16:25" x14ac:dyDescent="0.45">
      <c r="P9640" s="33"/>
      <c r="W9640" s="33"/>
      <c r="Y9640" s="33"/>
    </row>
    <row r="9641" spans="16:25" x14ac:dyDescent="0.45">
      <c r="P9641" s="33"/>
      <c r="W9641" s="33"/>
      <c r="Y9641" s="33"/>
    </row>
    <row r="9642" spans="16:25" x14ac:dyDescent="0.45">
      <c r="P9642" s="33"/>
      <c r="W9642" s="33"/>
      <c r="Y9642" s="33"/>
    </row>
    <row r="9643" spans="16:25" x14ac:dyDescent="0.45">
      <c r="P9643" s="33"/>
      <c r="W9643" s="33"/>
      <c r="Y9643" s="33"/>
    </row>
    <row r="9644" spans="16:25" x14ac:dyDescent="0.45">
      <c r="P9644" s="33"/>
      <c r="W9644" s="33"/>
      <c r="Y9644" s="33"/>
    </row>
    <row r="9645" spans="16:25" x14ac:dyDescent="0.45">
      <c r="P9645" s="33"/>
      <c r="W9645" s="33"/>
      <c r="Y9645" s="33"/>
    </row>
    <row r="9646" spans="16:25" x14ac:dyDescent="0.45">
      <c r="P9646" s="33"/>
      <c r="W9646" s="33"/>
      <c r="Y9646" s="33"/>
    </row>
    <row r="9647" spans="16:25" x14ac:dyDescent="0.45">
      <c r="P9647" s="33"/>
      <c r="W9647" s="33"/>
      <c r="Y9647" s="33"/>
    </row>
    <row r="9648" spans="16:25" x14ac:dyDescent="0.45">
      <c r="P9648" s="33"/>
      <c r="W9648" s="33"/>
      <c r="Y9648" s="33"/>
    </row>
    <row r="9649" spans="16:25" x14ac:dyDescent="0.45">
      <c r="P9649" s="33"/>
      <c r="W9649" s="33"/>
      <c r="Y9649" s="33"/>
    </row>
    <row r="9650" spans="16:25" x14ac:dyDescent="0.45">
      <c r="P9650" s="33"/>
      <c r="W9650" s="33"/>
      <c r="Y9650" s="33"/>
    </row>
    <row r="9651" spans="16:25" x14ac:dyDescent="0.45">
      <c r="P9651" s="33"/>
      <c r="W9651" s="33"/>
      <c r="Y9651" s="33"/>
    </row>
    <row r="9652" spans="16:25" x14ac:dyDescent="0.45">
      <c r="P9652" s="33"/>
      <c r="W9652" s="33"/>
      <c r="Y9652" s="33"/>
    </row>
    <row r="9653" spans="16:25" x14ac:dyDescent="0.45">
      <c r="P9653" s="33"/>
      <c r="W9653" s="33"/>
      <c r="Y9653" s="33"/>
    </row>
    <row r="9654" spans="16:25" x14ac:dyDescent="0.45">
      <c r="P9654" s="33"/>
      <c r="W9654" s="33"/>
      <c r="Y9654" s="33"/>
    </row>
    <row r="9655" spans="16:25" x14ac:dyDescent="0.45">
      <c r="P9655" s="33"/>
      <c r="W9655" s="33"/>
      <c r="Y9655" s="33"/>
    </row>
    <row r="9656" spans="16:25" x14ac:dyDescent="0.45">
      <c r="P9656" s="33"/>
      <c r="W9656" s="33"/>
      <c r="Y9656" s="33"/>
    </row>
    <row r="9657" spans="16:25" x14ac:dyDescent="0.45">
      <c r="P9657" s="33"/>
      <c r="W9657" s="33"/>
      <c r="Y9657" s="33"/>
    </row>
    <row r="9658" spans="16:25" x14ac:dyDescent="0.45">
      <c r="P9658" s="33"/>
      <c r="W9658" s="33"/>
      <c r="Y9658" s="33"/>
    </row>
    <row r="9659" spans="16:25" x14ac:dyDescent="0.45">
      <c r="P9659" s="33"/>
      <c r="W9659" s="33"/>
      <c r="Y9659" s="33"/>
    </row>
    <row r="9660" spans="16:25" x14ac:dyDescent="0.45">
      <c r="P9660" s="33"/>
      <c r="W9660" s="33"/>
      <c r="Y9660" s="33"/>
    </row>
    <row r="9661" spans="16:25" x14ac:dyDescent="0.45">
      <c r="P9661" s="33"/>
      <c r="W9661" s="33"/>
      <c r="Y9661" s="33"/>
    </row>
    <row r="9662" spans="16:25" x14ac:dyDescent="0.45">
      <c r="P9662" s="33"/>
      <c r="W9662" s="33"/>
      <c r="Y9662" s="33"/>
    </row>
    <row r="9663" spans="16:25" x14ac:dyDescent="0.45">
      <c r="P9663" s="33"/>
      <c r="W9663" s="33"/>
      <c r="Y9663" s="33"/>
    </row>
    <row r="9664" spans="16:25" x14ac:dyDescent="0.45">
      <c r="P9664" s="33"/>
      <c r="W9664" s="33"/>
      <c r="Y9664" s="33"/>
    </row>
    <row r="9665" spans="16:25" x14ac:dyDescent="0.45">
      <c r="P9665" s="33"/>
      <c r="W9665" s="33"/>
      <c r="Y9665" s="33"/>
    </row>
    <row r="9666" spans="16:25" x14ac:dyDescent="0.45">
      <c r="P9666" s="33"/>
      <c r="W9666" s="33"/>
      <c r="Y9666" s="33"/>
    </row>
    <row r="9667" spans="16:25" x14ac:dyDescent="0.45">
      <c r="P9667" s="33"/>
      <c r="W9667" s="33"/>
      <c r="Y9667" s="33"/>
    </row>
    <row r="9668" spans="16:25" x14ac:dyDescent="0.45">
      <c r="P9668" s="33"/>
      <c r="W9668" s="33"/>
      <c r="Y9668" s="33"/>
    </row>
    <row r="9669" spans="16:25" x14ac:dyDescent="0.45">
      <c r="P9669" s="33"/>
      <c r="W9669" s="33"/>
      <c r="Y9669" s="33"/>
    </row>
    <row r="9670" spans="16:25" x14ac:dyDescent="0.45">
      <c r="P9670" s="33"/>
      <c r="W9670" s="33"/>
      <c r="Y9670" s="33"/>
    </row>
    <row r="9671" spans="16:25" x14ac:dyDescent="0.45">
      <c r="P9671" s="33"/>
      <c r="W9671" s="33"/>
      <c r="Y9671" s="33"/>
    </row>
    <row r="9672" spans="16:25" x14ac:dyDescent="0.45">
      <c r="P9672" s="33"/>
      <c r="W9672" s="33"/>
      <c r="Y9672" s="33"/>
    </row>
    <row r="9673" spans="16:25" x14ac:dyDescent="0.45">
      <c r="P9673" s="33"/>
      <c r="W9673" s="33"/>
      <c r="Y9673" s="33"/>
    </row>
    <row r="9674" spans="16:25" x14ac:dyDescent="0.45">
      <c r="P9674" s="33"/>
      <c r="W9674" s="33"/>
      <c r="Y9674" s="33"/>
    </row>
    <row r="9675" spans="16:25" x14ac:dyDescent="0.45">
      <c r="P9675" s="33"/>
      <c r="W9675" s="33"/>
      <c r="Y9675" s="33"/>
    </row>
    <row r="9676" spans="16:25" x14ac:dyDescent="0.45">
      <c r="P9676" s="33"/>
      <c r="W9676" s="33"/>
      <c r="Y9676" s="33"/>
    </row>
    <row r="9677" spans="16:25" x14ac:dyDescent="0.45">
      <c r="P9677" s="33"/>
      <c r="W9677" s="33"/>
      <c r="Y9677" s="33"/>
    </row>
    <row r="9678" spans="16:25" x14ac:dyDescent="0.45">
      <c r="P9678" s="33"/>
      <c r="W9678" s="33"/>
      <c r="Y9678" s="33"/>
    </row>
    <row r="9679" spans="16:25" x14ac:dyDescent="0.45">
      <c r="P9679" s="33"/>
      <c r="W9679" s="33"/>
      <c r="Y9679" s="33"/>
    </row>
    <row r="9680" spans="16:25" x14ac:dyDescent="0.45">
      <c r="P9680" s="33"/>
      <c r="W9680" s="33"/>
      <c r="Y9680" s="33"/>
    </row>
    <row r="9681" spans="16:25" x14ac:dyDescent="0.45">
      <c r="P9681" s="33"/>
      <c r="W9681" s="33"/>
      <c r="Y9681" s="33"/>
    </row>
    <row r="9682" spans="16:25" x14ac:dyDescent="0.45">
      <c r="P9682" s="33"/>
      <c r="W9682" s="33"/>
      <c r="Y9682" s="33"/>
    </row>
    <row r="9683" spans="16:25" x14ac:dyDescent="0.45">
      <c r="P9683" s="33"/>
      <c r="W9683" s="33"/>
      <c r="Y9683" s="33"/>
    </row>
    <row r="9684" spans="16:25" x14ac:dyDescent="0.45">
      <c r="P9684" s="33"/>
      <c r="W9684" s="33"/>
      <c r="Y9684" s="33"/>
    </row>
    <row r="9685" spans="16:25" x14ac:dyDescent="0.45">
      <c r="P9685" s="33"/>
      <c r="W9685" s="33"/>
      <c r="Y9685" s="33"/>
    </row>
    <row r="9686" spans="16:25" x14ac:dyDescent="0.45">
      <c r="P9686" s="33"/>
      <c r="W9686" s="33"/>
      <c r="Y9686" s="33"/>
    </row>
    <row r="9687" spans="16:25" x14ac:dyDescent="0.45">
      <c r="P9687" s="33"/>
      <c r="W9687" s="33"/>
      <c r="Y9687" s="33"/>
    </row>
    <row r="9688" spans="16:25" x14ac:dyDescent="0.45">
      <c r="P9688" s="33"/>
      <c r="W9688" s="33"/>
      <c r="Y9688" s="33"/>
    </row>
    <row r="9689" spans="16:25" x14ac:dyDescent="0.45">
      <c r="P9689" s="33"/>
      <c r="W9689" s="33"/>
      <c r="Y9689" s="33"/>
    </row>
    <row r="9690" spans="16:25" x14ac:dyDescent="0.45">
      <c r="P9690" s="33"/>
      <c r="W9690" s="33"/>
      <c r="Y9690" s="33"/>
    </row>
    <row r="9691" spans="16:25" x14ac:dyDescent="0.45">
      <c r="P9691" s="33"/>
      <c r="W9691" s="33"/>
      <c r="Y9691" s="33"/>
    </row>
    <row r="9692" spans="16:25" x14ac:dyDescent="0.45">
      <c r="P9692" s="33"/>
      <c r="W9692" s="33"/>
      <c r="Y9692" s="33"/>
    </row>
    <row r="9693" spans="16:25" x14ac:dyDescent="0.45">
      <c r="P9693" s="33"/>
      <c r="W9693" s="33"/>
      <c r="Y9693" s="33"/>
    </row>
    <row r="9694" spans="16:25" x14ac:dyDescent="0.45">
      <c r="P9694" s="33"/>
      <c r="W9694" s="33"/>
      <c r="Y9694" s="33"/>
    </row>
    <row r="9695" spans="16:25" x14ac:dyDescent="0.45">
      <c r="P9695" s="33"/>
      <c r="W9695" s="33"/>
      <c r="Y9695" s="33"/>
    </row>
    <row r="9696" spans="16:25" x14ac:dyDescent="0.45">
      <c r="P9696" s="33"/>
      <c r="W9696" s="33"/>
      <c r="Y9696" s="33"/>
    </row>
    <row r="9697" spans="16:25" x14ac:dyDescent="0.45">
      <c r="P9697" s="33"/>
      <c r="W9697" s="33"/>
      <c r="Y9697" s="33"/>
    </row>
    <row r="9698" spans="16:25" x14ac:dyDescent="0.45">
      <c r="P9698" s="33"/>
      <c r="W9698" s="33"/>
      <c r="Y9698" s="33"/>
    </row>
    <row r="9699" spans="16:25" x14ac:dyDescent="0.45">
      <c r="P9699" s="33"/>
      <c r="W9699" s="33"/>
      <c r="Y9699" s="33"/>
    </row>
    <row r="9700" spans="16:25" x14ac:dyDescent="0.45">
      <c r="P9700" s="33"/>
      <c r="W9700" s="33"/>
      <c r="Y9700" s="33"/>
    </row>
    <row r="9701" spans="16:25" x14ac:dyDescent="0.45">
      <c r="P9701" s="33"/>
      <c r="W9701" s="33"/>
      <c r="Y9701" s="33"/>
    </row>
    <row r="9702" spans="16:25" x14ac:dyDescent="0.45">
      <c r="P9702" s="33"/>
      <c r="W9702" s="33"/>
      <c r="Y9702" s="33"/>
    </row>
    <row r="9703" spans="16:25" x14ac:dyDescent="0.45">
      <c r="P9703" s="33"/>
      <c r="W9703" s="33"/>
      <c r="Y9703" s="33"/>
    </row>
    <row r="9704" spans="16:25" x14ac:dyDescent="0.45">
      <c r="P9704" s="33"/>
      <c r="W9704" s="33"/>
      <c r="Y9704" s="33"/>
    </row>
    <row r="9705" spans="16:25" x14ac:dyDescent="0.45">
      <c r="P9705" s="33"/>
      <c r="W9705" s="33"/>
      <c r="Y9705" s="33"/>
    </row>
    <row r="9706" spans="16:25" x14ac:dyDescent="0.45">
      <c r="P9706" s="33"/>
      <c r="W9706" s="33"/>
      <c r="Y9706" s="33"/>
    </row>
    <row r="9707" spans="16:25" x14ac:dyDescent="0.45">
      <c r="P9707" s="33"/>
      <c r="W9707" s="33"/>
      <c r="Y9707" s="33"/>
    </row>
    <row r="9708" spans="16:25" x14ac:dyDescent="0.45">
      <c r="P9708" s="33"/>
      <c r="W9708" s="33"/>
      <c r="Y9708" s="33"/>
    </row>
    <row r="9709" spans="16:25" x14ac:dyDescent="0.45">
      <c r="P9709" s="33"/>
      <c r="W9709" s="33"/>
      <c r="Y9709" s="33"/>
    </row>
    <row r="9710" spans="16:25" x14ac:dyDescent="0.45">
      <c r="P9710" s="33"/>
      <c r="W9710" s="33"/>
      <c r="Y9710" s="33"/>
    </row>
    <row r="9711" spans="16:25" x14ac:dyDescent="0.45">
      <c r="P9711" s="33"/>
      <c r="W9711" s="33"/>
      <c r="Y9711" s="33"/>
    </row>
    <row r="9712" spans="16:25" x14ac:dyDescent="0.45">
      <c r="P9712" s="33"/>
      <c r="W9712" s="33"/>
      <c r="Y9712" s="33"/>
    </row>
    <row r="9713" spans="16:25" x14ac:dyDescent="0.45">
      <c r="P9713" s="33"/>
      <c r="W9713" s="33"/>
      <c r="Y9713" s="33"/>
    </row>
    <row r="9714" spans="16:25" x14ac:dyDescent="0.45">
      <c r="P9714" s="33"/>
      <c r="W9714" s="33"/>
      <c r="Y9714" s="33"/>
    </row>
    <row r="9715" spans="16:25" x14ac:dyDescent="0.45">
      <c r="P9715" s="33"/>
      <c r="W9715" s="33"/>
      <c r="Y9715" s="33"/>
    </row>
    <row r="9716" spans="16:25" x14ac:dyDescent="0.45">
      <c r="P9716" s="33"/>
      <c r="W9716" s="33"/>
      <c r="Y9716" s="33"/>
    </row>
    <row r="9717" spans="16:25" x14ac:dyDescent="0.45">
      <c r="P9717" s="33"/>
      <c r="W9717" s="33"/>
      <c r="Y9717" s="33"/>
    </row>
    <row r="9718" spans="16:25" x14ac:dyDescent="0.45">
      <c r="P9718" s="33"/>
      <c r="W9718" s="33"/>
      <c r="Y9718" s="33"/>
    </row>
    <row r="9719" spans="16:25" x14ac:dyDescent="0.45">
      <c r="P9719" s="33"/>
      <c r="W9719" s="33"/>
      <c r="Y9719" s="33"/>
    </row>
    <row r="9720" spans="16:25" x14ac:dyDescent="0.45">
      <c r="P9720" s="33"/>
      <c r="W9720" s="33"/>
      <c r="Y9720" s="33"/>
    </row>
    <row r="9721" spans="16:25" x14ac:dyDescent="0.45">
      <c r="P9721" s="33"/>
      <c r="W9721" s="33"/>
      <c r="Y9721" s="33"/>
    </row>
    <row r="9722" spans="16:25" x14ac:dyDescent="0.45">
      <c r="P9722" s="33"/>
      <c r="W9722" s="33"/>
      <c r="Y9722" s="33"/>
    </row>
    <row r="9723" spans="16:25" x14ac:dyDescent="0.45">
      <c r="P9723" s="33"/>
      <c r="W9723" s="33"/>
      <c r="Y9723" s="33"/>
    </row>
    <row r="9724" spans="16:25" x14ac:dyDescent="0.45">
      <c r="P9724" s="33"/>
      <c r="W9724" s="33"/>
      <c r="Y9724" s="33"/>
    </row>
    <row r="9725" spans="16:25" x14ac:dyDescent="0.45">
      <c r="P9725" s="33"/>
      <c r="W9725" s="33"/>
      <c r="Y9725" s="33"/>
    </row>
    <row r="9726" spans="16:25" x14ac:dyDescent="0.45">
      <c r="P9726" s="33"/>
      <c r="W9726" s="33"/>
      <c r="Y9726" s="33"/>
    </row>
    <row r="9727" spans="16:25" x14ac:dyDescent="0.45">
      <c r="P9727" s="33"/>
      <c r="W9727" s="33"/>
      <c r="Y9727" s="33"/>
    </row>
    <row r="9728" spans="16:25" x14ac:dyDescent="0.45">
      <c r="P9728" s="33"/>
      <c r="W9728" s="33"/>
      <c r="Y9728" s="33"/>
    </row>
    <row r="9729" spans="16:25" x14ac:dyDescent="0.45">
      <c r="P9729" s="33"/>
      <c r="W9729" s="33"/>
      <c r="Y9729" s="33"/>
    </row>
    <row r="9730" spans="16:25" x14ac:dyDescent="0.45">
      <c r="P9730" s="33"/>
      <c r="W9730" s="33"/>
      <c r="Y9730" s="33"/>
    </row>
    <row r="9731" spans="16:25" x14ac:dyDescent="0.45">
      <c r="P9731" s="33"/>
      <c r="W9731" s="33"/>
      <c r="Y9731" s="33"/>
    </row>
    <row r="9732" spans="16:25" x14ac:dyDescent="0.45">
      <c r="P9732" s="33"/>
      <c r="W9732" s="33"/>
      <c r="Y9732" s="33"/>
    </row>
    <row r="9733" spans="16:25" x14ac:dyDescent="0.45">
      <c r="P9733" s="33"/>
      <c r="W9733" s="33"/>
      <c r="Y9733" s="33"/>
    </row>
    <row r="9734" spans="16:25" x14ac:dyDescent="0.45">
      <c r="P9734" s="33"/>
      <c r="W9734" s="33"/>
      <c r="Y9734" s="33"/>
    </row>
    <row r="9735" spans="16:25" x14ac:dyDescent="0.45">
      <c r="P9735" s="33"/>
      <c r="W9735" s="33"/>
      <c r="Y9735" s="33"/>
    </row>
    <row r="9736" spans="16:25" x14ac:dyDescent="0.45">
      <c r="P9736" s="33"/>
      <c r="W9736" s="33"/>
      <c r="Y9736" s="33"/>
    </row>
    <row r="9737" spans="16:25" x14ac:dyDescent="0.45">
      <c r="P9737" s="33"/>
      <c r="W9737" s="33"/>
      <c r="Y9737" s="33"/>
    </row>
    <row r="9738" spans="16:25" x14ac:dyDescent="0.45">
      <c r="P9738" s="33"/>
      <c r="W9738" s="33"/>
      <c r="Y9738" s="33"/>
    </row>
    <row r="9739" spans="16:25" x14ac:dyDescent="0.45">
      <c r="P9739" s="33"/>
      <c r="W9739" s="33"/>
      <c r="Y9739" s="33"/>
    </row>
    <row r="9740" spans="16:25" x14ac:dyDescent="0.45">
      <c r="P9740" s="33"/>
      <c r="W9740" s="33"/>
      <c r="Y9740" s="33"/>
    </row>
    <row r="9741" spans="16:25" x14ac:dyDescent="0.45">
      <c r="P9741" s="33"/>
      <c r="W9741" s="33"/>
      <c r="Y9741" s="33"/>
    </row>
    <row r="9742" spans="16:25" x14ac:dyDescent="0.45">
      <c r="P9742" s="33"/>
      <c r="W9742" s="33"/>
      <c r="Y9742" s="33"/>
    </row>
    <row r="9743" spans="16:25" x14ac:dyDescent="0.45">
      <c r="P9743" s="33"/>
      <c r="W9743" s="33"/>
      <c r="Y9743" s="33"/>
    </row>
    <row r="9744" spans="16:25" x14ac:dyDescent="0.45">
      <c r="P9744" s="33"/>
      <c r="W9744" s="33"/>
      <c r="Y9744" s="33"/>
    </row>
    <row r="9745" spans="16:25" x14ac:dyDescent="0.45">
      <c r="P9745" s="33"/>
      <c r="W9745" s="33"/>
      <c r="Y9745" s="33"/>
    </row>
    <row r="9746" spans="16:25" x14ac:dyDescent="0.45">
      <c r="P9746" s="33"/>
      <c r="W9746" s="33"/>
      <c r="Y9746" s="33"/>
    </row>
    <row r="9747" spans="16:25" x14ac:dyDescent="0.45">
      <c r="P9747" s="33"/>
      <c r="W9747" s="33"/>
      <c r="Y9747" s="33"/>
    </row>
    <row r="9748" spans="16:25" x14ac:dyDescent="0.45">
      <c r="P9748" s="33"/>
      <c r="W9748" s="33"/>
      <c r="Y9748" s="33"/>
    </row>
    <row r="9749" spans="16:25" x14ac:dyDescent="0.45">
      <c r="P9749" s="33"/>
      <c r="W9749" s="33"/>
      <c r="Y9749" s="33"/>
    </row>
    <row r="9750" spans="16:25" x14ac:dyDescent="0.45">
      <c r="P9750" s="33"/>
      <c r="W9750" s="33"/>
      <c r="Y9750" s="33"/>
    </row>
    <row r="9751" spans="16:25" x14ac:dyDescent="0.45">
      <c r="P9751" s="33"/>
      <c r="W9751" s="33"/>
      <c r="Y9751" s="33"/>
    </row>
    <row r="9752" spans="16:25" x14ac:dyDescent="0.45">
      <c r="P9752" s="33"/>
      <c r="W9752" s="33"/>
      <c r="Y9752" s="33"/>
    </row>
    <row r="9753" spans="16:25" x14ac:dyDescent="0.45">
      <c r="P9753" s="33"/>
      <c r="W9753" s="33"/>
      <c r="Y9753" s="33"/>
    </row>
    <row r="9754" spans="16:25" x14ac:dyDescent="0.45">
      <c r="P9754" s="33"/>
      <c r="W9754" s="33"/>
      <c r="Y9754" s="33"/>
    </row>
    <row r="9755" spans="16:25" x14ac:dyDescent="0.45">
      <c r="P9755" s="33"/>
      <c r="W9755" s="33"/>
      <c r="Y9755" s="33"/>
    </row>
    <row r="9756" spans="16:25" x14ac:dyDescent="0.45">
      <c r="P9756" s="33"/>
      <c r="W9756" s="33"/>
      <c r="Y9756" s="33"/>
    </row>
    <row r="9757" spans="16:25" x14ac:dyDescent="0.45">
      <c r="P9757" s="33"/>
      <c r="W9757" s="33"/>
      <c r="Y9757" s="33"/>
    </row>
    <row r="9758" spans="16:25" x14ac:dyDescent="0.45">
      <c r="P9758" s="33"/>
      <c r="W9758" s="33"/>
      <c r="Y9758" s="33"/>
    </row>
    <row r="9759" spans="16:25" x14ac:dyDescent="0.45">
      <c r="P9759" s="33"/>
      <c r="W9759" s="33"/>
      <c r="Y9759" s="33"/>
    </row>
    <row r="9760" spans="16:25" x14ac:dyDescent="0.45">
      <c r="P9760" s="33"/>
      <c r="W9760" s="33"/>
      <c r="Y9760" s="33"/>
    </row>
    <row r="9761" spans="16:25" x14ac:dyDescent="0.45">
      <c r="P9761" s="33"/>
      <c r="W9761" s="33"/>
      <c r="Y9761" s="33"/>
    </row>
    <row r="9762" spans="16:25" x14ac:dyDescent="0.45">
      <c r="P9762" s="33"/>
      <c r="W9762" s="33"/>
      <c r="Y9762" s="33"/>
    </row>
    <row r="9763" spans="16:25" x14ac:dyDescent="0.45">
      <c r="P9763" s="33"/>
      <c r="W9763" s="33"/>
      <c r="Y9763" s="33"/>
    </row>
    <row r="9764" spans="16:25" x14ac:dyDescent="0.45">
      <c r="P9764" s="33"/>
      <c r="W9764" s="33"/>
      <c r="Y9764" s="33"/>
    </row>
    <row r="9765" spans="16:25" x14ac:dyDescent="0.45">
      <c r="P9765" s="33"/>
      <c r="W9765" s="33"/>
      <c r="Y9765" s="33"/>
    </row>
    <row r="9766" spans="16:25" x14ac:dyDescent="0.45">
      <c r="P9766" s="33"/>
      <c r="W9766" s="33"/>
      <c r="Y9766" s="33"/>
    </row>
    <row r="9767" spans="16:25" x14ac:dyDescent="0.45">
      <c r="P9767" s="33"/>
      <c r="W9767" s="33"/>
      <c r="Y9767" s="33"/>
    </row>
    <row r="9768" spans="16:25" x14ac:dyDescent="0.45">
      <c r="P9768" s="33"/>
      <c r="W9768" s="33"/>
      <c r="Y9768" s="33"/>
    </row>
    <row r="9769" spans="16:25" x14ac:dyDescent="0.45">
      <c r="P9769" s="33"/>
      <c r="W9769" s="33"/>
      <c r="Y9769" s="33"/>
    </row>
    <row r="9770" spans="16:25" x14ac:dyDescent="0.45">
      <c r="P9770" s="33"/>
      <c r="W9770" s="33"/>
      <c r="Y9770" s="33"/>
    </row>
    <row r="9771" spans="16:25" x14ac:dyDescent="0.45">
      <c r="P9771" s="33"/>
      <c r="W9771" s="33"/>
      <c r="Y9771" s="33"/>
    </row>
    <row r="9772" spans="16:25" x14ac:dyDescent="0.45">
      <c r="P9772" s="33"/>
      <c r="W9772" s="33"/>
      <c r="Y9772" s="33"/>
    </row>
    <row r="9773" spans="16:25" x14ac:dyDescent="0.45">
      <c r="P9773" s="33"/>
      <c r="W9773" s="33"/>
      <c r="Y9773" s="33"/>
    </row>
    <row r="9774" spans="16:25" x14ac:dyDescent="0.45">
      <c r="P9774" s="33"/>
      <c r="W9774" s="33"/>
      <c r="Y9774" s="33"/>
    </row>
    <row r="9775" spans="16:25" x14ac:dyDescent="0.45">
      <c r="P9775" s="33"/>
      <c r="W9775" s="33"/>
      <c r="Y9775" s="33"/>
    </row>
    <row r="9776" spans="16:25" x14ac:dyDescent="0.45">
      <c r="P9776" s="33"/>
      <c r="W9776" s="33"/>
      <c r="Y9776" s="33"/>
    </row>
    <row r="9777" spans="16:25" x14ac:dyDescent="0.45">
      <c r="P9777" s="33"/>
      <c r="W9777" s="33"/>
      <c r="Y9777" s="33"/>
    </row>
    <row r="9778" spans="16:25" x14ac:dyDescent="0.45">
      <c r="P9778" s="33"/>
      <c r="W9778" s="33"/>
      <c r="Y9778" s="33"/>
    </row>
    <row r="9779" spans="16:25" x14ac:dyDescent="0.45">
      <c r="P9779" s="33"/>
      <c r="W9779" s="33"/>
      <c r="Y9779" s="33"/>
    </row>
    <row r="9780" spans="16:25" x14ac:dyDescent="0.45">
      <c r="P9780" s="33"/>
      <c r="W9780" s="33"/>
      <c r="Y9780" s="33"/>
    </row>
    <row r="9781" spans="16:25" x14ac:dyDescent="0.45">
      <c r="P9781" s="33"/>
      <c r="W9781" s="33"/>
      <c r="Y9781" s="33"/>
    </row>
    <row r="9782" spans="16:25" x14ac:dyDescent="0.45">
      <c r="P9782" s="33"/>
      <c r="W9782" s="33"/>
      <c r="Y9782" s="33"/>
    </row>
    <row r="9783" spans="16:25" x14ac:dyDescent="0.45">
      <c r="P9783" s="33"/>
      <c r="W9783" s="33"/>
      <c r="Y9783" s="33"/>
    </row>
    <row r="9784" spans="16:25" x14ac:dyDescent="0.45">
      <c r="P9784" s="33"/>
      <c r="W9784" s="33"/>
      <c r="Y9784" s="33"/>
    </row>
    <row r="9785" spans="16:25" x14ac:dyDescent="0.45">
      <c r="P9785" s="33"/>
      <c r="W9785" s="33"/>
      <c r="Y9785" s="33"/>
    </row>
    <row r="9786" spans="16:25" x14ac:dyDescent="0.45">
      <c r="P9786" s="33"/>
      <c r="W9786" s="33"/>
      <c r="Y9786" s="33"/>
    </row>
    <row r="9787" spans="16:25" x14ac:dyDescent="0.45">
      <c r="P9787" s="33"/>
      <c r="W9787" s="33"/>
      <c r="Y9787" s="33"/>
    </row>
    <row r="9788" spans="16:25" x14ac:dyDescent="0.45">
      <c r="P9788" s="33"/>
      <c r="W9788" s="33"/>
      <c r="Y9788" s="33"/>
    </row>
    <row r="9789" spans="16:25" x14ac:dyDescent="0.45">
      <c r="P9789" s="33"/>
      <c r="W9789" s="33"/>
      <c r="Y9789" s="33"/>
    </row>
    <row r="9790" spans="16:25" x14ac:dyDescent="0.45">
      <c r="P9790" s="33"/>
      <c r="W9790" s="33"/>
      <c r="Y9790" s="33"/>
    </row>
    <row r="9791" spans="16:25" x14ac:dyDescent="0.45">
      <c r="P9791" s="33"/>
      <c r="W9791" s="33"/>
      <c r="Y9791" s="33"/>
    </row>
    <row r="9792" spans="16:25" x14ac:dyDescent="0.45">
      <c r="P9792" s="33"/>
      <c r="W9792" s="33"/>
      <c r="Y9792" s="33"/>
    </row>
    <row r="9793" spans="16:25" x14ac:dyDescent="0.45">
      <c r="P9793" s="33"/>
      <c r="W9793" s="33"/>
      <c r="Y9793" s="33"/>
    </row>
    <row r="9794" spans="16:25" x14ac:dyDescent="0.45">
      <c r="P9794" s="33"/>
      <c r="W9794" s="33"/>
      <c r="Y9794" s="33"/>
    </row>
    <row r="9795" spans="16:25" x14ac:dyDescent="0.45">
      <c r="P9795" s="33"/>
      <c r="W9795" s="33"/>
      <c r="Y9795" s="33"/>
    </row>
    <row r="9796" spans="16:25" x14ac:dyDescent="0.45">
      <c r="P9796" s="33"/>
      <c r="W9796" s="33"/>
      <c r="Y9796" s="33"/>
    </row>
    <row r="9797" spans="16:25" x14ac:dyDescent="0.45">
      <c r="P9797" s="33"/>
      <c r="W9797" s="33"/>
      <c r="Y9797" s="33"/>
    </row>
    <row r="9798" spans="16:25" x14ac:dyDescent="0.45">
      <c r="P9798" s="33"/>
      <c r="W9798" s="33"/>
      <c r="Y9798" s="33"/>
    </row>
    <row r="9799" spans="16:25" x14ac:dyDescent="0.45">
      <c r="P9799" s="33"/>
      <c r="W9799" s="33"/>
      <c r="Y9799" s="33"/>
    </row>
    <row r="9800" spans="16:25" x14ac:dyDescent="0.45">
      <c r="P9800" s="33"/>
      <c r="W9800" s="33"/>
      <c r="Y9800" s="33"/>
    </row>
    <row r="9801" spans="16:25" x14ac:dyDescent="0.45">
      <c r="P9801" s="33"/>
      <c r="W9801" s="33"/>
      <c r="Y9801" s="33"/>
    </row>
    <row r="9802" spans="16:25" x14ac:dyDescent="0.45">
      <c r="P9802" s="33"/>
      <c r="W9802" s="33"/>
      <c r="Y9802" s="33"/>
    </row>
    <row r="9803" spans="16:25" x14ac:dyDescent="0.45">
      <c r="P9803" s="33"/>
      <c r="W9803" s="33"/>
      <c r="Y9803" s="33"/>
    </row>
    <row r="9804" spans="16:25" x14ac:dyDescent="0.45">
      <c r="P9804" s="33"/>
      <c r="W9804" s="33"/>
      <c r="Y9804" s="33"/>
    </row>
    <row r="9805" spans="16:25" x14ac:dyDescent="0.45">
      <c r="P9805" s="33"/>
      <c r="W9805" s="33"/>
      <c r="Y9805" s="33"/>
    </row>
    <row r="9806" spans="16:25" x14ac:dyDescent="0.45">
      <c r="P9806" s="33"/>
      <c r="W9806" s="33"/>
      <c r="Y9806" s="33"/>
    </row>
    <row r="9807" spans="16:25" x14ac:dyDescent="0.45">
      <c r="P9807" s="33"/>
      <c r="W9807" s="33"/>
      <c r="Y9807" s="33"/>
    </row>
    <row r="9808" spans="16:25" x14ac:dyDescent="0.45">
      <c r="P9808" s="33"/>
      <c r="W9808" s="33"/>
      <c r="Y9808" s="33"/>
    </row>
    <row r="9809" spans="16:25" x14ac:dyDescent="0.45">
      <c r="P9809" s="33"/>
      <c r="W9809" s="33"/>
      <c r="Y9809" s="33"/>
    </row>
    <row r="9810" spans="16:25" x14ac:dyDescent="0.45">
      <c r="P9810" s="33"/>
      <c r="W9810" s="33"/>
      <c r="Y9810" s="33"/>
    </row>
    <row r="9811" spans="16:25" x14ac:dyDescent="0.45">
      <c r="P9811" s="33"/>
      <c r="W9811" s="33"/>
      <c r="Y9811" s="33"/>
    </row>
    <row r="9812" spans="16:25" x14ac:dyDescent="0.45">
      <c r="P9812" s="33"/>
      <c r="W9812" s="33"/>
      <c r="Y9812" s="33"/>
    </row>
    <row r="9813" spans="16:25" x14ac:dyDescent="0.45">
      <c r="P9813" s="33"/>
      <c r="W9813" s="33"/>
      <c r="Y9813" s="33"/>
    </row>
    <row r="9814" spans="16:25" x14ac:dyDescent="0.45">
      <c r="P9814" s="33"/>
      <c r="W9814" s="33"/>
      <c r="Y9814" s="33"/>
    </row>
    <row r="9815" spans="16:25" x14ac:dyDescent="0.45">
      <c r="P9815" s="33"/>
      <c r="W9815" s="33"/>
      <c r="Y9815" s="33"/>
    </row>
    <row r="9816" spans="16:25" x14ac:dyDescent="0.45">
      <c r="P9816" s="33"/>
      <c r="W9816" s="33"/>
      <c r="Y9816" s="33"/>
    </row>
    <row r="9817" spans="16:25" x14ac:dyDescent="0.45">
      <c r="P9817" s="33"/>
      <c r="W9817" s="33"/>
      <c r="Y9817" s="33"/>
    </row>
    <row r="9818" spans="16:25" x14ac:dyDescent="0.45">
      <c r="P9818" s="33"/>
      <c r="W9818" s="33"/>
      <c r="Y9818" s="33"/>
    </row>
    <row r="9819" spans="16:25" x14ac:dyDescent="0.45">
      <c r="P9819" s="33"/>
      <c r="W9819" s="33"/>
      <c r="Y9819" s="33"/>
    </row>
    <row r="9820" spans="16:25" x14ac:dyDescent="0.45">
      <c r="P9820" s="33"/>
      <c r="W9820" s="33"/>
      <c r="Y9820" s="33"/>
    </row>
    <row r="9821" spans="16:25" x14ac:dyDescent="0.45">
      <c r="P9821" s="33"/>
      <c r="W9821" s="33"/>
      <c r="Y9821" s="33"/>
    </row>
    <row r="9822" spans="16:25" x14ac:dyDescent="0.45">
      <c r="P9822" s="33"/>
      <c r="W9822" s="33"/>
      <c r="Y9822" s="33"/>
    </row>
    <row r="9823" spans="16:25" x14ac:dyDescent="0.45">
      <c r="P9823" s="33"/>
      <c r="W9823" s="33"/>
      <c r="Y9823" s="33"/>
    </row>
    <row r="9824" spans="16:25" x14ac:dyDescent="0.45">
      <c r="P9824" s="33"/>
      <c r="W9824" s="33"/>
      <c r="Y9824" s="33"/>
    </row>
    <row r="9825" spans="16:25" x14ac:dyDescent="0.45">
      <c r="P9825" s="33"/>
      <c r="W9825" s="33"/>
      <c r="Y9825" s="33"/>
    </row>
    <row r="9826" spans="16:25" x14ac:dyDescent="0.45">
      <c r="P9826" s="33"/>
      <c r="W9826" s="33"/>
      <c r="Y9826" s="33"/>
    </row>
    <row r="9827" spans="16:25" x14ac:dyDescent="0.45">
      <c r="P9827" s="33"/>
      <c r="W9827" s="33"/>
      <c r="Y9827" s="33"/>
    </row>
    <row r="9828" spans="16:25" x14ac:dyDescent="0.45">
      <c r="P9828" s="33"/>
      <c r="W9828" s="33"/>
      <c r="Y9828" s="33"/>
    </row>
    <row r="9829" spans="16:25" x14ac:dyDescent="0.45">
      <c r="P9829" s="33"/>
      <c r="W9829" s="33"/>
      <c r="Y9829" s="33"/>
    </row>
    <row r="9830" spans="16:25" x14ac:dyDescent="0.45">
      <c r="P9830" s="33"/>
      <c r="W9830" s="33"/>
      <c r="Y9830" s="33"/>
    </row>
    <row r="9831" spans="16:25" x14ac:dyDescent="0.45">
      <c r="P9831" s="33"/>
      <c r="W9831" s="33"/>
      <c r="Y9831" s="33"/>
    </row>
    <row r="9832" spans="16:25" x14ac:dyDescent="0.45">
      <c r="P9832" s="33"/>
      <c r="W9832" s="33"/>
      <c r="Y9832" s="33"/>
    </row>
    <row r="9833" spans="16:25" x14ac:dyDescent="0.45">
      <c r="P9833" s="33"/>
      <c r="W9833" s="33"/>
      <c r="Y9833" s="33"/>
    </row>
    <row r="9834" spans="16:25" x14ac:dyDescent="0.45">
      <c r="P9834" s="33"/>
      <c r="W9834" s="33"/>
      <c r="Y9834" s="33"/>
    </row>
    <row r="9835" spans="16:25" x14ac:dyDescent="0.45">
      <c r="P9835" s="33"/>
      <c r="W9835" s="33"/>
      <c r="Y9835" s="33"/>
    </row>
    <row r="9836" spans="16:25" x14ac:dyDescent="0.45">
      <c r="P9836" s="33"/>
      <c r="W9836" s="33"/>
      <c r="Y9836" s="33"/>
    </row>
    <row r="9837" spans="16:25" x14ac:dyDescent="0.45">
      <c r="P9837" s="33"/>
      <c r="W9837" s="33"/>
      <c r="Y9837" s="33"/>
    </row>
    <row r="9838" spans="16:25" x14ac:dyDescent="0.45">
      <c r="P9838" s="33"/>
      <c r="W9838" s="33"/>
      <c r="Y9838" s="33"/>
    </row>
    <row r="9839" spans="16:25" x14ac:dyDescent="0.45">
      <c r="P9839" s="33"/>
      <c r="W9839" s="33"/>
      <c r="Y9839" s="33"/>
    </row>
    <row r="9840" spans="16:25" x14ac:dyDescent="0.45">
      <c r="P9840" s="33"/>
      <c r="W9840" s="33"/>
      <c r="Y9840" s="33"/>
    </row>
    <row r="9841" spans="16:25" x14ac:dyDescent="0.45">
      <c r="P9841" s="33"/>
      <c r="W9841" s="33"/>
      <c r="Y9841" s="33"/>
    </row>
    <row r="9842" spans="16:25" x14ac:dyDescent="0.45">
      <c r="P9842" s="33"/>
      <c r="W9842" s="33"/>
      <c r="Y9842" s="33"/>
    </row>
    <row r="9843" spans="16:25" x14ac:dyDescent="0.45">
      <c r="P9843" s="33"/>
      <c r="W9843" s="33"/>
      <c r="Y9843" s="33"/>
    </row>
    <row r="9844" spans="16:25" x14ac:dyDescent="0.45">
      <c r="P9844" s="33"/>
      <c r="W9844" s="33"/>
      <c r="Y9844" s="33"/>
    </row>
    <row r="9845" spans="16:25" x14ac:dyDescent="0.45">
      <c r="P9845" s="33"/>
      <c r="W9845" s="33"/>
      <c r="Y9845" s="33"/>
    </row>
    <row r="9846" spans="16:25" x14ac:dyDescent="0.45">
      <c r="P9846" s="33"/>
      <c r="W9846" s="33"/>
      <c r="Y9846" s="33"/>
    </row>
    <row r="9847" spans="16:25" x14ac:dyDescent="0.45">
      <c r="P9847" s="33"/>
      <c r="W9847" s="33"/>
      <c r="Y9847" s="33"/>
    </row>
    <row r="9848" spans="16:25" x14ac:dyDescent="0.45">
      <c r="P9848" s="33"/>
      <c r="W9848" s="33"/>
      <c r="Y9848" s="33"/>
    </row>
    <row r="9849" spans="16:25" x14ac:dyDescent="0.45">
      <c r="P9849" s="33"/>
      <c r="W9849" s="33"/>
      <c r="Y9849" s="33"/>
    </row>
    <row r="9850" spans="16:25" x14ac:dyDescent="0.45">
      <c r="P9850" s="33"/>
      <c r="W9850" s="33"/>
      <c r="Y9850" s="33"/>
    </row>
    <row r="9851" spans="16:25" x14ac:dyDescent="0.45">
      <c r="P9851" s="33"/>
      <c r="W9851" s="33"/>
      <c r="Y9851" s="33"/>
    </row>
    <row r="9852" spans="16:25" x14ac:dyDescent="0.45">
      <c r="P9852" s="33"/>
      <c r="W9852" s="33"/>
      <c r="Y9852" s="33"/>
    </row>
    <row r="9853" spans="16:25" x14ac:dyDescent="0.45">
      <c r="P9853" s="33"/>
      <c r="W9853" s="33"/>
      <c r="Y9853" s="33"/>
    </row>
    <row r="9854" spans="16:25" x14ac:dyDescent="0.45">
      <c r="P9854" s="33"/>
      <c r="W9854" s="33"/>
      <c r="Y9854" s="33"/>
    </row>
    <row r="9855" spans="16:25" x14ac:dyDescent="0.45">
      <c r="P9855" s="33"/>
      <c r="W9855" s="33"/>
      <c r="Y9855" s="33"/>
    </row>
    <row r="9856" spans="16:25" x14ac:dyDescent="0.45">
      <c r="P9856" s="33"/>
      <c r="W9856" s="33"/>
      <c r="Y9856" s="33"/>
    </row>
    <row r="9857" spans="16:25" x14ac:dyDescent="0.45">
      <c r="P9857" s="33"/>
      <c r="W9857" s="33"/>
      <c r="Y9857" s="33"/>
    </row>
    <row r="9858" spans="16:25" x14ac:dyDescent="0.45">
      <c r="P9858" s="33"/>
      <c r="W9858" s="33"/>
      <c r="Y9858" s="33"/>
    </row>
    <row r="9859" spans="16:25" x14ac:dyDescent="0.45">
      <c r="P9859" s="33"/>
      <c r="W9859" s="33"/>
      <c r="Y9859" s="33"/>
    </row>
    <row r="9860" spans="16:25" x14ac:dyDescent="0.45">
      <c r="P9860" s="33"/>
      <c r="W9860" s="33"/>
      <c r="Y9860" s="33"/>
    </row>
    <row r="9861" spans="16:25" x14ac:dyDescent="0.45">
      <c r="P9861" s="33"/>
      <c r="W9861" s="33"/>
      <c r="Y9861" s="33"/>
    </row>
    <row r="9862" spans="16:25" x14ac:dyDescent="0.45">
      <c r="P9862" s="33"/>
      <c r="W9862" s="33"/>
      <c r="Y9862" s="33"/>
    </row>
    <row r="9863" spans="16:25" x14ac:dyDescent="0.45">
      <c r="P9863" s="33"/>
      <c r="W9863" s="33"/>
      <c r="Y9863" s="33"/>
    </row>
    <row r="9864" spans="16:25" x14ac:dyDescent="0.45">
      <c r="P9864" s="33"/>
      <c r="W9864" s="33"/>
      <c r="Y9864" s="33"/>
    </row>
    <row r="9865" spans="16:25" x14ac:dyDescent="0.45">
      <c r="P9865" s="33"/>
      <c r="W9865" s="33"/>
      <c r="Y9865" s="33"/>
    </row>
    <row r="9866" spans="16:25" x14ac:dyDescent="0.45">
      <c r="P9866" s="33"/>
      <c r="W9866" s="33"/>
      <c r="Y9866" s="33"/>
    </row>
    <row r="9867" spans="16:25" x14ac:dyDescent="0.45">
      <c r="P9867" s="33"/>
      <c r="W9867" s="33"/>
      <c r="Y9867" s="33"/>
    </row>
    <row r="9868" spans="16:25" x14ac:dyDescent="0.45">
      <c r="P9868" s="33"/>
      <c r="W9868" s="33"/>
      <c r="Y9868" s="33"/>
    </row>
    <row r="9869" spans="16:25" x14ac:dyDescent="0.45">
      <c r="P9869" s="33"/>
      <c r="W9869" s="33"/>
      <c r="Y9869" s="33"/>
    </row>
    <row r="9870" spans="16:25" x14ac:dyDescent="0.45">
      <c r="P9870" s="33"/>
      <c r="W9870" s="33"/>
      <c r="Y9870" s="33"/>
    </row>
    <row r="9871" spans="16:25" x14ac:dyDescent="0.45">
      <c r="P9871" s="33"/>
      <c r="W9871" s="33"/>
      <c r="Y9871" s="33"/>
    </row>
    <row r="9872" spans="16:25" x14ac:dyDescent="0.45">
      <c r="P9872" s="33"/>
      <c r="W9872" s="33"/>
      <c r="Y9872" s="33"/>
    </row>
    <row r="9873" spans="16:25" x14ac:dyDescent="0.45">
      <c r="P9873" s="33"/>
      <c r="W9873" s="33"/>
      <c r="Y9873" s="33"/>
    </row>
    <row r="9874" spans="16:25" x14ac:dyDescent="0.45">
      <c r="P9874" s="33"/>
      <c r="W9874" s="33"/>
      <c r="Y9874" s="33"/>
    </row>
    <row r="9875" spans="16:25" x14ac:dyDescent="0.45">
      <c r="P9875" s="33"/>
      <c r="W9875" s="33"/>
      <c r="Y9875" s="33"/>
    </row>
    <row r="9876" spans="16:25" x14ac:dyDescent="0.45">
      <c r="P9876" s="33"/>
      <c r="W9876" s="33"/>
      <c r="Y9876" s="33"/>
    </row>
    <row r="9877" spans="16:25" x14ac:dyDescent="0.45">
      <c r="P9877" s="33"/>
      <c r="W9877" s="33"/>
      <c r="Y9877" s="33"/>
    </row>
    <row r="9878" spans="16:25" x14ac:dyDescent="0.45">
      <c r="P9878" s="33"/>
      <c r="W9878" s="33"/>
      <c r="Y9878" s="33"/>
    </row>
    <row r="9879" spans="16:25" x14ac:dyDescent="0.45">
      <c r="P9879" s="33"/>
      <c r="W9879" s="33"/>
      <c r="Y9879" s="33"/>
    </row>
    <row r="9880" spans="16:25" x14ac:dyDescent="0.45">
      <c r="P9880" s="33"/>
      <c r="W9880" s="33"/>
      <c r="Y9880" s="33"/>
    </row>
    <row r="9881" spans="16:25" x14ac:dyDescent="0.45">
      <c r="P9881" s="33"/>
      <c r="W9881" s="33"/>
      <c r="Y9881" s="33"/>
    </row>
    <row r="9882" spans="16:25" x14ac:dyDescent="0.45">
      <c r="P9882" s="33"/>
      <c r="W9882" s="33"/>
      <c r="Y9882" s="33"/>
    </row>
    <row r="9883" spans="16:25" x14ac:dyDescent="0.45">
      <c r="P9883" s="33"/>
      <c r="W9883" s="33"/>
      <c r="Y9883" s="33"/>
    </row>
    <row r="9884" spans="16:25" x14ac:dyDescent="0.45">
      <c r="P9884" s="33"/>
      <c r="W9884" s="33"/>
      <c r="Y9884" s="33"/>
    </row>
    <row r="9885" spans="16:25" x14ac:dyDescent="0.45">
      <c r="P9885" s="33"/>
      <c r="W9885" s="33"/>
      <c r="Y9885" s="33"/>
    </row>
    <row r="9886" spans="16:25" x14ac:dyDescent="0.45">
      <c r="P9886" s="33"/>
      <c r="W9886" s="33"/>
      <c r="Y9886" s="33"/>
    </row>
    <row r="9887" spans="16:25" x14ac:dyDescent="0.45">
      <c r="P9887" s="33"/>
      <c r="W9887" s="33"/>
      <c r="Y9887" s="33"/>
    </row>
    <row r="9888" spans="16:25" x14ac:dyDescent="0.45">
      <c r="P9888" s="33"/>
      <c r="W9888" s="33"/>
      <c r="Y9888" s="33"/>
    </row>
    <row r="9889" spans="16:25" x14ac:dyDescent="0.45">
      <c r="P9889" s="33"/>
      <c r="W9889" s="33"/>
      <c r="Y9889" s="33"/>
    </row>
    <row r="9890" spans="16:25" x14ac:dyDescent="0.45">
      <c r="P9890" s="33"/>
      <c r="W9890" s="33"/>
      <c r="Y9890" s="33"/>
    </row>
    <row r="9891" spans="16:25" x14ac:dyDescent="0.45">
      <c r="P9891" s="33"/>
      <c r="W9891" s="33"/>
      <c r="Y9891" s="33"/>
    </row>
    <row r="9892" spans="16:25" x14ac:dyDescent="0.45">
      <c r="P9892" s="33"/>
      <c r="W9892" s="33"/>
      <c r="Y9892" s="33"/>
    </row>
    <row r="9893" spans="16:25" x14ac:dyDescent="0.45">
      <c r="P9893" s="33"/>
      <c r="W9893" s="33"/>
      <c r="Y9893" s="33"/>
    </row>
    <row r="9894" spans="16:25" x14ac:dyDescent="0.45">
      <c r="P9894" s="33"/>
      <c r="W9894" s="33"/>
      <c r="Y9894" s="33"/>
    </row>
    <row r="9895" spans="16:25" x14ac:dyDescent="0.45">
      <c r="P9895" s="33"/>
      <c r="W9895" s="33"/>
      <c r="Y9895" s="33"/>
    </row>
    <row r="9896" spans="16:25" x14ac:dyDescent="0.45">
      <c r="P9896" s="33"/>
      <c r="W9896" s="33"/>
      <c r="Y9896" s="33"/>
    </row>
    <row r="9897" spans="16:25" x14ac:dyDescent="0.45">
      <c r="P9897" s="33"/>
      <c r="W9897" s="33"/>
      <c r="Y9897" s="33"/>
    </row>
    <row r="9898" spans="16:25" x14ac:dyDescent="0.45">
      <c r="P9898" s="33"/>
      <c r="W9898" s="33"/>
      <c r="Y9898" s="33"/>
    </row>
    <row r="9899" spans="16:25" x14ac:dyDescent="0.45">
      <c r="P9899" s="33"/>
      <c r="W9899" s="33"/>
      <c r="Y9899" s="33"/>
    </row>
    <row r="9900" spans="16:25" x14ac:dyDescent="0.45">
      <c r="P9900" s="33"/>
      <c r="W9900" s="33"/>
      <c r="Y9900" s="33"/>
    </row>
    <row r="9901" spans="16:25" x14ac:dyDescent="0.45">
      <c r="P9901" s="33"/>
      <c r="W9901" s="33"/>
      <c r="Y9901" s="33"/>
    </row>
    <row r="9902" spans="16:25" x14ac:dyDescent="0.45">
      <c r="P9902" s="33"/>
      <c r="W9902" s="33"/>
      <c r="Y9902" s="33"/>
    </row>
    <row r="9903" spans="16:25" x14ac:dyDescent="0.45">
      <c r="P9903" s="33"/>
      <c r="W9903" s="33"/>
      <c r="Y9903" s="33"/>
    </row>
    <row r="9904" spans="16:25" x14ac:dyDescent="0.45">
      <c r="P9904" s="33"/>
      <c r="W9904" s="33"/>
      <c r="Y9904" s="33"/>
    </row>
    <row r="9905" spans="16:25" x14ac:dyDescent="0.45">
      <c r="P9905" s="33"/>
      <c r="W9905" s="33"/>
      <c r="Y9905" s="33"/>
    </row>
    <row r="9906" spans="16:25" x14ac:dyDescent="0.45">
      <c r="P9906" s="33"/>
      <c r="W9906" s="33"/>
      <c r="Y9906" s="33"/>
    </row>
    <row r="9907" spans="16:25" x14ac:dyDescent="0.45">
      <c r="P9907" s="33"/>
      <c r="W9907" s="33"/>
      <c r="Y9907" s="33"/>
    </row>
    <row r="9908" spans="16:25" x14ac:dyDescent="0.45">
      <c r="P9908" s="33"/>
      <c r="W9908" s="33"/>
      <c r="Y9908" s="33"/>
    </row>
    <row r="9909" spans="16:25" x14ac:dyDescent="0.45">
      <c r="P9909" s="33"/>
      <c r="W9909" s="33"/>
      <c r="Y9909" s="33"/>
    </row>
    <row r="9910" spans="16:25" x14ac:dyDescent="0.45">
      <c r="P9910" s="33"/>
      <c r="W9910" s="33"/>
      <c r="Y9910" s="33"/>
    </row>
    <row r="9911" spans="16:25" x14ac:dyDescent="0.45">
      <c r="P9911" s="33"/>
      <c r="W9911" s="33"/>
      <c r="Y9911" s="33"/>
    </row>
    <row r="9912" spans="16:25" x14ac:dyDescent="0.45">
      <c r="P9912" s="33"/>
      <c r="W9912" s="33"/>
      <c r="Y9912" s="33"/>
    </row>
    <row r="9913" spans="16:25" x14ac:dyDescent="0.45">
      <c r="P9913" s="33"/>
      <c r="W9913" s="33"/>
      <c r="Y9913" s="33"/>
    </row>
    <row r="9914" spans="16:25" x14ac:dyDescent="0.45">
      <c r="P9914" s="33"/>
      <c r="W9914" s="33"/>
      <c r="Y9914" s="33"/>
    </row>
    <row r="9915" spans="16:25" x14ac:dyDescent="0.45">
      <c r="P9915" s="33"/>
      <c r="W9915" s="33"/>
      <c r="Y9915" s="33"/>
    </row>
    <row r="9916" spans="16:25" x14ac:dyDescent="0.45">
      <c r="P9916" s="33"/>
      <c r="W9916" s="33"/>
      <c r="Y9916" s="33"/>
    </row>
    <row r="9917" spans="16:25" x14ac:dyDescent="0.45">
      <c r="P9917" s="33"/>
      <c r="W9917" s="33"/>
      <c r="Y9917" s="33"/>
    </row>
    <row r="9918" spans="16:25" x14ac:dyDescent="0.45">
      <c r="P9918" s="33"/>
      <c r="W9918" s="33"/>
      <c r="Y9918" s="33"/>
    </row>
    <row r="9919" spans="16:25" x14ac:dyDescent="0.45">
      <c r="P9919" s="33"/>
      <c r="W9919" s="33"/>
      <c r="Y9919" s="33"/>
    </row>
    <row r="9920" spans="16:25" x14ac:dyDescent="0.45">
      <c r="P9920" s="33"/>
      <c r="W9920" s="33"/>
      <c r="Y9920" s="33"/>
    </row>
    <row r="9921" spans="16:25" x14ac:dyDescent="0.45">
      <c r="P9921" s="33"/>
      <c r="W9921" s="33"/>
      <c r="Y9921" s="33"/>
    </row>
    <row r="9922" spans="16:25" x14ac:dyDescent="0.45">
      <c r="P9922" s="33"/>
      <c r="W9922" s="33"/>
      <c r="Y9922" s="33"/>
    </row>
    <row r="9923" spans="16:25" x14ac:dyDescent="0.45">
      <c r="P9923" s="33"/>
      <c r="W9923" s="33"/>
      <c r="Y9923" s="33"/>
    </row>
    <row r="9924" spans="16:25" x14ac:dyDescent="0.45">
      <c r="P9924" s="33"/>
      <c r="W9924" s="33"/>
      <c r="Y9924" s="33"/>
    </row>
    <row r="9925" spans="16:25" x14ac:dyDescent="0.45">
      <c r="P9925" s="33"/>
      <c r="W9925" s="33"/>
      <c r="Y9925" s="33"/>
    </row>
    <row r="9926" spans="16:25" x14ac:dyDescent="0.45">
      <c r="P9926" s="33"/>
      <c r="W9926" s="33"/>
      <c r="Y9926" s="33"/>
    </row>
    <row r="9927" spans="16:25" x14ac:dyDescent="0.45">
      <c r="P9927" s="33"/>
      <c r="W9927" s="33"/>
      <c r="Y9927" s="33"/>
    </row>
    <row r="9928" spans="16:25" x14ac:dyDescent="0.45">
      <c r="P9928" s="33"/>
      <c r="W9928" s="33"/>
      <c r="Y9928" s="33"/>
    </row>
    <row r="9929" spans="16:25" x14ac:dyDescent="0.45">
      <c r="P9929" s="33"/>
      <c r="W9929" s="33"/>
      <c r="Y9929" s="33"/>
    </row>
    <row r="9930" spans="16:25" x14ac:dyDescent="0.45">
      <c r="P9930" s="33"/>
      <c r="W9930" s="33"/>
      <c r="Y9930" s="33"/>
    </row>
    <row r="9931" spans="16:25" x14ac:dyDescent="0.45">
      <c r="P9931" s="33"/>
      <c r="W9931" s="33"/>
      <c r="Y9931" s="33"/>
    </row>
    <row r="9932" spans="16:25" x14ac:dyDescent="0.45">
      <c r="P9932" s="33"/>
      <c r="W9932" s="33"/>
      <c r="Y9932" s="33"/>
    </row>
    <row r="9933" spans="16:25" x14ac:dyDescent="0.45">
      <c r="P9933" s="33"/>
      <c r="W9933" s="33"/>
      <c r="Y9933" s="33"/>
    </row>
    <row r="9934" spans="16:25" x14ac:dyDescent="0.45">
      <c r="P9934" s="33"/>
      <c r="W9934" s="33"/>
      <c r="Y9934" s="33"/>
    </row>
    <row r="9935" spans="16:25" x14ac:dyDescent="0.45">
      <c r="P9935" s="33"/>
      <c r="W9935" s="33"/>
      <c r="Y9935" s="33"/>
    </row>
    <row r="9936" spans="16:25" x14ac:dyDescent="0.45">
      <c r="P9936" s="33"/>
      <c r="W9936" s="33"/>
      <c r="Y9936" s="33"/>
    </row>
    <row r="9937" spans="16:25" x14ac:dyDescent="0.45">
      <c r="P9937" s="33"/>
      <c r="W9937" s="33"/>
      <c r="Y9937" s="33"/>
    </row>
    <row r="9938" spans="16:25" x14ac:dyDescent="0.45">
      <c r="P9938" s="33"/>
      <c r="W9938" s="33"/>
      <c r="Y9938" s="33"/>
    </row>
    <row r="9939" spans="16:25" x14ac:dyDescent="0.45">
      <c r="P9939" s="33"/>
      <c r="W9939" s="33"/>
      <c r="Y9939" s="33"/>
    </row>
    <row r="9940" spans="16:25" x14ac:dyDescent="0.45">
      <c r="P9940" s="33"/>
      <c r="W9940" s="33"/>
      <c r="Y9940" s="33"/>
    </row>
    <row r="9941" spans="16:25" x14ac:dyDescent="0.45">
      <c r="P9941" s="33"/>
      <c r="W9941" s="33"/>
      <c r="Y9941" s="33"/>
    </row>
    <row r="9942" spans="16:25" x14ac:dyDescent="0.45">
      <c r="P9942" s="33"/>
      <c r="W9942" s="33"/>
      <c r="Y9942" s="33"/>
    </row>
    <row r="9943" spans="16:25" x14ac:dyDescent="0.45">
      <c r="P9943" s="33"/>
      <c r="W9943" s="33"/>
      <c r="Y9943" s="33"/>
    </row>
    <row r="9944" spans="16:25" x14ac:dyDescent="0.45">
      <c r="P9944" s="33"/>
      <c r="W9944" s="33"/>
      <c r="Y9944" s="33"/>
    </row>
    <row r="9945" spans="16:25" x14ac:dyDescent="0.45">
      <c r="P9945" s="33"/>
      <c r="W9945" s="33"/>
      <c r="Y9945" s="33"/>
    </row>
    <row r="9946" spans="16:25" x14ac:dyDescent="0.45">
      <c r="P9946" s="33"/>
      <c r="W9946" s="33"/>
      <c r="Y9946" s="33"/>
    </row>
    <row r="9947" spans="16:25" x14ac:dyDescent="0.45">
      <c r="P9947" s="33"/>
      <c r="W9947" s="33"/>
      <c r="Y9947" s="33"/>
    </row>
    <row r="9948" spans="16:25" x14ac:dyDescent="0.45">
      <c r="P9948" s="33"/>
      <c r="W9948" s="33"/>
      <c r="Y9948" s="33"/>
    </row>
    <row r="9949" spans="16:25" x14ac:dyDescent="0.45">
      <c r="P9949" s="33"/>
      <c r="W9949" s="33"/>
      <c r="Y9949" s="33"/>
    </row>
    <row r="9950" spans="16:25" x14ac:dyDescent="0.45">
      <c r="P9950" s="33"/>
      <c r="W9950" s="33"/>
      <c r="Y9950" s="33"/>
    </row>
    <row r="9951" spans="16:25" x14ac:dyDescent="0.45">
      <c r="P9951" s="33"/>
      <c r="W9951" s="33"/>
      <c r="Y9951" s="33"/>
    </row>
    <row r="9952" spans="16:25" x14ac:dyDescent="0.45">
      <c r="P9952" s="33"/>
      <c r="W9952" s="33"/>
      <c r="Y9952" s="33"/>
    </row>
    <row r="9953" spans="16:25" x14ac:dyDescent="0.45">
      <c r="P9953" s="33"/>
      <c r="W9953" s="33"/>
      <c r="Y9953" s="33"/>
    </row>
    <row r="9954" spans="16:25" x14ac:dyDescent="0.45">
      <c r="P9954" s="33"/>
      <c r="W9954" s="33"/>
      <c r="Y9954" s="33"/>
    </row>
    <row r="9955" spans="16:25" x14ac:dyDescent="0.45">
      <c r="P9955" s="33"/>
      <c r="W9955" s="33"/>
      <c r="Y9955" s="33"/>
    </row>
    <row r="9956" spans="16:25" x14ac:dyDescent="0.45">
      <c r="P9956" s="33"/>
      <c r="W9956" s="33"/>
      <c r="Y9956" s="33"/>
    </row>
    <row r="9957" spans="16:25" x14ac:dyDescent="0.45">
      <c r="P9957" s="33"/>
      <c r="W9957" s="33"/>
      <c r="Y9957" s="33"/>
    </row>
    <row r="9958" spans="16:25" x14ac:dyDescent="0.45">
      <c r="P9958" s="33"/>
      <c r="W9958" s="33"/>
      <c r="Y9958" s="33"/>
    </row>
    <row r="9959" spans="16:25" x14ac:dyDescent="0.45">
      <c r="P9959" s="33"/>
      <c r="W9959" s="33"/>
      <c r="Y9959" s="33"/>
    </row>
    <row r="9960" spans="16:25" x14ac:dyDescent="0.45">
      <c r="P9960" s="33"/>
      <c r="W9960" s="33"/>
      <c r="Y9960" s="33"/>
    </row>
    <row r="9961" spans="16:25" x14ac:dyDescent="0.45">
      <c r="P9961" s="33"/>
      <c r="W9961" s="33"/>
      <c r="Y9961" s="33"/>
    </row>
    <row r="9962" spans="16:25" x14ac:dyDescent="0.45">
      <c r="P9962" s="33"/>
      <c r="W9962" s="33"/>
      <c r="Y9962" s="33"/>
    </row>
    <row r="9963" spans="16:25" x14ac:dyDescent="0.45">
      <c r="P9963" s="33"/>
      <c r="W9963" s="33"/>
      <c r="Y9963" s="33"/>
    </row>
    <row r="9964" spans="16:25" x14ac:dyDescent="0.45">
      <c r="P9964" s="33"/>
      <c r="W9964" s="33"/>
      <c r="Y9964" s="33"/>
    </row>
    <row r="9965" spans="16:25" x14ac:dyDescent="0.45">
      <c r="P9965" s="33"/>
      <c r="W9965" s="33"/>
      <c r="Y9965" s="33"/>
    </row>
    <row r="9966" spans="16:25" x14ac:dyDescent="0.45">
      <c r="P9966" s="33"/>
      <c r="W9966" s="33"/>
      <c r="Y9966" s="33"/>
    </row>
    <row r="9967" spans="16:25" x14ac:dyDescent="0.45">
      <c r="P9967" s="33"/>
      <c r="W9967" s="33"/>
      <c r="Y9967" s="33"/>
    </row>
    <row r="9968" spans="16:25" x14ac:dyDescent="0.45">
      <c r="P9968" s="33"/>
      <c r="W9968" s="33"/>
      <c r="Y9968" s="33"/>
    </row>
    <row r="9969" spans="16:25" x14ac:dyDescent="0.45">
      <c r="P9969" s="33"/>
      <c r="W9969" s="33"/>
      <c r="Y9969" s="33"/>
    </row>
    <row r="9970" spans="16:25" x14ac:dyDescent="0.45">
      <c r="P9970" s="33"/>
      <c r="W9970" s="33"/>
      <c r="Y9970" s="33"/>
    </row>
    <row r="9971" spans="16:25" x14ac:dyDescent="0.45">
      <c r="P9971" s="33"/>
      <c r="W9971" s="33"/>
      <c r="Y9971" s="33"/>
    </row>
    <row r="9972" spans="16:25" x14ac:dyDescent="0.45">
      <c r="P9972" s="33"/>
      <c r="W9972" s="33"/>
      <c r="Y9972" s="33"/>
    </row>
    <row r="9973" spans="16:25" x14ac:dyDescent="0.45">
      <c r="P9973" s="33"/>
      <c r="W9973" s="33"/>
      <c r="Y9973" s="33"/>
    </row>
    <row r="9974" spans="16:25" x14ac:dyDescent="0.45">
      <c r="P9974" s="33"/>
      <c r="W9974" s="33"/>
      <c r="Y9974" s="33"/>
    </row>
    <row r="9975" spans="16:25" x14ac:dyDescent="0.45">
      <c r="P9975" s="33"/>
      <c r="W9975" s="33"/>
      <c r="Y9975" s="33"/>
    </row>
    <row r="9976" spans="16:25" x14ac:dyDescent="0.45">
      <c r="P9976" s="33"/>
      <c r="W9976" s="33"/>
      <c r="Y9976" s="33"/>
    </row>
    <row r="9977" spans="16:25" x14ac:dyDescent="0.45">
      <c r="P9977" s="33"/>
      <c r="W9977" s="33"/>
      <c r="Y9977" s="33"/>
    </row>
    <row r="9978" spans="16:25" x14ac:dyDescent="0.45">
      <c r="P9978" s="33"/>
      <c r="W9978" s="33"/>
      <c r="Y9978" s="33"/>
    </row>
    <row r="9979" spans="16:25" x14ac:dyDescent="0.45">
      <c r="P9979" s="33"/>
      <c r="W9979" s="33"/>
      <c r="Y9979" s="33"/>
    </row>
    <row r="9980" spans="16:25" x14ac:dyDescent="0.45">
      <c r="P9980" s="33"/>
      <c r="W9980" s="33"/>
      <c r="Y9980" s="33"/>
    </row>
    <row r="9981" spans="16:25" x14ac:dyDescent="0.45">
      <c r="P9981" s="33"/>
      <c r="W9981" s="33"/>
      <c r="Y9981" s="33"/>
    </row>
    <row r="9982" spans="16:25" x14ac:dyDescent="0.45">
      <c r="P9982" s="33"/>
      <c r="W9982" s="33"/>
      <c r="Y9982" s="33"/>
    </row>
    <row r="9983" spans="16:25" x14ac:dyDescent="0.45">
      <c r="P9983" s="33"/>
      <c r="W9983" s="33"/>
      <c r="Y9983" s="33"/>
    </row>
    <row r="9984" spans="16:25" x14ac:dyDescent="0.45">
      <c r="P9984" s="33"/>
      <c r="W9984" s="33"/>
      <c r="Y9984" s="33"/>
    </row>
    <row r="9985" spans="16:25" x14ac:dyDescent="0.45">
      <c r="P9985" s="33"/>
      <c r="W9985" s="33"/>
      <c r="Y9985" s="33"/>
    </row>
    <row r="9986" spans="16:25" x14ac:dyDescent="0.45">
      <c r="P9986" s="33"/>
      <c r="W9986" s="33"/>
      <c r="Y9986" s="33"/>
    </row>
    <row r="9987" spans="16:25" x14ac:dyDescent="0.45">
      <c r="P9987" s="33"/>
      <c r="W9987" s="33"/>
      <c r="Y9987" s="33"/>
    </row>
    <row r="9988" spans="16:25" x14ac:dyDescent="0.45">
      <c r="P9988" s="33"/>
      <c r="W9988" s="33"/>
      <c r="Y9988" s="33"/>
    </row>
    <row r="9989" spans="16:25" x14ac:dyDescent="0.45">
      <c r="P9989" s="33"/>
      <c r="W9989" s="33"/>
      <c r="Y9989" s="33"/>
    </row>
    <row r="9990" spans="16:25" x14ac:dyDescent="0.45">
      <c r="P9990" s="33"/>
      <c r="W9990" s="33"/>
      <c r="Y9990" s="33"/>
    </row>
    <row r="9991" spans="16:25" x14ac:dyDescent="0.45">
      <c r="P9991" s="33"/>
      <c r="W9991" s="33"/>
      <c r="Y9991" s="33"/>
    </row>
    <row r="9992" spans="16:25" x14ac:dyDescent="0.45">
      <c r="P9992" s="33"/>
      <c r="W9992" s="33"/>
      <c r="Y9992" s="33"/>
    </row>
    <row r="9993" spans="16:25" x14ac:dyDescent="0.45">
      <c r="P9993" s="33"/>
      <c r="W9993" s="33"/>
      <c r="Y9993" s="33"/>
    </row>
    <row r="9994" spans="16:25" x14ac:dyDescent="0.45">
      <c r="P9994" s="33"/>
      <c r="W9994" s="33"/>
      <c r="Y9994" s="33"/>
    </row>
    <row r="9995" spans="16:25" x14ac:dyDescent="0.45">
      <c r="P9995" s="33"/>
      <c r="W9995" s="33"/>
      <c r="Y9995" s="33"/>
    </row>
    <row r="9996" spans="16:25" x14ac:dyDescent="0.45">
      <c r="P9996" s="33"/>
      <c r="W9996" s="33"/>
      <c r="Y9996" s="33"/>
    </row>
    <row r="9997" spans="16:25" x14ac:dyDescent="0.45">
      <c r="P9997" s="33"/>
      <c r="W9997" s="33"/>
      <c r="Y9997" s="33"/>
    </row>
    <row r="9998" spans="16:25" x14ac:dyDescent="0.45">
      <c r="P9998" s="33"/>
      <c r="W9998" s="33"/>
      <c r="Y9998" s="33"/>
    </row>
    <row r="9999" spans="16:25" x14ac:dyDescent="0.45">
      <c r="P9999" s="33"/>
      <c r="W9999" s="33"/>
      <c r="Y9999" s="33"/>
    </row>
    <row r="10000" spans="16:25" x14ac:dyDescent="0.45">
      <c r="P10000" s="33"/>
      <c r="W10000" s="33"/>
      <c r="Y10000" s="33"/>
    </row>
    <row r="10001" spans="16:25" x14ac:dyDescent="0.45">
      <c r="P10001" s="33"/>
      <c r="W10001" s="33"/>
      <c r="Y10001" s="33"/>
    </row>
    <row r="10002" spans="16:25" x14ac:dyDescent="0.45">
      <c r="P10002" s="33"/>
      <c r="W10002" s="33"/>
      <c r="Y10002" s="33"/>
    </row>
    <row r="10003" spans="16:25" x14ac:dyDescent="0.45">
      <c r="P10003" s="33"/>
      <c r="W10003" s="33"/>
      <c r="Y10003" s="33"/>
    </row>
    <row r="10004" spans="16:25" x14ac:dyDescent="0.45">
      <c r="P10004" s="33"/>
      <c r="W10004" s="33"/>
      <c r="Y10004" s="33"/>
    </row>
    <row r="10005" spans="16:25" x14ac:dyDescent="0.45">
      <c r="P10005" s="33"/>
      <c r="W10005" s="33"/>
      <c r="Y10005" s="33"/>
    </row>
    <row r="10006" spans="16:25" x14ac:dyDescent="0.45">
      <c r="P10006" s="33"/>
      <c r="W10006" s="33"/>
      <c r="Y10006" s="33"/>
    </row>
    <row r="10007" spans="16:25" x14ac:dyDescent="0.45">
      <c r="P10007" s="33"/>
      <c r="W10007" s="33"/>
      <c r="Y10007" s="33"/>
    </row>
    <row r="10008" spans="16:25" x14ac:dyDescent="0.45">
      <c r="P10008" s="33"/>
      <c r="W10008" s="33"/>
      <c r="Y10008" s="33"/>
    </row>
    <row r="10009" spans="16:25" x14ac:dyDescent="0.45">
      <c r="P10009" s="33"/>
      <c r="W10009" s="33"/>
      <c r="Y10009" s="33"/>
    </row>
    <row r="10010" spans="16:25" x14ac:dyDescent="0.45">
      <c r="P10010" s="33"/>
      <c r="W10010" s="33"/>
      <c r="Y10010" s="33"/>
    </row>
    <row r="10011" spans="16:25" x14ac:dyDescent="0.45">
      <c r="P10011" s="33"/>
      <c r="W10011" s="33"/>
      <c r="Y10011" s="33"/>
    </row>
    <row r="10012" spans="16:25" x14ac:dyDescent="0.45">
      <c r="P10012" s="33"/>
      <c r="W10012" s="33"/>
      <c r="Y10012" s="33"/>
    </row>
    <row r="10013" spans="16:25" x14ac:dyDescent="0.45">
      <c r="P10013" s="33"/>
      <c r="W10013" s="33"/>
      <c r="Y10013" s="33"/>
    </row>
    <row r="10014" spans="16:25" x14ac:dyDescent="0.45">
      <c r="P10014" s="33"/>
      <c r="W10014" s="33"/>
      <c r="Y10014" s="33"/>
    </row>
    <row r="10015" spans="16:25" x14ac:dyDescent="0.45">
      <c r="P10015" s="33"/>
      <c r="W10015" s="33"/>
      <c r="Y10015" s="33"/>
    </row>
    <row r="10016" spans="16:25" x14ac:dyDescent="0.45">
      <c r="P10016" s="33"/>
      <c r="W10016" s="33"/>
      <c r="Y10016" s="33"/>
    </row>
    <row r="10017" spans="16:25" x14ac:dyDescent="0.45">
      <c r="P10017" s="33"/>
      <c r="W10017" s="33"/>
      <c r="Y10017" s="33"/>
    </row>
    <row r="10018" spans="16:25" x14ac:dyDescent="0.45">
      <c r="P10018" s="33"/>
      <c r="W10018" s="33"/>
      <c r="Y10018" s="33"/>
    </row>
    <row r="10019" spans="16:25" x14ac:dyDescent="0.45">
      <c r="P10019" s="33"/>
      <c r="W10019" s="33"/>
      <c r="Y10019" s="33"/>
    </row>
    <row r="10020" spans="16:25" x14ac:dyDescent="0.45">
      <c r="P10020" s="33"/>
      <c r="W10020" s="33"/>
      <c r="Y10020" s="33"/>
    </row>
    <row r="10021" spans="16:25" x14ac:dyDescent="0.45">
      <c r="P10021" s="33"/>
      <c r="W10021" s="33"/>
      <c r="Y10021" s="33"/>
    </row>
    <row r="10022" spans="16:25" x14ac:dyDescent="0.45">
      <c r="P10022" s="33"/>
      <c r="W10022" s="33"/>
      <c r="Y10022" s="33"/>
    </row>
    <row r="10023" spans="16:25" x14ac:dyDescent="0.45">
      <c r="P10023" s="33"/>
      <c r="W10023" s="33"/>
      <c r="Y10023" s="33"/>
    </row>
    <row r="10024" spans="16:25" x14ac:dyDescent="0.45">
      <c r="P10024" s="33"/>
      <c r="W10024" s="33"/>
      <c r="Y10024" s="33"/>
    </row>
    <row r="10025" spans="16:25" x14ac:dyDescent="0.45">
      <c r="P10025" s="33"/>
      <c r="W10025" s="33"/>
      <c r="Y10025" s="33"/>
    </row>
    <row r="10026" spans="16:25" x14ac:dyDescent="0.45">
      <c r="P10026" s="33"/>
      <c r="W10026" s="33"/>
      <c r="Y10026" s="33"/>
    </row>
    <row r="10027" spans="16:25" x14ac:dyDescent="0.45">
      <c r="P10027" s="33"/>
      <c r="W10027" s="33"/>
      <c r="Y10027" s="33"/>
    </row>
    <row r="10028" spans="16:25" x14ac:dyDescent="0.45">
      <c r="P10028" s="33"/>
      <c r="W10028" s="33"/>
      <c r="Y10028" s="33"/>
    </row>
    <row r="10029" spans="16:25" x14ac:dyDescent="0.45">
      <c r="P10029" s="33"/>
      <c r="W10029" s="33"/>
      <c r="Y10029" s="33"/>
    </row>
    <row r="10030" spans="16:25" x14ac:dyDescent="0.45">
      <c r="P10030" s="33"/>
      <c r="W10030" s="33"/>
      <c r="Y10030" s="33"/>
    </row>
    <row r="10031" spans="16:25" x14ac:dyDescent="0.45">
      <c r="P10031" s="33"/>
      <c r="W10031" s="33"/>
      <c r="Y10031" s="33"/>
    </row>
    <row r="10032" spans="16:25" x14ac:dyDescent="0.45">
      <c r="P10032" s="33"/>
      <c r="W10032" s="33"/>
      <c r="Y10032" s="33"/>
    </row>
    <row r="10033" spans="16:25" x14ac:dyDescent="0.45">
      <c r="P10033" s="33"/>
      <c r="W10033" s="33"/>
      <c r="Y10033" s="33"/>
    </row>
    <row r="10034" spans="16:25" x14ac:dyDescent="0.45">
      <c r="P10034" s="33"/>
      <c r="W10034" s="33"/>
      <c r="Y10034" s="33"/>
    </row>
    <row r="10035" spans="16:25" x14ac:dyDescent="0.45">
      <c r="P10035" s="33"/>
      <c r="W10035" s="33"/>
      <c r="Y10035" s="33"/>
    </row>
    <row r="10036" spans="16:25" x14ac:dyDescent="0.45">
      <c r="P10036" s="33"/>
      <c r="W10036" s="33"/>
      <c r="Y10036" s="33"/>
    </row>
    <row r="10037" spans="16:25" x14ac:dyDescent="0.45">
      <c r="P10037" s="33"/>
      <c r="W10037" s="33"/>
      <c r="Y10037" s="33"/>
    </row>
    <row r="10038" spans="16:25" x14ac:dyDescent="0.45">
      <c r="P10038" s="33"/>
      <c r="W10038" s="33"/>
      <c r="Y10038" s="33"/>
    </row>
    <row r="10039" spans="16:25" x14ac:dyDescent="0.45">
      <c r="P10039" s="33"/>
      <c r="W10039" s="33"/>
      <c r="Y10039" s="33"/>
    </row>
    <row r="10040" spans="16:25" x14ac:dyDescent="0.45">
      <c r="P10040" s="33"/>
      <c r="W10040" s="33"/>
      <c r="Y10040" s="33"/>
    </row>
    <row r="10041" spans="16:25" x14ac:dyDescent="0.45">
      <c r="P10041" s="33"/>
      <c r="W10041" s="33"/>
      <c r="Y10041" s="33"/>
    </row>
    <row r="10042" spans="16:25" x14ac:dyDescent="0.45">
      <c r="P10042" s="33"/>
      <c r="W10042" s="33"/>
      <c r="Y10042" s="33"/>
    </row>
    <row r="10043" spans="16:25" x14ac:dyDescent="0.45">
      <c r="P10043" s="33"/>
      <c r="W10043" s="33"/>
      <c r="Y10043" s="33"/>
    </row>
    <row r="10044" spans="16:25" x14ac:dyDescent="0.45">
      <c r="P10044" s="33"/>
      <c r="W10044" s="33"/>
      <c r="Y10044" s="33"/>
    </row>
    <row r="10045" spans="16:25" x14ac:dyDescent="0.45">
      <c r="P10045" s="33"/>
      <c r="W10045" s="33"/>
      <c r="Y10045" s="33"/>
    </row>
    <row r="10046" spans="16:25" x14ac:dyDescent="0.45">
      <c r="P10046" s="33"/>
      <c r="W10046" s="33"/>
      <c r="Y10046" s="33"/>
    </row>
    <row r="10047" spans="16:25" x14ac:dyDescent="0.45">
      <c r="P10047" s="33"/>
      <c r="W10047" s="33"/>
      <c r="Y10047" s="33"/>
    </row>
    <row r="10048" spans="16:25" x14ac:dyDescent="0.45">
      <c r="P10048" s="33"/>
      <c r="W10048" s="33"/>
      <c r="Y10048" s="33"/>
    </row>
    <row r="10049" spans="16:25" x14ac:dyDescent="0.45">
      <c r="P10049" s="33"/>
      <c r="W10049" s="33"/>
      <c r="Y10049" s="33"/>
    </row>
    <row r="10050" spans="16:25" x14ac:dyDescent="0.45">
      <c r="P10050" s="33"/>
      <c r="W10050" s="33"/>
      <c r="Y10050" s="33"/>
    </row>
    <row r="10051" spans="16:25" x14ac:dyDescent="0.45">
      <c r="P10051" s="33"/>
      <c r="W10051" s="33"/>
      <c r="Y10051" s="33"/>
    </row>
    <row r="10052" spans="16:25" x14ac:dyDescent="0.45">
      <c r="P10052" s="33"/>
      <c r="W10052" s="33"/>
      <c r="Y10052" s="33"/>
    </row>
    <row r="10053" spans="16:25" x14ac:dyDescent="0.45">
      <c r="P10053" s="33"/>
      <c r="W10053" s="33"/>
      <c r="Y10053" s="33"/>
    </row>
    <row r="10054" spans="16:25" x14ac:dyDescent="0.45">
      <c r="P10054" s="33"/>
      <c r="W10054" s="33"/>
      <c r="Y10054" s="33"/>
    </row>
    <row r="10055" spans="16:25" x14ac:dyDescent="0.45">
      <c r="P10055" s="33"/>
      <c r="W10055" s="33"/>
      <c r="Y10055" s="33"/>
    </row>
    <row r="10056" spans="16:25" x14ac:dyDescent="0.45">
      <c r="P10056" s="33"/>
      <c r="W10056" s="33"/>
      <c r="Y10056" s="33"/>
    </row>
    <row r="10057" spans="16:25" x14ac:dyDescent="0.45">
      <c r="P10057" s="33"/>
      <c r="W10057" s="33"/>
      <c r="Y10057" s="33"/>
    </row>
    <row r="10058" spans="16:25" x14ac:dyDescent="0.45">
      <c r="P10058" s="33"/>
      <c r="W10058" s="33"/>
      <c r="Y10058" s="33"/>
    </row>
    <row r="10059" spans="16:25" x14ac:dyDescent="0.45">
      <c r="P10059" s="33"/>
      <c r="W10059" s="33"/>
      <c r="Y10059" s="33"/>
    </row>
    <row r="10060" spans="16:25" x14ac:dyDescent="0.45">
      <c r="P10060" s="33"/>
      <c r="W10060" s="33"/>
      <c r="Y10060" s="33"/>
    </row>
    <row r="10061" spans="16:25" x14ac:dyDescent="0.45">
      <c r="P10061" s="33"/>
      <c r="W10061" s="33"/>
      <c r="Y10061" s="33"/>
    </row>
    <row r="10062" spans="16:25" x14ac:dyDescent="0.45">
      <c r="P10062" s="33"/>
      <c r="W10062" s="33"/>
      <c r="Y10062" s="33"/>
    </row>
    <row r="10063" spans="16:25" x14ac:dyDescent="0.45">
      <c r="P10063" s="33"/>
      <c r="W10063" s="33"/>
      <c r="Y10063" s="33"/>
    </row>
    <row r="10064" spans="16:25" x14ac:dyDescent="0.45">
      <c r="P10064" s="33"/>
      <c r="W10064" s="33"/>
      <c r="Y10064" s="33"/>
    </row>
    <row r="10065" spans="16:25" x14ac:dyDescent="0.45">
      <c r="P10065" s="33"/>
      <c r="W10065" s="33"/>
      <c r="Y10065" s="33"/>
    </row>
    <row r="10066" spans="16:25" x14ac:dyDescent="0.45">
      <c r="P10066" s="33"/>
      <c r="W10066" s="33"/>
      <c r="Y10066" s="33"/>
    </row>
    <row r="10067" spans="16:25" x14ac:dyDescent="0.45">
      <c r="P10067" s="33"/>
      <c r="W10067" s="33"/>
      <c r="Y10067" s="33"/>
    </row>
    <row r="10068" spans="16:25" x14ac:dyDescent="0.45">
      <c r="P10068" s="33"/>
      <c r="W10068" s="33"/>
      <c r="Y10068" s="33"/>
    </row>
    <row r="10069" spans="16:25" x14ac:dyDescent="0.45">
      <c r="P10069" s="33"/>
      <c r="W10069" s="33"/>
      <c r="Y10069" s="33"/>
    </row>
    <row r="10070" spans="16:25" x14ac:dyDescent="0.45">
      <c r="P10070" s="33"/>
      <c r="W10070" s="33"/>
      <c r="Y10070" s="33"/>
    </row>
    <row r="10071" spans="16:25" x14ac:dyDescent="0.45">
      <c r="P10071" s="33"/>
      <c r="W10071" s="33"/>
      <c r="Y10071" s="33"/>
    </row>
    <row r="10072" spans="16:25" x14ac:dyDescent="0.45">
      <c r="P10072" s="33"/>
      <c r="W10072" s="33"/>
      <c r="Y10072" s="33"/>
    </row>
    <row r="10073" spans="16:25" x14ac:dyDescent="0.45">
      <c r="P10073" s="33"/>
      <c r="W10073" s="33"/>
      <c r="Y10073" s="33"/>
    </row>
    <row r="10074" spans="16:25" x14ac:dyDescent="0.45">
      <c r="P10074" s="33"/>
      <c r="W10074" s="33"/>
      <c r="Y10074" s="33"/>
    </row>
    <row r="10075" spans="16:25" x14ac:dyDescent="0.45">
      <c r="P10075" s="33"/>
      <c r="W10075" s="33"/>
      <c r="Y10075" s="33"/>
    </row>
    <row r="10076" spans="16:25" x14ac:dyDescent="0.45">
      <c r="P10076" s="33"/>
      <c r="W10076" s="33"/>
      <c r="Y10076" s="33"/>
    </row>
    <row r="10077" spans="16:25" x14ac:dyDescent="0.45">
      <c r="P10077" s="33"/>
      <c r="W10077" s="33"/>
      <c r="Y10077" s="33"/>
    </row>
    <row r="10078" spans="16:25" x14ac:dyDescent="0.45">
      <c r="P10078" s="33"/>
      <c r="W10078" s="33"/>
      <c r="Y10078" s="33"/>
    </row>
    <row r="10079" spans="16:25" x14ac:dyDescent="0.45">
      <c r="P10079" s="33"/>
      <c r="W10079" s="33"/>
      <c r="Y10079" s="33"/>
    </row>
    <row r="10080" spans="16:25" x14ac:dyDescent="0.45">
      <c r="P10080" s="33"/>
      <c r="W10080" s="33"/>
      <c r="Y10080" s="33"/>
    </row>
    <row r="10081" spans="16:25" x14ac:dyDescent="0.45">
      <c r="P10081" s="33"/>
      <c r="W10081" s="33"/>
      <c r="Y10081" s="33"/>
    </row>
    <row r="10082" spans="16:25" x14ac:dyDescent="0.45">
      <c r="P10082" s="33"/>
      <c r="W10082" s="33"/>
      <c r="Y10082" s="33"/>
    </row>
    <row r="10083" spans="16:25" x14ac:dyDescent="0.45">
      <c r="P10083" s="33"/>
      <c r="W10083" s="33"/>
      <c r="Y10083" s="33"/>
    </row>
    <row r="10084" spans="16:25" x14ac:dyDescent="0.45">
      <c r="P10084" s="33"/>
      <c r="W10084" s="33"/>
      <c r="Y10084" s="33"/>
    </row>
    <row r="10085" spans="16:25" x14ac:dyDescent="0.45">
      <c r="P10085" s="33"/>
      <c r="W10085" s="33"/>
      <c r="Y10085" s="33"/>
    </row>
    <row r="10086" spans="16:25" x14ac:dyDescent="0.45">
      <c r="P10086" s="33"/>
      <c r="W10086" s="33"/>
      <c r="Y10086" s="33"/>
    </row>
    <row r="10087" spans="16:25" x14ac:dyDescent="0.45">
      <c r="P10087" s="33"/>
      <c r="W10087" s="33"/>
      <c r="Y10087" s="33"/>
    </row>
    <row r="10088" spans="16:25" x14ac:dyDescent="0.45">
      <c r="P10088" s="33"/>
      <c r="W10088" s="33"/>
      <c r="Y10088" s="33"/>
    </row>
    <row r="10089" spans="16:25" x14ac:dyDescent="0.45">
      <c r="P10089" s="33"/>
      <c r="W10089" s="33"/>
      <c r="Y10089" s="33"/>
    </row>
    <row r="10090" spans="16:25" x14ac:dyDescent="0.45">
      <c r="P10090" s="33"/>
      <c r="W10090" s="33"/>
      <c r="Y10090" s="33"/>
    </row>
    <row r="10091" spans="16:25" x14ac:dyDescent="0.45">
      <c r="P10091" s="33"/>
      <c r="W10091" s="33"/>
      <c r="Y10091" s="33"/>
    </row>
    <row r="10092" spans="16:25" x14ac:dyDescent="0.45">
      <c r="P10092" s="33"/>
      <c r="W10092" s="33"/>
      <c r="Y10092" s="33"/>
    </row>
    <row r="10093" spans="16:25" x14ac:dyDescent="0.45">
      <c r="P10093" s="33"/>
      <c r="W10093" s="33"/>
      <c r="Y10093" s="33"/>
    </row>
    <row r="10094" spans="16:25" x14ac:dyDescent="0.45">
      <c r="P10094" s="33"/>
      <c r="W10094" s="33"/>
      <c r="Y10094" s="33"/>
    </row>
    <row r="10095" spans="16:25" x14ac:dyDescent="0.45">
      <c r="P10095" s="33"/>
      <c r="W10095" s="33"/>
      <c r="Y10095" s="33"/>
    </row>
    <row r="10096" spans="16:25" x14ac:dyDescent="0.45">
      <c r="P10096" s="33"/>
      <c r="W10096" s="33"/>
      <c r="Y10096" s="33"/>
    </row>
    <row r="10097" spans="16:25" x14ac:dyDescent="0.45">
      <c r="P10097" s="33"/>
      <c r="W10097" s="33"/>
      <c r="Y10097" s="33"/>
    </row>
    <row r="10098" spans="16:25" x14ac:dyDescent="0.45">
      <c r="P10098" s="33"/>
      <c r="W10098" s="33"/>
      <c r="Y10098" s="33"/>
    </row>
    <row r="10099" spans="16:25" x14ac:dyDescent="0.45">
      <c r="P10099" s="33"/>
      <c r="W10099" s="33"/>
      <c r="Y10099" s="33"/>
    </row>
    <row r="10100" spans="16:25" x14ac:dyDescent="0.45">
      <c r="P10100" s="33"/>
      <c r="W10100" s="33"/>
      <c r="Y10100" s="33"/>
    </row>
    <row r="10101" spans="16:25" x14ac:dyDescent="0.45">
      <c r="P10101" s="33"/>
      <c r="W10101" s="33"/>
      <c r="Y10101" s="33"/>
    </row>
    <row r="10102" spans="16:25" x14ac:dyDescent="0.45">
      <c r="P10102" s="33"/>
      <c r="W10102" s="33"/>
      <c r="Y10102" s="33"/>
    </row>
    <row r="10103" spans="16:25" x14ac:dyDescent="0.45">
      <c r="P10103" s="33"/>
      <c r="W10103" s="33"/>
      <c r="Y10103" s="33"/>
    </row>
    <row r="10104" spans="16:25" x14ac:dyDescent="0.45">
      <c r="P10104" s="33"/>
      <c r="W10104" s="33"/>
      <c r="Y10104" s="33"/>
    </row>
    <row r="10105" spans="16:25" x14ac:dyDescent="0.45">
      <c r="P10105" s="33"/>
      <c r="W10105" s="33"/>
      <c r="Y10105" s="33"/>
    </row>
    <row r="10106" spans="16:25" x14ac:dyDescent="0.45">
      <c r="P10106" s="33"/>
      <c r="W10106" s="33"/>
      <c r="Y10106" s="33"/>
    </row>
    <row r="10107" spans="16:25" x14ac:dyDescent="0.45">
      <c r="P10107" s="33"/>
      <c r="W10107" s="33"/>
      <c r="Y10107" s="33"/>
    </row>
    <row r="10108" spans="16:25" x14ac:dyDescent="0.45">
      <c r="P10108" s="33"/>
      <c r="W10108" s="33"/>
      <c r="Y10108" s="33"/>
    </row>
    <row r="10109" spans="16:25" x14ac:dyDescent="0.45">
      <c r="P10109" s="33"/>
      <c r="W10109" s="33"/>
      <c r="Y10109" s="33"/>
    </row>
    <row r="10110" spans="16:25" x14ac:dyDescent="0.45">
      <c r="P10110" s="33"/>
      <c r="W10110" s="33"/>
      <c r="Y10110" s="33"/>
    </row>
    <row r="10111" spans="16:25" x14ac:dyDescent="0.45">
      <c r="P10111" s="33"/>
      <c r="W10111" s="33"/>
      <c r="Y10111" s="33"/>
    </row>
    <row r="10112" spans="16:25" x14ac:dyDescent="0.45">
      <c r="P10112" s="33"/>
      <c r="W10112" s="33"/>
      <c r="Y10112" s="33"/>
    </row>
    <row r="10113" spans="16:25" x14ac:dyDescent="0.45">
      <c r="P10113" s="33"/>
      <c r="W10113" s="33"/>
      <c r="Y10113" s="33"/>
    </row>
    <row r="10114" spans="16:25" x14ac:dyDescent="0.45">
      <c r="P10114" s="33"/>
      <c r="W10114" s="33"/>
      <c r="Y10114" s="33"/>
    </row>
    <row r="10115" spans="16:25" x14ac:dyDescent="0.45">
      <c r="P10115" s="33"/>
      <c r="W10115" s="33"/>
      <c r="Y10115" s="33"/>
    </row>
    <row r="10116" spans="16:25" x14ac:dyDescent="0.45">
      <c r="P10116" s="33"/>
      <c r="W10116" s="33"/>
      <c r="Y10116" s="33"/>
    </row>
    <row r="10117" spans="16:25" x14ac:dyDescent="0.45">
      <c r="P10117" s="33"/>
      <c r="W10117" s="33"/>
      <c r="Y10117" s="33"/>
    </row>
    <row r="10118" spans="16:25" x14ac:dyDescent="0.45">
      <c r="P10118" s="33"/>
      <c r="W10118" s="33"/>
      <c r="Y10118" s="33"/>
    </row>
    <row r="10119" spans="16:25" x14ac:dyDescent="0.45">
      <c r="P10119" s="33"/>
      <c r="W10119" s="33"/>
      <c r="Y10119" s="33"/>
    </row>
    <row r="10120" spans="16:25" x14ac:dyDescent="0.45">
      <c r="P10120" s="33"/>
      <c r="W10120" s="33"/>
      <c r="Y10120" s="33"/>
    </row>
    <row r="10121" spans="16:25" x14ac:dyDescent="0.45">
      <c r="P10121" s="33"/>
      <c r="W10121" s="33"/>
      <c r="Y10121" s="33"/>
    </row>
    <row r="10122" spans="16:25" x14ac:dyDescent="0.45">
      <c r="P10122" s="33"/>
      <c r="W10122" s="33"/>
      <c r="Y10122" s="33"/>
    </row>
    <row r="10123" spans="16:25" x14ac:dyDescent="0.45">
      <c r="P10123" s="33"/>
      <c r="W10123" s="33"/>
      <c r="Y10123" s="33"/>
    </row>
    <row r="10124" spans="16:25" x14ac:dyDescent="0.45">
      <c r="P10124" s="33"/>
      <c r="W10124" s="33"/>
      <c r="Y10124" s="33"/>
    </row>
    <row r="10125" spans="16:25" x14ac:dyDescent="0.45">
      <c r="P10125" s="33"/>
      <c r="W10125" s="33"/>
      <c r="Y10125" s="33"/>
    </row>
    <row r="10126" spans="16:25" x14ac:dyDescent="0.45">
      <c r="P10126" s="33"/>
      <c r="W10126" s="33"/>
      <c r="Y10126" s="33"/>
    </row>
    <row r="10127" spans="16:25" x14ac:dyDescent="0.45">
      <c r="P10127" s="33"/>
      <c r="W10127" s="33"/>
      <c r="Y10127" s="33"/>
    </row>
    <row r="10128" spans="16:25" x14ac:dyDescent="0.45">
      <c r="P10128" s="33"/>
      <c r="W10128" s="33"/>
      <c r="Y10128" s="33"/>
    </row>
    <row r="10129" spans="16:25" x14ac:dyDescent="0.45">
      <c r="P10129" s="33"/>
      <c r="W10129" s="33"/>
      <c r="Y10129" s="33"/>
    </row>
    <row r="10130" spans="16:25" x14ac:dyDescent="0.45">
      <c r="P10130" s="33"/>
      <c r="W10130" s="33"/>
      <c r="Y10130" s="33"/>
    </row>
    <row r="10131" spans="16:25" x14ac:dyDescent="0.45">
      <c r="P10131" s="33"/>
      <c r="W10131" s="33"/>
      <c r="Y10131" s="33"/>
    </row>
    <row r="10132" spans="16:25" x14ac:dyDescent="0.45">
      <c r="P10132" s="33"/>
      <c r="W10132" s="33"/>
      <c r="Y10132" s="33"/>
    </row>
    <row r="10133" spans="16:25" x14ac:dyDescent="0.45">
      <c r="P10133" s="33"/>
      <c r="W10133" s="33"/>
      <c r="Y10133" s="33"/>
    </row>
    <row r="10134" spans="16:25" x14ac:dyDescent="0.45">
      <c r="P10134" s="33"/>
      <c r="W10134" s="33"/>
      <c r="Y10134" s="33"/>
    </row>
    <row r="10135" spans="16:25" x14ac:dyDescent="0.45">
      <c r="P10135" s="33"/>
      <c r="W10135" s="33"/>
      <c r="Y10135" s="33"/>
    </row>
    <row r="10136" spans="16:25" x14ac:dyDescent="0.45">
      <c r="P10136" s="33"/>
      <c r="W10136" s="33"/>
      <c r="Y10136" s="33"/>
    </row>
    <row r="10137" spans="16:25" x14ac:dyDescent="0.45">
      <c r="P10137" s="33"/>
      <c r="W10137" s="33"/>
      <c r="Y10137" s="33"/>
    </row>
    <row r="10138" spans="16:25" x14ac:dyDescent="0.45">
      <c r="P10138" s="33"/>
      <c r="W10138" s="33"/>
      <c r="Y10138" s="33"/>
    </row>
    <row r="10139" spans="16:25" x14ac:dyDescent="0.45">
      <c r="P10139" s="33"/>
      <c r="W10139" s="33"/>
      <c r="Y10139" s="33"/>
    </row>
    <row r="10140" spans="16:25" x14ac:dyDescent="0.45">
      <c r="P10140" s="33"/>
      <c r="W10140" s="33"/>
      <c r="Y10140" s="33"/>
    </row>
    <row r="10141" spans="16:25" x14ac:dyDescent="0.45">
      <c r="P10141" s="33"/>
      <c r="W10141" s="33"/>
      <c r="Y10141" s="33"/>
    </row>
    <row r="10142" spans="16:25" x14ac:dyDescent="0.45">
      <c r="P10142" s="33"/>
      <c r="W10142" s="33"/>
      <c r="Y10142" s="33"/>
    </row>
    <row r="10143" spans="16:25" x14ac:dyDescent="0.45">
      <c r="P10143" s="33"/>
      <c r="W10143" s="33"/>
      <c r="Y10143" s="33"/>
    </row>
    <row r="10144" spans="16:25" x14ac:dyDescent="0.45">
      <c r="P10144" s="33"/>
      <c r="W10144" s="33"/>
      <c r="Y10144" s="33"/>
    </row>
    <row r="10145" spans="16:25" x14ac:dyDescent="0.45">
      <c r="P10145" s="33"/>
      <c r="W10145" s="33"/>
      <c r="Y10145" s="33"/>
    </row>
    <row r="10146" spans="16:25" x14ac:dyDescent="0.45">
      <c r="P10146" s="33"/>
      <c r="W10146" s="33"/>
      <c r="Y10146" s="33"/>
    </row>
    <row r="10147" spans="16:25" x14ac:dyDescent="0.45">
      <c r="P10147" s="33"/>
      <c r="W10147" s="33"/>
      <c r="Y10147" s="33"/>
    </row>
    <row r="10148" spans="16:25" x14ac:dyDescent="0.45">
      <c r="P10148" s="33"/>
      <c r="W10148" s="33"/>
      <c r="Y10148" s="33"/>
    </row>
    <row r="10149" spans="16:25" x14ac:dyDescent="0.45">
      <c r="P10149" s="33"/>
      <c r="W10149" s="33"/>
      <c r="Y10149" s="33"/>
    </row>
    <row r="10150" spans="16:25" x14ac:dyDescent="0.45">
      <c r="P10150" s="33"/>
      <c r="W10150" s="33"/>
      <c r="Y10150" s="33"/>
    </row>
    <row r="10151" spans="16:25" x14ac:dyDescent="0.45">
      <c r="P10151" s="33"/>
      <c r="W10151" s="33"/>
      <c r="Y10151" s="33"/>
    </row>
    <row r="10152" spans="16:25" x14ac:dyDescent="0.45">
      <c r="P10152" s="33"/>
      <c r="W10152" s="33"/>
      <c r="Y10152" s="33"/>
    </row>
    <row r="10153" spans="16:25" x14ac:dyDescent="0.45">
      <c r="P10153" s="33"/>
      <c r="W10153" s="33"/>
      <c r="Y10153" s="33"/>
    </row>
    <row r="10154" spans="16:25" x14ac:dyDescent="0.45">
      <c r="P10154" s="33"/>
      <c r="W10154" s="33"/>
      <c r="Y10154" s="33"/>
    </row>
    <row r="10155" spans="16:25" x14ac:dyDescent="0.45">
      <c r="P10155" s="33"/>
      <c r="W10155" s="33"/>
      <c r="Y10155" s="33"/>
    </row>
    <row r="10156" spans="16:25" x14ac:dyDescent="0.45">
      <c r="P10156" s="33"/>
      <c r="W10156" s="33"/>
      <c r="Y10156" s="33"/>
    </row>
    <row r="10157" spans="16:25" x14ac:dyDescent="0.45">
      <c r="P10157" s="33"/>
      <c r="W10157" s="33"/>
      <c r="Y10157" s="33"/>
    </row>
    <row r="10158" spans="16:25" x14ac:dyDescent="0.45">
      <c r="P10158" s="33"/>
      <c r="W10158" s="33"/>
      <c r="Y10158" s="33"/>
    </row>
    <row r="10159" spans="16:25" x14ac:dyDescent="0.45">
      <c r="P10159" s="33"/>
      <c r="W10159" s="33"/>
      <c r="Y10159" s="33"/>
    </row>
    <row r="10160" spans="16:25" x14ac:dyDescent="0.45">
      <c r="P10160" s="33"/>
      <c r="W10160" s="33"/>
      <c r="Y10160" s="33"/>
    </row>
    <row r="10161" spans="16:25" x14ac:dyDescent="0.45">
      <c r="P10161" s="33"/>
      <c r="W10161" s="33"/>
      <c r="Y10161" s="33"/>
    </row>
    <row r="10162" spans="16:25" x14ac:dyDescent="0.45">
      <c r="P10162" s="33"/>
      <c r="W10162" s="33"/>
      <c r="Y10162" s="33"/>
    </row>
    <row r="10163" spans="16:25" x14ac:dyDescent="0.45">
      <c r="P10163" s="33"/>
      <c r="W10163" s="33"/>
      <c r="Y10163" s="33"/>
    </row>
    <row r="10164" spans="16:25" x14ac:dyDescent="0.45">
      <c r="P10164" s="33"/>
      <c r="W10164" s="33"/>
      <c r="Y10164" s="33"/>
    </row>
    <row r="10165" spans="16:25" x14ac:dyDescent="0.45">
      <c r="P10165" s="33"/>
      <c r="W10165" s="33"/>
      <c r="Y10165" s="33"/>
    </row>
    <row r="10166" spans="16:25" x14ac:dyDescent="0.45">
      <c r="P10166" s="33"/>
      <c r="W10166" s="33"/>
      <c r="Y10166" s="33"/>
    </row>
    <row r="10167" spans="16:25" x14ac:dyDescent="0.45">
      <c r="P10167" s="33"/>
      <c r="W10167" s="33"/>
      <c r="Y10167" s="33"/>
    </row>
    <row r="10168" spans="16:25" x14ac:dyDescent="0.45">
      <c r="P10168" s="33"/>
      <c r="W10168" s="33"/>
      <c r="Y10168" s="33"/>
    </row>
    <row r="10169" spans="16:25" x14ac:dyDescent="0.45">
      <c r="P10169" s="33"/>
      <c r="W10169" s="33"/>
      <c r="Y10169" s="33"/>
    </row>
    <row r="10170" spans="16:25" x14ac:dyDescent="0.45">
      <c r="P10170" s="33"/>
      <c r="W10170" s="33"/>
      <c r="Y10170" s="33"/>
    </row>
    <row r="10171" spans="16:25" x14ac:dyDescent="0.45">
      <c r="P10171" s="33"/>
      <c r="W10171" s="33"/>
      <c r="Y10171" s="33"/>
    </row>
    <row r="10172" spans="16:25" x14ac:dyDescent="0.45">
      <c r="P10172" s="33"/>
      <c r="W10172" s="33"/>
      <c r="Y10172" s="33"/>
    </row>
    <row r="10173" spans="16:25" x14ac:dyDescent="0.45">
      <c r="P10173" s="33"/>
      <c r="W10173" s="33"/>
      <c r="Y10173" s="33"/>
    </row>
    <row r="10174" spans="16:25" x14ac:dyDescent="0.45">
      <c r="P10174" s="33"/>
      <c r="W10174" s="33"/>
      <c r="Y10174" s="33"/>
    </row>
    <row r="10175" spans="16:25" x14ac:dyDescent="0.45">
      <c r="P10175" s="33"/>
      <c r="W10175" s="33"/>
      <c r="Y10175" s="33"/>
    </row>
    <row r="10176" spans="16:25" x14ac:dyDescent="0.45">
      <c r="P10176" s="33"/>
      <c r="W10176" s="33"/>
      <c r="Y10176" s="33"/>
    </row>
    <row r="10177" spans="16:25" x14ac:dyDescent="0.45">
      <c r="P10177" s="33"/>
      <c r="W10177" s="33"/>
      <c r="Y10177" s="33"/>
    </row>
    <row r="10178" spans="16:25" x14ac:dyDescent="0.45">
      <c r="P10178" s="33"/>
      <c r="W10178" s="33"/>
      <c r="Y10178" s="33"/>
    </row>
    <row r="10179" spans="16:25" x14ac:dyDescent="0.45">
      <c r="P10179" s="33"/>
      <c r="W10179" s="33"/>
      <c r="Y10179" s="33"/>
    </row>
    <row r="10180" spans="16:25" x14ac:dyDescent="0.45">
      <c r="P10180" s="33"/>
      <c r="W10180" s="33"/>
      <c r="Y10180" s="33"/>
    </row>
    <row r="10181" spans="16:25" x14ac:dyDescent="0.45">
      <c r="P10181" s="33"/>
      <c r="W10181" s="33"/>
      <c r="Y10181" s="33"/>
    </row>
    <row r="10182" spans="16:25" x14ac:dyDescent="0.45">
      <c r="P10182" s="33"/>
      <c r="W10182" s="33"/>
      <c r="Y10182" s="33"/>
    </row>
    <row r="10183" spans="16:25" x14ac:dyDescent="0.45">
      <c r="P10183" s="33"/>
      <c r="W10183" s="33"/>
      <c r="Y10183" s="33"/>
    </row>
    <row r="10184" spans="16:25" x14ac:dyDescent="0.45">
      <c r="P10184" s="33"/>
      <c r="W10184" s="33"/>
      <c r="Y10184" s="33"/>
    </row>
    <row r="10185" spans="16:25" x14ac:dyDescent="0.45">
      <c r="P10185" s="33"/>
      <c r="W10185" s="33"/>
      <c r="Y10185" s="33"/>
    </row>
    <row r="10186" spans="16:25" x14ac:dyDescent="0.45">
      <c r="P10186" s="33"/>
      <c r="W10186" s="33"/>
      <c r="Y10186" s="33"/>
    </row>
    <row r="10187" spans="16:25" x14ac:dyDescent="0.45">
      <c r="P10187" s="33"/>
      <c r="W10187" s="33"/>
      <c r="Y10187" s="33"/>
    </row>
    <row r="10188" spans="16:25" x14ac:dyDescent="0.45">
      <c r="P10188" s="33"/>
      <c r="W10188" s="33"/>
      <c r="Y10188" s="33"/>
    </row>
    <row r="10189" spans="16:25" x14ac:dyDescent="0.45">
      <c r="P10189" s="33"/>
      <c r="W10189" s="33"/>
      <c r="Y10189" s="33"/>
    </row>
    <row r="10190" spans="16:25" x14ac:dyDescent="0.45">
      <c r="P10190" s="33"/>
      <c r="W10190" s="33"/>
      <c r="Y10190" s="33"/>
    </row>
    <row r="10191" spans="16:25" x14ac:dyDescent="0.45">
      <c r="P10191" s="33"/>
      <c r="W10191" s="33"/>
      <c r="Y10191" s="33"/>
    </row>
    <row r="10192" spans="16:25" x14ac:dyDescent="0.45">
      <c r="P10192" s="33"/>
      <c r="W10192" s="33"/>
      <c r="Y10192" s="33"/>
    </row>
    <row r="10193" spans="16:25" x14ac:dyDescent="0.45">
      <c r="P10193" s="33"/>
      <c r="W10193" s="33"/>
      <c r="Y10193" s="33"/>
    </row>
    <row r="10194" spans="16:25" x14ac:dyDescent="0.45">
      <c r="P10194" s="33"/>
      <c r="W10194" s="33"/>
      <c r="Y10194" s="33"/>
    </row>
    <row r="10195" spans="16:25" x14ac:dyDescent="0.45">
      <c r="P10195" s="33"/>
      <c r="W10195" s="33"/>
      <c r="Y10195" s="33"/>
    </row>
    <row r="10196" spans="16:25" x14ac:dyDescent="0.45">
      <c r="P10196" s="33"/>
      <c r="W10196" s="33"/>
      <c r="Y10196" s="33"/>
    </row>
    <row r="10197" spans="16:25" x14ac:dyDescent="0.45">
      <c r="P10197" s="33"/>
      <c r="W10197" s="33"/>
      <c r="Y10197" s="33"/>
    </row>
    <row r="10198" spans="16:25" x14ac:dyDescent="0.45">
      <c r="P10198" s="33"/>
      <c r="W10198" s="33"/>
      <c r="Y10198" s="33"/>
    </row>
    <row r="10199" spans="16:25" x14ac:dyDescent="0.45">
      <c r="P10199" s="33"/>
      <c r="W10199" s="33"/>
      <c r="Y10199" s="33"/>
    </row>
    <row r="10200" spans="16:25" x14ac:dyDescent="0.45">
      <c r="P10200" s="33"/>
      <c r="W10200" s="33"/>
      <c r="Y10200" s="33"/>
    </row>
    <row r="10201" spans="16:25" x14ac:dyDescent="0.45">
      <c r="P10201" s="33"/>
      <c r="W10201" s="33"/>
      <c r="Y10201" s="33"/>
    </row>
    <row r="10202" spans="16:25" x14ac:dyDescent="0.45">
      <c r="P10202" s="33"/>
      <c r="W10202" s="33"/>
      <c r="Y10202" s="33"/>
    </row>
    <row r="10203" spans="16:25" x14ac:dyDescent="0.45">
      <c r="P10203" s="33"/>
      <c r="W10203" s="33"/>
      <c r="Y10203" s="33"/>
    </row>
    <row r="10204" spans="16:25" x14ac:dyDescent="0.45">
      <c r="P10204" s="33"/>
      <c r="W10204" s="33"/>
      <c r="Y10204" s="33"/>
    </row>
    <row r="10205" spans="16:25" x14ac:dyDescent="0.45">
      <c r="P10205" s="33"/>
      <c r="W10205" s="33"/>
      <c r="Y10205" s="33"/>
    </row>
    <row r="10206" spans="16:25" x14ac:dyDescent="0.45">
      <c r="P10206" s="33"/>
      <c r="W10206" s="33"/>
      <c r="Y10206" s="33"/>
    </row>
    <row r="10207" spans="16:25" x14ac:dyDescent="0.45">
      <c r="P10207" s="33"/>
      <c r="W10207" s="33"/>
      <c r="Y10207" s="33"/>
    </row>
    <row r="10208" spans="16:25" x14ac:dyDescent="0.45">
      <c r="P10208" s="33"/>
      <c r="W10208" s="33"/>
      <c r="Y10208" s="33"/>
    </row>
    <row r="10209" spans="16:25" x14ac:dyDescent="0.45">
      <c r="P10209" s="33"/>
      <c r="W10209" s="33"/>
      <c r="Y10209" s="33"/>
    </row>
    <row r="10210" spans="16:25" x14ac:dyDescent="0.45">
      <c r="P10210" s="33"/>
      <c r="W10210" s="33"/>
      <c r="Y10210" s="33"/>
    </row>
    <row r="10211" spans="16:25" x14ac:dyDescent="0.45">
      <c r="P10211" s="33"/>
      <c r="W10211" s="33"/>
      <c r="Y10211" s="33"/>
    </row>
    <row r="10212" spans="16:25" x14ac:dyDescent="0.45">
      <c r="P10212" s="33"/>
      <c r="W10212" s="33"/>
      <c r="Y10212" s="33"/>
    </row>
    <row r="10213" spans="16:25" x14ac:dyDescent="0.45">
      <c r="P10213" s="33"/>
      <c r="W10213" s="33"/>
      <c r="Y10213" s="33"/>
    </row>
    <row r="10214" spans="16:25" x14ac:dyDescent="0.45">
      <c r="P10214" s="33"/>
      <c r="W10214" s="33"/>
      <c r="Y10214" s="33"/>
    </row>
    <row r="10215" spans="16:25" x14ac:dyDescent="0.45">
      <c r="P10215" s="33"/>
      <c r="W10215" s="33"/>
      <c r="Y10215" s="33"/>
    </row>
    <row r="10216" spans="16:25" x14ac:dyDescent="0.45">
      <c r="P10216" s="33"/>
      <c r="W10216" s="33"/>
      <c r="Y10216" s="33"/>
    </row>
    <row r="10217" spans="16:25" x14ac:dyDescent="0.45">
      <c r="P10217" s="33"/>
      <c r="W10217" s="33"/>
      <c r="Y10217" s="33"/>
    </row>
    <row r="10218" spans="16:25" x14ac:dyDescent="0.45">
      <c r="P10218" s="33"/>
      <c r="W10218" s="33"/>
      <c r="Y10218" s="33"/>
    </row>
    <row r="10219" spans="16:25" x14ac:dyDescent="0.45">
      <c r="P10219" s="33"/>
      <c r="W10219" s="33"/>
      <c r="Y10219" s="33"/>
    </row>
    <row r="10220" spans="16:25" x14ac:dyDescent="0.45">
      <c r="P10220" s="33"/>
      <c r="W10220" s="33"/>
      <c r="Y10220" s="33"/>
    </row>
    <row r="10221" spans="16:25" x14ac:dyDescent="0.45">
      <c r="P10221" s="33"/>
      <c r="W10221" s="33"/>
      <c r="Y10221" s="33"/>
    </row>
    <row r="10222" spans="16:25" x14ac:dyDescent="0.45">
      <c r="P10222" s="33"/>
      <c r="W10222" s="33"/>
      <c r="Y10222" s="33"/>
    </row>
    <row r="10223" spans="16:25" x14ac:dyDescent="0.45">
      <c r="P10223" s="33"/>
      <c r="W10223" s="33"/>
      <c r="Y10223" s="33"/>
    </row>
    <row r="10224" spans="16:25" x14ac:dyDescent="0.45">
      <c r="P10224" s="33"/>
      <c r="W10224" s="33"/>
      <c r="Y10224" s="33"/>
    </row>
    <row r="10225" spans="16:25" x14ac:dyDescent="0.45">
      <c r="P10225" s="33"/>
      <c r="W10225" s="33"/>
      <c r="Y10225" s="33"/>
    </row>
    <row r="10226" spans="16:25" x14ac:dyDescent="0.45">
      <c r="P10226" s="33"/>
      <c r="W10226" s="33"/>
      <c r="Y10226" s="33"/>
    </row>
    <row r="10227" spans="16:25" x14ac:dyDescent="0.45">
      <c r="P10227" s="33"/>
      <c r="W10227" s="33"/>
      <c r="Y10227" s="33"/>
    </row>
    <row r="10228" spans="16:25" x14ac:dyDescent="0.45">
      <c r="P10228" s="33"/>
      <c r="W10228" s="33"/>
      <c r="Y10228" s="33"/>
    </row>
    <row r="10229" spans="16:25" x14ac:dyDescent="0.45">
      <c r="P10229" s="33"/>
      <c r="W10229" s="33"/>
      <c r="Y10229" s="33"/>
    </row>
    <row r="10230" spans="16:25" x14ac:dyDescent="0.45">
      <c r="P10230" s="33"/>
      <c r="W10230" s="33"/>
      <c r="Y10230" s="33"/>
    </row>
    <row r="10231" spans="16:25" x14ac:dyDescent="0.45">
      <c r="P10231" s="33"/>
      <c r="W10231" s="33"/>
      <c r="Y10231" s="33"/>
    </row>
    <row r="10232" spans="16:25" x14ac:dyDescent="0.45">
      <c r="P10232" s="33"/>
      <c r="W10232" s="33"/>
      <c r="Y10232" s="33"/>
    </row>
    <row r="10233" spans="16:25" x14ac:dyDescent="0.45">
      <c r="P10233" s="33"/>
      <c r="W10233" s="33"/>
      <c r="Y10233" s="33"/>
    </row>
    <row r="10234" spans="16:25" x14ac:dyDescent="0.45">
      <c r="P10234" s="33"/>
      <c r="W10234" s="33"/>
      <c r="Y10234" s="33"/>
    </row>
    <row r="10235" spans="16:25" x14ac:dyDescent="0.45">
      <c r="P10235" s="33"/>
      <c r="W10235" s="33"/>
      <c r="Y10235" s="33"/>
    </row>
    <row r="10236" spans="16:25" x14ac:dyDescent="0.45">
      <c r="P10236" s="33"/>
      <c r="W10236" s="33"/>
      <c r="Y10236" s="33"/>
    </row>
    <row r="10237" spans="16:25" x14ac:dyDescent="0.45">
      <c r="P10237" s="33"/>
      <c r="W10237" s="33"/>
      <c r="Y10237" s="33"/>
    </row>
    <row r="10238" spans="16:25" x14ac:dyDescent="0.45">
      <c r="P10238" s="33"/>
      <c r="W10238" s="33"/>
      <c r="Y10238" s="33"/>
    </row>
    <row r="10239" spans="16:25" x14ac:dyDescent="0.45">
      <c r="P10239" s="33"/>
      <c r="W10239" s="33"/>
      <c r="Y10239" s="33"/>
    </row>
    <row r="10240" spans="16:25" x14ac:dyDescent="0.45">
      <c r="P10240" s="33"/>
      <c r="W10240" s="33"/>
      <c r="Y10240" s="33"/>
    </row>
    <row r="10241" spans="16:25" x14ac:dyDescent="0.45">
      <c r="P10241" s="33"/>
      <c r="W10241" s="33"/>
      <c r="Y10241" s="33"/>
    </row>
    <row r="10242" spans="16:25" x14ac:dyDescent="0.45">
      <c r="P10242" s="33"/>
      <c r="W10242" s="33"/>
      <c r="Y10242" s="33"/>
    </row>
    <row r="10243" spans="16:25" x14ac:dyDescent="0.45">
      <c r="P10243" s="33"/>
      <c r="W10243" s="33"/>
      <c r="Y10243" s="33"/>
    </row>
    <row r="10244" spans="16:25" x14ac:dyDescent="0.45">
      <c r="P10244" s="33"/>
      <c r="W10244" s="33"/>
      <c r="Y10244" s="33"/>
    </row>
    <row r="10245" spans="16:25" x14ac:dyDescent="0.45">
      <c r="P10245" s="33"/>
      <c r="W10245" s="33"/>
      <c r="Y10245" s="33"/>
    </row>
    <row r="10246" spans="16:25" x14ac:dyDescent="0.45">
      <c r="P10246" s="33"/>
      <c r="W10246" s="33"/>
      <c r="Y10246" s="33"/>
    </row>
    <row r="10247" spans="16:25" x14ac:dyDescent="0.45">
      <c r="P10247" s="33"/>
      <c r="W10247" s="33"/>
      <c r="Y10247" s="33"/>
    </row>
    <row r="10248" spans="16:25" x14ac:dyDescent="0.45">
      <c r="P10248" s="33"/>
      <c r="W10248" s="33"/>
      <c r="Y10248" s="33"/>
    </row>
    <row r="10249" spans="16:25" x14ac:dyDescent="0.45">
      <c r="P10249" s="33"/>
      <c r="W10249" s="33"/>
      <c r="Y10249" s="33"/>
    </row>
    <row r="10250" spans="16:25" x14ac:dyDescent="0.45">
      <c r="P10250" s="33"/>
      <c r="W10250" s="33"/>
      <c r="Y10250" s="33"/>
    </row>
    <row r="10251" spans="16:25" x14ac:dyDescent="0.45">
      <c r="P10251" s="33"/>
      <c r="W10251" s="33"/>
      <c r="Y10251" s="33"/>
    </row>
    <row r="10252" spans="16:25" x14ac:dyDescent="0.45">
      <c r="P10252" s="33"/>
      <c r="W10252" s="33"/>
      <c r="Y10252" s="33"/>
    </row>
    <row r="10253" spans="16:25" x14ac:dyDescent="0.45">
      <c r="P10253" s="33"/>
      <c r="W10253" s="33"/>
      <c r="Y10253" s="33"/>
    </row>
    <row r="10254" spans="16:25" x14ac:dyDescent="0.45">
      <c r="P10254" s="33"/>
      <c r="W10254" s="33"/>
      <c r="Y10254" s="33"/>
    </row>
    <row r="10255" spans="16:25" x14ac:dyDescent="0.45">
      <c r="P10255" s="33"/>
      <c r="W10255" s="33"/>
      <c r="Y10255" s="33"/>
    </row>
    <row r="10256" spans="16:25" x14ac:dyDescent="0.45">
      <c r="P10256" s="33"/>
      <c r="W10256" s="33"/>
      <c r="Y10256" s="33"/>
    </row>
    <row r="10257" spans="16:25" x14ac:dyDescent="0.45">
      <c r="P10257" s="33"/>
      <c r="W10257" s="33"/>
      <c r="Y10257" s="33"/>
    </row>
    <row r="10258" spans="16:25" x14ac:dyDescent="0.45">
      <c r="P10258" s="33"/>
      <c r="W10258" s="33"/>
      <c r="Y10258" s="33"/>
    </row>
    <row r="10259" spans="16:25" x14ac:dyDescent="0.45">
      <c r="P10259" s="33"/>
      <c r="W10259" s="33"/>
      <c r="Y10259" s="33"/>
    </row>
    <row r="10260" spans="16:25" x14ac:dyDescent="0.45">
      <c r="P10260" s="33"/>
      <c r="W10260" s="33"/>
      <c r="Y10260" s="33"/>
    </row>
    <row r="10261" spans="16:25" x14ac:dyDescent="0.45">
      <c r="P10261" s="33"/>
      <c r="W10261" s="33"/>
      <c r="Y10261" s="33"/>
    </row>
    <row r="10262" spans="16:25" x14ac:dyDescent="0.45">
      <c r="P10262" s="33"/>
      <c r="W10262" s="33"/>
      <c r="Y10262" s="33"/>
    </row>
    <row r="10263" spans="16:25" x14ac:dyDescent="0.45">
      <c r="P10263" s="33"/>
      <c r="W10263" s="33"/>
      <c r="Y10263" s="33"/>
    </row>
    <row r="10264" spans="16:25" x14ac:dyDescent="0.45">
      <c r="P10264" s="33"/>
      <c r="W10264" s="33"/>
      <c r="Y10264" s="33"/>
    </row>
    <row r="10265" spans="16:25" x14ac:dyDescent="0.45">
      <c r="P10265" s="33"/>
      <c r="W10265" s="33"/>
      <c r="Y10265" s="33"/>
    </row>
    <row r="10266" spans="16:25" x14ac:dyDescent="0.45">
      <c r="P10266" s="33"/>
      <c r="W10266" s="33"/>
      <c r="Y10266" s="33"/>
    </row>
    <row r="10267" spans="16:25" x14ac:dyDescent="0.45">
      <c r="P10267" s="33"/>
      <c r="W10267" s="33"/>
      <c r="Y10267" s="33"/>
    </row>
    <row r="10268" spans="16:25" x14ac:dyDescent="0.45">
      <c r="P10268" s="33"/>
      <c r="W10268" s="33"/>
      <c r="Y10268" s="33"/>
    </row>
    <row r="10269" spans="16:25" x14ac:dyDescent="0.45">
      <c r="P10269" s="33"/>
      <c r="W10269" s="33"/>
      <c r="Y10269" s="33"/>
    </row>
    <row r="10270" spans="16:25" x14ac:dyDescent="0.45">
      <c r="P10270" s="33"/>
      <c r="W10270" s="33"/>
      <c r="Y10270" s="33"/>
    </row>
    <row r="10271" spans="16:25" x14ac:dyDescent="0.45">
      <c r="P10271" s="33"/>
      <c r="W10271" s="33"/>
      <c r="Y10271" s="33"/>
    </row>
    <row r="10272" spans="16:25" x14ac:dyDescent="0.45">
      <c r="P10272" s="33"/>
      <c r="W10272" s="33"/>
      <c r="Y10272" s="33"/>
    </row>
    <row r="10273" spans="16:25" x14ac:dyDescent="0.45">
      <c r="P10273" s="33"/>
      <c r="W10273" s="33"/>
      <c r="Y10273" s="33"/>
    </row>
    <row r="10274" spans="16:25" x14ac:dyDescent="0.45">
      <c r="P10274" s="33"/>
      <c r="W10274" s="33"/>
      <c r="Y10274" s="33"/>
    </row>
    <row r="10275" spans="16:25" x14ac:dyDescent="0.45">
      <c r="P10275" s="33"/>
      <c r="W10275" s="33"/>
      <c r="Y10275" s="33"/>
    </row>
    <row r="10276" spans="16:25" x14ac:dyDescent="0.45">
      <c r="P10276" s="33"/>
      <c r="W10276" s="33"/>
      <c r="Y10276" s="33"/>
    </row>
    <row r="10277" spans="16:25" x14ac:dyDescent="0.45">
      <c r="P10277" s="33"/>
      <c r="W10277" s="33"/>
      <c r="Y10277" s="33"/>
    </row>
    <row r="10278" spans="16:25" x14ac:dyDescent="0.45">
      <c r="P10278" s="33"/>
      <c r="W10278" s="33"/>
      <c r="Y10278" s="33"/>
    </row>
    <row r="10279" spans="16:25" x14ac:dyDescent="0.45">
      <c r="P10279" s="33"/>
      <c r="W10279" s="33"/>
      <c r="Y10279" s="33"/>
    </row>
    <row r="10280" spans="16:25" x14ac:dyDescent="0.45">
      <c r="P10280" s="33"/>
      <c r="W10280" s="33"/>
      <c r="Y10280" s="33"/>
    </row>
    <row r="10281" spans="16:25" x14ac:dyDescent="0.45">
      <c r="P10281" s="33"/>
      <c r="W10281" s="33"/>
      <c r="Y10281" s="33"/>
    </row>
    <row r="10282" spans="16:25" x14ac:dyDescent="0.45">
      <c r="P10282" s="33"/>
      <c r="W10282" s="33"/>
      <c r="Y10282" s="33"/>
    </row>
    <row r="10283" spans="16:25" x14ac:dyDescent="0.45">
      <c r="P10283" s="33"/>
      <c r="W10283" s="33"/>
      <c r="Y10283" s="33"/>
    </row>
    <row r="10284" spans="16:25" x14ac:dyDescent="0.45">
      <c r="P10284" s="33"/>
      <c r="W10284" s="33"/>
      <c r="Y10284" s="33"/>
    </row>
    <row r="10285" spans="16:25" x14ac:dyDescent="0.45">
      <c r="P10285" s="33"/>
      <c r="W10285" s="33"/>
      <c r="Y10285" s="33"/>
    </row>
    <row r="10286" spans="16:25" x14ac:dyDescent="0.45">
      <c r="P10286" s="33"/>
      <c r="W10286" s="33"/>
      <c r="Y10286" s="33"/>
    </row>
    <row r="10287" spans="16:25" x14ac:dyDescent="0.45">
      <c r="P10287" s="33"/>
      <c r="W10287" s="33"/>
      <c r="Y10287" s="33"/>
    </row>
    <row r="10288" spans="16:25" x14ac:dyDescent="0.45">
      <c r="P10288" s="33"/>
      <c r="W10288" s="33"/>
      <c r="Y10288" s="33"/>
    </row>
    <row r="10289" spans="16:25" x14ac:dyDescent="0.45">
      <c r="P10289" s="33"/>
      <c r="W10289" s="33"/>
      <c r="Y10289" s="33"/>
    </row>
    <row r="10290" spans="16:25" x14ac:dyDescent="0.45">
      <c r="P10290" s="33"/>
      <c r="W10290" s="33"/>
      <c r="Y10290" s="33"/>
    </row>
    <row r="10291" spans="16:25" x14ac:dyDescent="0.45">
      <c r="P10291" s="33"/>
      <c r="W10291" s="33"/>
      <c r="Y10291" s="33"/>
    </row>
    <row r="10292" spans="16:25" x14ac:dyDescent="0.45">
      <c r="P10292" s="33"/>
      <c r="W10292" s="33"/>
      <c r="Y10292" s="33"/>
    </row>
    <row r="10293" spans="16:25" x14ac:dyDescent="0.45">
      <c r="P10293" s="33"/>
      <c r="W10293" s="33"/>
      <c r="Y10293" s="33"/>
    </row>
    <row r="10294" spans="16:25" x14ac:dyDescent="0.45">
      <c r="P10294" s="33"/>
      <c r="W10294" s="33"/>
      <c r="Y10294" s="33"/>
    </row>
    <row r="10295" spans="16:25" x14ac:dyDescent="0.45">
      <c r="P10295" s="33"/>
      <c r="W10295" s="33"/>
      <c r="Y10295" s="33"/>
    </row>
    <row r="10296" spans="16:25" x14ac:dyDescent="0.45">
      <c r="P10296" s="33"/>
      <c r="W10296" s="33"/>
      <c r="Y10296" s="33"/>
    </row>
    <row r="10297" spans="16:25" x14ac:dyDescent="0.45">
      <c r="P10297" s="33"/>
      <c r="W10297" s="33"/>
      <c r="Y10297" s="33"/>
    </row>
    <row r="10298" spans="16:25" x14ac:dyDescent="0.45">
      <c r="P10298" s="33"/>
      <c r="W10298" s="33"/>
      <c r="Y10298" s="33"/>
    </row>
    <row r="10299" spans="16:25" x14ac:dyDescent="0.45">
      <c r="P10299" s="33"/>
      <c r="W10299" s="33"/>
      <c r="Y10299" s="33"/>
    </row>
    <row r="10300" spans="16:25" x14ac:dyDescent="0.45">
      <c r="P10300" s="33"/>
      <c r="W10300" s="33"/>
      <c r="Y10300" s="33"/>
    </row>
    <row r="10301" spans="16:25" x14ac:dyDescent="0.45">
      <c r="P10301" s="33"/>
      <c r="W10301" s="33"/>
      <c r="Y10301" s="33"/>
    </row>
    <row r="10302" spans="16:25" x14ac:dyDescent="0.45">
      <c r="P10302" s="33"/>
      <c r="W10302" s="33"/>
      <c r="Y10302" s="33"/>
    </row>
    <row r="10303" spans="16:25" x14ac:dyDescent="0.45">
      <c r="P10303" s="33"/>
      <c r="W10303" s="33"/>
      <c r="Y10303" s="33"/>
    </row>
    <row r="10304" spans="16:25" x14ac:dyDescent="0.45">
      <c r="P10304" s="33"/>
      <c r="W10304" s="33"/>
      <c r="Y10304" s="33"/>
    </row>
    <row r="10305" spans="16:25" x14ac:dyDescent="0.45">
      <c r="P10305" s="33"/>
      <c r="W10305" s="33"/>
      <c r="Y10305" s="33"/>
    </row>
    <row r="10306" spans="16:25" x14ac:dyDescent="0.45">
      <c r="P10306" s="33"/>
      <c r="W10306" s="33"/>
      <c r="Y10306" s="33"/>
    </row>
    <row r="10307" spans="16:25" x14ac:dyDescent="0.45">
      <c r="P10307" s="33"/>
      <c r="W10307" s="33"/>
      <c r="Y10307" s="33"/>
    </row>
    <row r="10308" spans="16:25" x14ac:dyDescent="0.45">
      <c r="P10308" s="33"/>
      <c r="W10308" s="33"/>
      <c r="Y10308" s="33"/>
    </row>
    <row r="10309" spans="16:25" x14ac:dyDescent="0.45">
      <c r="P10309" s="33"/>
      <c r="W10309" s="33"/>
      <c r="Y10309" s="33"/>
    </row>
    <row r="10310" spans="16:25" x14ac:dyDescent="0.45">
      <c r="P10310" s="33"/>
      <c r="W10310" s="33"/>
      <c r="Y10310" s="33"/>
    </row>
    <row r="10311" spans="16:25" x14ac:dyDescent="0.45">
      <c r="P10311" s="33"/>
      <c r="W10311" s="33"/>
      <c r="Y10311" s="33"/>
    </row>
    <row r="10312" spans="16:25" x14ac:dyDescent="0.45">
      <c r="P10312" s="33"/>
      <c r="W10312" s="33"/>
      <c r="Y10312" s="33"/>
    </row>
    <row r="10313" spans="16:25" x14ac:dyDescent="0.45">
      <c r="P10313" s="33"/>
      <c r="W10313" s="33"/>
      <c r="Y10313" s="33"/>
    </row>
    <row r="10314" spans="16:25" x14ac:dyDescent="0.45">
      <c r="P10314" s="33"/>
      <c r="W10314" s="33"/>
      <c r="Y10314" s="33"/>
    </row>
    <row r="10315" spans="16:25" x14ac:dyDescent="0.45">
      <c r="P10315" s="33"/>
      <c r="W10315" s="33"/>
      <c r="Y10315" s="33"/>
    </row>
    <row r="10316" spans="16:25" x14ac:dyDescent="0.45">
      <c r="P10316" s="33"/>
      <c r="W10316" s="33"/>
      <c r="Y10316" s="33"/>
    </row>
    <row r="10317" spans="16:25" x14ac:dyDescent="0.45">
      <c r="P10317" s="33"/>
      <c r="W10317" s="33"/>
      <c r="Y10317" s="33"/>
    </row>
    <row r="10318" spans="16:25" x14ac:dyDescent="0.45">
      <c r="P10318" s="33"/>
      <c r="W10318" s="33"/>
      <c r="Y10318" s="33"/>
    </row>
    <row r="10319" spans="16:25" x14ac:dyDescent="0.45">
      <c r="P10319" s="33"/>
      <c r="W10319" s="33"/>
      <c r="Y10319" s="33"/>
    </row>
    <row r="10320" spans="16:25" x14ac:dyDescent="0.45">
      <c r="P10320" s="33"/>
      <c r="W10320" s="33"/>
      <c r="Y10320" s="33"/>
    </row>
    <row r="10321" spans="16:25" x14ac:dyDescent="0.45">
      <c r="P10321" s="33"/>
      <c r="W10321" s="33"/>
      <c r="Y10321" s="33"/>
    </row>
    <row r="10322" spans="16:25" x14ac:dyDescent="0.45">
      <c r="P10322" s="33"/>
      <c r="W10322" s="33"/>
      <c r="Y10322" s="33"/>
    </row>
    <row r="10323" spans="16:25" x14ac:dyDescent="0.45">
      <c r="P10323" s="33"/>
      <c r="W10323" s="33"/>
      <c r="Y10323" s="33"/>
    </row>
    <row r="10324" spans="16:25" x14ac:dyDescent="0.45">
      <c r="P10324" s="33"/>
      <c r="W10324" s="33"/>
      <c r="Y10324" s="33"/>
    </row>
    <row r="10325" spans="16:25" x14ac:dyDescent="0.45">
      <c r="P10325" s="33"/>
      <c r="W10325" s="33"/>
      <c r="Y10325" s="33"/>
    </row>
    <row r="10326" spans="16:25" x14ac:dyDescent="0.45">
      <c r="P10326" s="33"/>
      <c r="W10326" s="33"/>
      <c r="Y10326" s="33"/>
    </row>
    <row r="10327" spans="16:25" x14ac:dyDescent="0.45">
      <c r="P10327" s="33"/>
      <c r="W10327" s="33"/>
      <c r="Y10327" s="33"/>
    </row>
    <row r="10328" spans="16:25" x14ac:dyDescent="0.45">
      <c r="P10328" s="33"/>
      <c r="W10328" s="33"/>
      <c r="Y10328" s="33"/>
    </row>
    <row r="10329" spans="16:25" x14ac:dyDescent="0.45">
      <c r="P10329" s="33"/>
      <c r="W10329" s="33"/>
      <c r="Y10329" s="33"/>
    </row>
    <row r="10330" spans="16:25" x14ac:dyDescent="0.45">
      <c r="P10330" s="33"/>
      <c r="W10330" s="33"/>
      <c r="Y10330" s="33"/>
    </row>
    <row r="10331" spans="16:25" x14ac:dyDescent="0.45">
      <c r="P10331" s="33"/>
      <c r="W10331" s="33"/>
      <c r="Y10331" s="33"/>
    </row>
    <row r="10332" spans="16:25" x14ac:dyDescent="0.45">
      <c r="P10332" s="33"/>
      <c r="W10332" s="33"/>
      <c r="Y10332" s="33"/>
    </row>
    <row r="10333" spans="16:25" x14ac:dyDescent="0.45">
      <c r="P10333" s="33"/>
      <c r="W10333" s="33"/>
      <c r="Y10333" s="33"/>
    </row>
    <row r="10334" spans="16:25" x14ac:dyDescent="0.45">
      <c r="P10334" s="33"/>
      <c r="W10334" s="33"/>
      <c r="Y10334" s="33"/>
    </row>
    <row r="10335" spans="16:25" x14ac:dyDescent="0.45">
      <c r="P10335" s="33"/>
      <c r="W10335" s="33"/>
      <c r="Y10335" s="33"/>
    </row>
    <row r="10336" spans="16:25" x14ac:dyDescent="0.45">
      <c r="P10336" s="33"/>
      <c r="W10336" s="33"/>
      <c r="Y10336" s="33"/>
    </row>
    <row r="10337" spans="16:25" x14ac:dyDescent="0.45">
      <c r="P10337" s="33"/>
      <c r="W10337" s="33"/>
      <c r="Y10337" s="33"/>
    </row>
    <row r="10338" spans="16:25" x14ac:dyDescent="0.45">
      <c r="P10338" s="33"/>
      <c r="W10338" s="33"/>
      <c r="Y10338" s="33"/>
    </row>
    <row r="10339" spans="16:25" x14ac:dyDescent="0.45">
      <c r="P10339" s="33"/>
      <c r="W10339" s="33"/>
      <c r="Y10339" s="33"/>
    </row>
    <row r="10340" spans="16:25" x14ac:dyDescent="0.45">
      <c r="P10340" s="33"/>
      <c r="W10340" s="33"/>
      <c r="Y10340" s="33"/>
    </row>
    <row r="10341" spans="16:25" x14ac:dyDescent="0.45">
      <c r="P10341" s="33"/>
      <c r="W10341" s="33"/>
      <c r="Y10341" s="33"/>
    </row>
    <row r="10342" spans="16:25" x14ac:dyDescent="0.45">
      <c r="P10342" s="33"/>
      <c r="W10342" s="33"/>
      <c r="Y10342" s="33"/>
    </row>
    <row r="10343" spans="16:25" x14ac:dyDescent="0.45">
      <c r="P10343" s="33"/>
      <c r="W10343" s="33"/>
      <c r="Y10343" s="33"/>
    </row>
    <row r="10344" spans="16:25" x14ac:dyDescent="0.45">
      <c r="P10344" s="33"/>
      <c r="W10344" s="33"/>
      <c r="Y10344" s="33"/>
    </row>
    <row r="10345" spans="16:25" x14ac:dyDescent="0.45">
      <c r="P10345" s="33"/>
      <c r="W10345" s="33"/>
      <c r="Y10345" s="33"/>
    </row>
    <row r="10346" spans="16:25" x14ac:dyDescent="0.45">
      <c r="P10346" s="33"/>
      <c r="W10346" s="33"/>
      <c r="Y10346" s="33"/>
    </row>
    <row r="10347" spans="16:25" x14ac:dyDescent="0.45">
      <c r="P10347" s="33"/>
      <c r="W10347" s="33"/>
      <c r="Y10347" s="33"/>
    </row>
    <row r="10348" spans="16:25" x14ac:dyDescent="0.45">
      <c r="P10348" s="33"/>
      <c r="W10348" s="33"/>
      <c r="Y10348" s="33"/>
    </row>
    <row r="10349" spans="16:25" x14ac:dyDescent="0.45">
      <c r="P10349" s="33"/>
      <c r="W10349" s="33"/>
      <c r="Y10349" s="33"/>
    </row>
    <row r="10350" spans="16:25" x14ac:dyDescent="0.45">
      <c r="P10350" s="33"/>
      <c r="W10350" s="33"/>
      <c r="Y10350" s="33"/>
    </row>
    <row r="10351" spans="16:25" x14ac:dyDescent="0.45">
      <c r="P10351" s="33"/>
      <c r="W10351" s="33"/>
      <c r="Y10351" s="33"/>
    </row>
    <row r="10352" spans="16:25" x14ac:dyDescent="0.45">
      <c r="P10352" s="33"/>
      <c r="W10352" s="33"/>
      <c r="Y10352" s="33"/>
    </row>
    <row r="10353" spans="16:25" x14ac:dyDescent="0.45">
      <c r="P10353" s="33"/>
      <c r="W10353" s="33"/>
      <c r="Y10353" s="33"/>
    </row>
    <row r="10354" spans="16:25" x14ac:dyDescent="0.45">
      <c r="P10354" s="33"/>
      <c r="W10354" s="33"/>
      <c r="Y10354" s="33"/>
    </row>
    <row r="10355" spans="16:25" x14ac:dyDescent="0.45">
      <c r="P10355" s="33"/>
      <c r="W10355" s="33"/>
      <c r="Y10355" s="33"/>
    </row>
    <row r="10356" spans="16:25" x14ac:dyDescent="0.45">
      <c r="P10356" s="33"/>
      <c r="W10356" s="33"/>
      <c r="Y10356" s="33"/>
    </row>
    <row r="10357" spans="16:25" x14ac:dyDescent="0.45">
      <c r="P10357" s="33"/>
      <c r="W10357" s="33"/>
      <c r="Y10357" s="33"/>
    </row>
    <row r="10358" spans="16:25" x14ac:dyDescent="0.45">
      <c r="P10358" s="33"/>
      <c r="W10358" s="33"/>
      <c r="Y10358" s="33"/>
    </row>
    <row r="10359" spans="16:25" x14ac:dyDescent="0.45">
      <c r="P10359" s="33"/>
      <c r="W10359" s="33"/>
      <c r="Y10359" s="33"/>
    </row>
    <row r="10360" spans="16:25" x14ac:dyDescent="0.45">
      <c r="P10360" s="33"/>
      <c r="W10360" s="33"/>
      <c r="Y10360" s="33"/>
    </row>
    <row r="10361" spans="16:25" x14ac:dyDescent="0.45">
      <c r="P10361" s="33"/>
      <c r="W10361" s="33"/>
      <c r="Y10361" s="33"/>
    </row>
    <row r="10362" spans="16:25" x14ac:dyDescent="0.45">
      <c r="P10362" s="33"/>
      <c r="W10362" s="33"/>
      <c r="Y10362" s="33"/>
    </row>
    <row r="10363" spans="16:25" x14ac:dyDescent="0.45">
      <c r="P10363" s="33"/>
      <c r="W10363" s="33"/>
      <c r="Y10363" s="33"/>
    </row>
    <row r="10364" spans="16:25" x14ac:dyDescent="0.45">
      <c r="P10364" s="33"/>
      <c r="W10364" s="33"/>
      <c r="Y10364" s="33"/>
    </row>
    <row r="10365" spans="16:25" x14ac:dyDescent="0.45">
      <c r="P10365" s="33"/>
      <c r="W10365" s="33"/>
      <c r="Y10365" s="33"/>
    </row>
    <row r="10366" spans="16:25" x14ac:dyDescent="0.45">
      <c r="P10366" s="33"/>
      <c r="W10366" s="33"/>
      <c r="Y10366" s="33"/>
    </row>
    <row r="10367" spans="16:25" x14ac:dyDescent="0.45">
      <c r="P10367" s="33"/>
      <c r="W10367" s="33"/>
      <c r="Y10367" s="33"/>
    </row>
    <row r="10368" spans="16:25" x14ac:dyDescent="0.45">
      <c r="P10368" s="33"/>
      <c r="W10368" s="33"/>
      <c r="Y10368" s="33"/>
    </row>
    <row r="10369" spans="16:25" x14ac:dyDescent="0.45">
      <c r="P10369" s="33"/>
      <c r="W10369" s="33"/>
      <c r="Y10369" s="33"/>
    </row>
    <row r="10370" spans="16:25" x14ac:dyDescent="0.45">
      <c r="P10370" s="33"/>
      <c r="W10370" s="33"/>
      <c r="Y10370" s="33"/>
    </row>
    <row r="10371" spans="16:25" x14ac:dyDescent="0.45">
      <c r="P10371" s="33"/>
      <c r="W10371" s="33"/>
      <c r="Y10371" s="33"/>
    </row>
    <row r="10372" spans="16:25" x14ac:dyDescent="0.45">
      <c r="P10372" s="33"/>
      <c r="W10372" s="33"/>
      <c r="Y10372" s="33"/>
    </row>
    <row r="10373" spans="16:25" x14ac:dyDescent="0.45">
      <c r="P10373" s="33"/>
      <c r="W10373" s="33"/>
      <c r="Y10373" s="33"/>
    </row>
    <row r="10374" spans="16:25" x14ac:dyDescent="0.45">
      <c r="P10374" s="33"/>
      <c r="W10374" s="33"/>
      <c r="Y10374" s="33"/>
    </row>
    <row r="10375" spans="16:25" x14ac:dyDescent="0.45">
      <c r="P10375" s="33"/>
      <c r="W10375" s="33"/>
      <c r="Y10375" s="33"/>
    </row>
    <row r="10376" spans="16:25" x14ac:dyDescent="0.45">
      <c r="P10376" s="33"/>
      <c r="W10376" s="33"/>
      <c r="Y10376" s="33"/>
    </row>
    <row r="10377" spans="16:25" x14ac:dyDescent="0.45">
      <c r="P10377" s="33"/>
      <c r="W10377" s="33"/>
      <c r="Y10377" s="33"/>
    </row>
    <row r="10378" spans="16:25" x14ac:dyDescent="0.45">
      <c r="P10378" s="33"/>
      <c r="W10378" s="33"/>
      <c r="Y10378" s="33"/>
    </row>
    <row r="10379" spans="16:25" x14ac:dyDescent="0.45">
      <c r="P10379" s="33"/>
      <c r="W10379" s="33"/>
      <c r="Y10379" s="33"/>
    </row>
    <row r="10380" spans="16:25" x14ac:dyDescent="0.45">
      <c r="P10380" s="33"/>
      <c r="W10380" s="33"/>
      <c r="Y10380" s="33"/>
    </row>
    <row r="10381" spans="16:25" x14ac:dyDescent="0.45">
      <c r="P10381" s="33"/>
      <c r="W10381" s="33"/>
      <c r="Y10381" s="33"/>
    </row>
    <row r="10382" spans="16:25" x14ac:dyDescent="0.45">
      <c r="P10382" s="33"/>
      <c r="W10382" s="33"/>
      <c r="Y10382" s="33"/>
    </row>
    <row r="10383" spans="16:25" x14ac:dyDescent="0.45">
      <c r="P10383" s="33"/>
      <c r="W10383" s="33"/>
      <c r="Y10383" s="33"/>
    </row>
    <row r="10384" spans="16:25" x14ac:dyDescent="0.45">
      <c r="P10384" s="33"/>
      <c r="W10384" s="33"/>
      <c r="Y10384" s="33"/>
    </row>
    <row r="10385" spans="16:25" x14ac:dyDescent="0.45">
      <c r="P10385" s="33"/>
      <c r="W10385" s="33"/>
      <c r="Y10385" s="33"/>
    </row>
    <row r="10386" spans="16:25" x14ac:dyDescent="0.45">
      <c r="P10386" s="33"/>
      <c r="W10386" s="33"/>
      <c r="Y10386" s="33"/>
    </row>
    <row r="10387" spans="16:25" x14ac:dyDescent="0.45">
      <c r="P10387" s="33"/>
      <c r="W10387" s="33"/>
      <c r="Y10387" s="33"/>
    </row>
    <row r="10388" spans="16:25" x14ac:dyDescent="0.45">
      <c r="P10388" s="33"/>
      <c r="W10388" s="33"/>
      <c r="Y10388" s="33"/>
    </row>
    <row r="10389" spans="16:25" x14ac:dyDescent="0.45">
      <c r="P10389" s="33"/>
      <c r="W10389" s="33"/>
      <c r="Y10389" s="33"/>
    </row>
    <row r="10390" spans="16:25" x14ac:dyDescent="0.45">
      <c r="P10390" s="33"/>
      <c r="W10390" s="33"/>
      <c r="Y10390" s="33"/>
    </row>
    <row r="10391" spans="16:25" x14ac:dyDescent="0.45">
      <c r="P10391" s="33"/>
      <c r="W10391" s="33"/>
      <c r="Y10391" s="33"/>
    </row>
    <row r="10392" spans="16:25" x14ac:dyDescent="0.45">
      <c r="P10392" s="33"/>
      <c r="W10392" s="33"/>
      <c r="Y10392" s="33"/>
    </row>
    <row r="10393" spans="16:25" x14ac:dyDescent="0.45">
      <c r="P10393" s="33"/>
      <c r="W10393" s="33"/>
      <c r="Y10393" s="33"/>
    </row>
    <row r="10394" spans="16:25" x14ac:dyDescent="0.45">
      <c r="P10394" s="33"/>
      <c r="W10394" s="33"/>
      <c r="Y10394" s="33"/>
    </row>
    <row r="10395" spans="16:25" x14ac:dyDescent="0.45">
      <c r="P10395" s="33"/>
      <c r="W10395" s="33"/>
      <c r="Y10395" s="33"/>
    </row>
    <row r="10396" spans="16:25" x14ac:dyDescent="0.45">
      <c r="P10396" s="33"/>
      <c r="W10396" s="33"/>
      <c r="Y10396" s="33"/>
    </row>
    <row r="10397" spans="16:25" x14ac:dyDescent="0.45">
      <c r="P10397" s="33"/>
      <c r="W10397" s="33"/>
      <c r="Y10397" s="33"/>
    </row>
    <row r="10398" spans="16:25" x14ac:dyDescent="0.45">
      <c r="P10398" s="33"/>
      <c r="W10398" s="33"/>
      <c r="Y10398" s="33"/>
    </row>
    <row r="10399" spans="16:25" x14ac:dyDescent="0.45">
      <c r="P10399" s="33"/>
      <c r="W10399" s="33"/>
      <c r="Y10399" s="33"/>
    </row>
    <row r="10400" spans="16:25" x14ac:dyDescent="0.45">
      <c r="P10400" s="33"/>
      <c r="W10400" s="33"/>
      <c r="Y10400" s="33"/>
    </row>
    <row r="10401" spans="16:25" x14ac:dyDescent="0.45">
      <c r="P10401" s="33"/>
      <c r="W10401" s="33"/>
      <c r="Y10401" s="33"/>
    </row>
    <row r="10402" spans="16:25" x14ac:dyDescent="0.45">
      <c r="P10402" s="33"/>
      <c r="W10402" s="33"/>
      <c r="Y10402" s="33"/>
    </row>
    <row r="10403" spans="16:25" x14ac:dyDescent="0.45">
      <c r="P10403" s="33"/>
      <c r="W10403" s="33"/>
      <c r="Y10403" s="33"/>
    </row>
    <row r="10404" spans="16:25" x14ac:dyDescent="0.45">
      <c r="P10404" s="33"/>
      <c r="W10404" s="33"/>
      <c r="Y10404" s="33"/>
    </row>
    <row r="10405" spans="16:25" x14ac:dyDescent="0.45">
      <c r="P10405" s="33"/>
      <c r="W10405" s="33"/>
      <c r="Y10405" s="33"/>
    </row>
    <row r="10406" spans="16:25" x14ac:dyDescent="0.45">
      <c r="P10406" s="33"/>
      <c r="W10406" s="33"/>
      <c r="Y10406" s="33"/>
    </row>
    <row r="10407" spans="16:25" x14ac:dyDescent="0.45">
      <c r="P10407" s="33"/>
      <c r="W10407" s="33"/>
      <c r="Y10407" s="33"/>
    </row>
    <row r="10408" spans="16:25" x14ac:dyDescent="0.45">
      <c r="P10408" s="33"/>
      <c r="W10408" s="33"/>
      <c r="Y10408" s="33"/>
    </row>
    <row r="10409" spans="16:25" x14ac:dyDescent="0.45">
      <c r="P10409" s="33"/>
      <c r="W10409" s="33"/>
      <c r="Y10409" s="33"/>
    </row>
    <row r="10410" spans="16:25" x14ac:dyDescent="0.45">
      <c r="P10410" s="33"/>
      <c r="W10410" s="33"/>
      <c r="Y10410" s="33"/>
    </row>
    <row r="10411" spans="16:25" x14ac:dyDescent="0.45">
      <c r="P10411" s="33"/>
      <c r="W10411" s="33"/>
      <c r="Y10411" s="33"/>
    </row>
    <row r="10412" spans="16:25" x14ac:dyDescent="0.45">
      <c r="P10412" s="33"/>
      <c r="W10412" s="33"/>
      <c r="Y10412" s="33"/>
    </row>
    <row r="10413" spans="16:25" x14ac:dyDescent="0.45">
      <c r="P10413" s="33"/>
      <c r="W10413" s="33"/>
      <c r="Y10413" s="33"/>
    </row>
    <row r="10414" spans="16:25" x14ac:dyDescent="0.45">
      <c r="P10414" s="33"/>
      <c r="W10414" s="33"/>
      <c r="Y10414" s="33"/>
    </row>
    <row r="10415" spans="16:25" x14ac:dyDescent="0.45">
      <c r="P10415" s="33"/>
      <c r="W10415" s="33"/>
      <c r="Y10415" s="33"/>
    </row>
    <row r="10416" spans="16:25" x14ac:dyDescent="0.45">
      <c r="P10416" s="33"/>
      <c r="W10416" s="33"/>
      <c r="Y10416" s="33"/>
    </row>
    <row r="10417" spans="16:25" x14ac:dyDescent="0.45">
      <c r="P10417" s="33"/>
      <c r="W10417" s="33"/>
      <c r="Y10417" s="33"/>
    </row>
    <row r="10418" spans="16:25" x14ac:dyDescent="0.45">
      <c r="P10418" s="33"/>
      <c r="W10418" s="33"/>
      <c r="Y10418" s="33"/>
    </row>
    <row r="10419" spans="16:25" x14ac:dyDescent="0.45">
      <c r="P10419" s="33"/>
      <c r="W10419" s="33"/>
      <c r="Y10419" s="33"/>
    </row>
    <row r="10420" spans="16:25" x14ac:dyDescent="0.45">
      <c r="P10420" s="33"/>
      <c r="W10420" s="33"/>
      <c r="Y10420" s="33"/>
    </row>
    <row r="10421" spans="16:25" x14ac:dyDescent="0.45">
      <c r="P10421" s="33"/>
      <c r="W10421" s="33"/>
      <c r="Y10421" s="33"/>
    </row>
    <row r="10422" spans="16:25" x14ac:dyDescent="0.45">
      <c r="P10422" s="33"/>
      <c r="W10422" s="33"/>
      <c r="Y10422" s="33"/>
    </row>
    <row r="10423" spans="16:25" x14ac:dyDescent="0.45">
      <c r="P10423" s="33"/>
      <c r="W10423" s="33"/>
      <c r="Y10423" s="33"/>
    </row>
    <row r="10424" spans="16:25" x14ac:dyDescent="0.45">
      <c r="P10424" s="33"/>
      <c r="W10424" s="33"/>
      <c r="Y10424" s="33"/>
    </row>
    <row r="10425" spans="16:25" x14ac:dyDescent="0.45">
      <c r="P10425" s="33"/>
      <c r="W10425" s="33"/>
      <c r="Y10425" s="33"/>
    </row>
    <row r="10426" spans="16:25" x14ac:dyDescent="0.45">
      <c r="P10426" s="33"/>
      <c r="W10426" s="33"/>
      <c r="Y10426" s="33"/>
    </row>
    <row r="10427" spans="16:25" x14ac:dyDescent="0.45">
      <c r="P10427" s="33"/>
      <c r="W10427" s="33"/>
      <c r="Y10427" s="33"/>
    </row>
    <row r="10428" spans="16:25" x14ac:dyDescent="0.45">
      <c r="P10428" s="33"/>
      <c r="W10428" s="33"/>
      <c r="Y10428" s="33"/>
    </row>
    <row r="10429" spans="16:25" x14ac:dyDescent="0.45">
      <c r="P10429" s="33"/>
      <c r="W10429" s="33"/>
      <c r="Y10429" s="33"/>
    </row>
    <row r="10430" spans="16:25" x14ac:dyDescent="0.45">
      <c r="P10430" s="33"/>
      <c r="W10430" s="33"/>
      <c r="Y10430" s="33"/>
    </row>
    <row r="10431" spans="16:25" x14ac:dyDescent="0.45">
      <c r="P10431" s="33"/>
      <c r="W10431" s="33"/>
      <c r="Y10431" s="33"/>
    </row>
    <row r="10432" spans="16:25" x14ac:dyDescent="0.45">
      <c r="P10432" s="33"/>
      <c r="W10432" s="33"/>
      <c r="Y10432" s="33"/>
    </row>
    <row r="10433" spans="16:25" x14ac:dyDescent="0.45">
      <c r="P10433" s="33"/>
      <c r="W10433" s="33"/>
      <c r="Y10433" s="33"/>
    </row>
    <row r="10434" spans="16:25" x14ac:dyDescent="0.45">
      <c r="P10434" s="33"/>
      <c r="W10434" s="33"/>
      <c r="Y10434" s="33"/>
    </row>
    <row r="10435" spans="16:25" x14ac:dyDescent="0.45">
      <c r="P10435" s="33"/>
      <c r="W10435" s="33"/>
      <c r="Y10435" s="33"/>
    </row>
    <row r="10436" spans="16:25" x14ac:dyDescent="0.45">
      <c r="P10436" s="33"/>
      <c r="W10436" s="33"/>
      <c r="Y10436" s="33"/>
    </row>
    <row r="10437" spans="16:25" x14ac:dyDescent="0.45">
      <c r="P10437" s="33"/>
      <c r="W10437" s="33"/>
      <c r="Y10437" s="33"/>
    </row>
    <row r="10438" spans="16:25" x14ac:dyDescent="0.45">
      <c r="P10438" s="33"/>
      <c r="W10438" s="33"/>
      <c r="Y10438" s="33"/>
    </row>
    <row r="10439" spans="16:25" x14ac:dyDescent="0.45">
      <c r="P10439" s="33"/>
      <c r="W10439" s="33"/>
      <c r="Y10439" s="33"/>
    </row>
    <row r="10440" spans="16:25" x14ac:dyDescent="0.45">
      <c r="P10440" s="33"/>
      <c r="W10440" s="33"/>
      <c r="Y10440" s="33"/>
    </row>
    <row r="10441" spans="16:25" x14ac:dyDescent="0.45">
      <c r="P10441" s="33"/>
      <c r="W10441" s="33"/>
      <c r="Y10441" s="33"/>
    </row>
    <row r="10442" spans="16:25" x14ac:dyDescent="0.45">
      <c r="P10442" s="33"/>
      <c r="W10442" s="33"/>
      <c r="Y10442" s="33"/>
    </row>
    <row r="10443" spans="16:25" x14ac:dyDescent="0.45">
      <c r="P10443" s="33"/>
      <c r="W10443" s="33"/>
      <c r="Y10443" s="33"/>
    </row>
    <row r="10444" spans="16:25" x14ac:dyDescent="0.45">
      <c r="P10444" s="33"/>
      <c r="W10444" s="33"/>
      <c r="Y10444" s="33"/>
    </row>
    <row r="10445" spans="16:25" x14ac:dyDescent="0.45">
      <c r="P10445" s="33"/>
      <c r="W10445" s="33"/>
      <c r="Y10445" s="33"/>
    </row>
    <row r="10446" spans="16:25" x14ac:dyDescent="0.45">
      <c r="P10446" s="33"/>
      <c r="W10446" s="33"/>
      <c r="Y10446" s="33"/>
    </row>
    <row r="10447" spans="16:25" x14ac:dyDescent="0.45">
      <c r="P10447" s="33"/>
      <c r="W10447" s="33"/>
      <c r="Y10447" s="33"/>
    </row>
    <row r="10448" spans="16:25" x14ac:dyDescent="0.45">
      <c r="P10448" s="33"/>
      <c r="W10448" s="33"/>
      <c r="Y10448" s="33"/>
    </row>
    <row r="10449" spans="16:25" x14ac:dyDescent="0.45">
      <c r="P10449" s="33"/>
      <c r="W10449" s="33"/>
      <c r="Y10449" s="33"/>
    </row>
    <row r="10450" spans="16:25" x14ac:dyDescent="0.45">
      <c r="P10450" s="33"/>
      <c r="W10450" s="33"/>
      <c r="Y10450" s="33"/>
    </row>
    <row r="10451" spans="16:25" x14ac:dyDescent="0.45">
      <c r="P10451" s="33"/>
      <c r="W10451" s="33"/>
      <c r="Y10451" s="33"/>
    </row>
    <row r="10452" spans="16:25" x14ac:dyDescent="0.45">
      <c r="P10452" s="33"/>
      <c r="W10452" s="33"/>
      <c r="Y10452" s="33"/>
    </row>
    <row r="10453" spans="16:25" x14ac:dyDescent="0.45">
      <c r="P10453" s="33"/>
      <c r="W10453" s="33"/>
      <c r="Y10453" s="33"/>
    </row>
    <row r="10454" spans="16:25" x14ac:dyDescent="0.45">
      <c r="P10454" s="33"/>
      <c r="W10454" s="33"/>
      <c r="Y10454" s="33"/>
    </row>
    <row r="10455" spans="16:25" x14ac:dyDescent="0.45">
      <c r="P10455" s="33"/>
      <c r="W10455" s="33"/>
      <c r="Y10455" s="33"/>
    </row>
    <row r="10456" spans="16:25" x14ac:dyDescent="0.45">
      <c r="P10456" s="33"/>
      <c r="W10456" s="33"/>
      <c r="Y10456" s="33"/>
    </row>
    <row r="10457" spans="16:25" x14ac:dyDescent="0.45">
      <c r="P10457" s="33"/>
      <c r="W10457" s="33"/>
      <c r="Y10457" s="33"/>
    </row>
    <row r="10458" spans="16:25" x14ac:dyDescent="0.45">
      <c r="P10458" s="33"/>
      <c r="W10458" s="33"/>
      <c r="Y10458" s="33"/>
    </row>
    <row r="10459" spans="16:25" x14ac:dyDescent="0.45">
      <c r="P10459" s="33"/>
      <c r="W10459" s="33"/>
      <c r="Y10459" s="33"/>
    </row>
    <row r="10460" spans="16:25" x14ac:dyDescent="0.45">
      <c r="P10460" s="33"/>
      <c r="W10460" s="33"/>
      <c r="Y10460" s="33"/>
    </row>
    <row r="10461" spans="16:25" x14ac:dyDescent="0.45">
      <c r="P10461" s="33"/>
      <c r="W10461" s="33"/>
      <c r="Y10461" s="33"/>
    </row>
    <row r="10462" spans="16:25" x14ac:dyDescent="0.45">
      <c r="P10462" s="33"/>
      <c r="W10462" s="33"/>
      <c r="Y10462" s="33"/>
    </row>
    <row r="10463" spans="16:25" x14ac:dyDescent="0.45">
      <c r="P10463" s="33"/>
      <c r="W10463" s="33"/>
      <c r="Y10463" s="33"/>
    </row>
    <row r="10464" spans="16:25" x14ac:dyDescent="0.45">
      <c r="P10464" s="33"/>
      <c r="W10464" s="33"/>
      <c r="Y10464" s="33"/>
    </row>
    <row r="10465" spans="16:25" x14ac:dyDescent="0.45">
      <c r="P10465" s="33"/>
      <c r="W10465" s="33"/>
      <c r="Y10465" s="33"/>
    </row>
    <row r="10466" spans="16:25" x14ac:dyDescent="0.45">
      <c r="P10466" s="33"/>
      <c r="W10466" s="33"/>
      <c r="Y10466" s="33"/>
    </row>
    <row r="10467" spans="16:25" x14ac:dyDescent="0.45">
      <c r="P10467" s="33"/>
      <c r="W10467" s="33"/>
      <c r="Y10467" s="33"/>
    </row>
    <row r="10468" spans="16:25" x14ac:dyDescent="0.45">
      <c r="P10468" s="33"/>
      <c r="W10468" s="33"/>
      <c r="Y10468" s="33"/>
    </row>
    <row r="10469" spans="16:25" x14ac:dyDescent="0.45">
      <c r="P10469" s="33"/>
      <c r="W10469" s="33"/>
      <c r="Y10469" s="33"/>
    </row>
    <row r="10470" spans="16:25" x14ac:dyDescent="0.45">
      <c r="P10470" s="33"/>
      <c r="W10470" s="33"/>
      <c r="Y10470" s="33"/>
    </row>
    <row r="10471" spans="16:25" x14ac:dyDescent="0.45">
      <c r="P10471" s="33"/>
      <c r="W10471" s="33"/>
      <c r="Y10471" s="33"/>
    </row>
    <row r="10472" spans="16:25" x14ac:dyDescent="0.45">
      <c r="P10472" s="33"/>
      <c r="W10472" s="33"/>
      <c r="Y10472" s="33"/>
    </row>
    <row r="10473" spans="16:25" x14ac:dyDescent="0.45">
      <c r="P10473" s="33"/>
      <c r="W10473" s="33"/>
      <c r="Y10473" s="33"/>
    </row>
    <row r="10474" spans="16:25" x14ac:dyDescent="0.45">
      <c r="P10474" s="33"/>
      <c r="W10474" s="33"/>
      <c r="Y10474" s="33"/>
    </row>
    <row r="10475" spans="16:25" x14ac:dyDescent="0.45">
      <c r="P10475" s="33"/>
      <c r="W10475" s="33"/>
      <c r="Y10475" s="33"/>
    </row>
    <row r="10476" spans="16:25" x14ac:dyDescent="0.45">
      <c r="P10476" s="33"/>
      <c r="W10476" s="33"/>
      <c r="Y10476" s="33"/>
    </row>
    <row r="10477" spans="16:25" x14ac:dyDescent="0.45">
      <c r="P10477" s="33"/>
      <c r="W10477" s="33"/>
      <c r="Y10477" s="33"/>
    </row>
    <row r="10478" spans="16:25" x14ac:dyDescent="0.45">
      <c r="P10478" s="33"/>
      <c r="W10478" s="33"/>
      <c r="Y10478" s="33"/>
    </row>
    <row r="10479" spans="16:25" x14ac:dyDescent="0.45">
      <c r="P10479" s="33"/>
      <c r="W10479" s="33"/>
      <c r="Y10479" s="33"/>
    </row>
    <row r="10480" spans="16:25" x14ac:dyDescent="0.45">
      <c r="P10480" s="33"/>
      <c r="W10480" s="33"/>
      <c r="Y10480" s="33"/>
    </row>
    <row r="10481" spans="16:25" x14ac:dyDescent="0.45">
      <c r="P10481" s="33"/>
      <c r="W10481" s="33"/>
      <c r="Y10481" s="33"/>
    </row>
    <row r="10482" spans="16:25" x14ac:dyDescent="0.45">
      <c r="P10482" s="33"/>
      <c r="W10482" s="33"/>
      <c r="Y10482" s="33"/>
    </row>
    <row r="10483" spans="16:25" x14ac:dyDescent="0.45">
      <c r="P10483" s="33"/>
      <c r="W10483" s="33"/>
      <c r="Y10483" s="33"/>
    </row>
    <row r="10484" spans="16:25" x14ac:dyDescent="0.45">
      <c r="P10484" s="33"/>
      <c r="W10484" s="33"/>
      <c r="Y10484" s="33"/>
    </row>
    <row r="10485" spans="16:25" x14ac:dyDescent="0.45">
      <c r="P10485" s="33"/>
      <c r="W10485" s="33"/>
      <c r="Y10485" s="33"/>
    </row>
    <row r="10486" spans="16:25" x14ac:dyDescent="0.45">
      <c r="P10486" s="33"/>
      <c r="W10486" s="33"/>
      <c r="Y10486" s="33"/>
    </row>
    <row r="10487" spans="16:25" x14ac:dyDescent="0.45">
      <c r="P10487" s="33"/>
      <c r="W10487" s="33"/>
      <c r="Y10487" s="33"/>
    </row>
    <row r="10488" spans="16:25" x14ac:dyDescent="0.45">
      <c r="P10488" s="33"/>
      <c r="W10488" s="33"/>
      <c r="Y10488" s="33"/>
    </row>
    <row r="10489" spans="16:25" x14ac:dyDescent="0.45">
      <c r="P10489" s="33"/>
      <c r="W10489" s="33"/>
      <c r="Y10489" s="33"/>
    </row>
    <row r="10490" spans="16:25" x14ac:dyDescent="0.45">
      <c r="P10490" s="33"/>
      <c r="W10490" s="33"/>
      <c r="Y10490" s="33"/>
    </row>
    <row r="10491" spans="16:25" x14ac:dyDescent="0.45">
      <c r="P10491" s="33"/>
      <c r="W10491" s="33"/>
      <c r="Y10491" s="33"/>
    </row>
    <row r="10492" spans="16:25" x14ac:dyDescent="0.45">
      <c r="P10492" s="33"/>
      <c r="W10492" s="33"/>
      <c r="Y10492" s="33"/>
    </row>
    <row r="10493" spans="16:25" x14ac:dyDescent="0.45">
      <c r="P10493" s="33"/>
      <c r="W10493" s="33"/>
      <c r="Y10493" s="33"/>
    </row>
    <row r="10494" spans="16:25" x14ac:dyDescent="0.45">
      <c r="P10494" s="33"/>
      <c r="W10494" s="33"/>
      <c r="Y10494" s="33"/>
    </row>
    <row r="10495" spans="16:25" x14ac:dyDescent="0.45">
      <c r="P10495" s="33"/>
      <c r="W10495" s="33"/>
      <c r="Y10495" s="33"/>
    </row>
    <row r="10496" spans="16:25" x14ac:dyDescent="0.45">
      <c r="P10496" s="33"/>
      <c r="W10496" s="33"/>
      <c r="Y10496" s="33"/>
    </row>
    <row r="10497" spans="16:25" x14ac:dyDescent="0.45">
      <c r="P10497" s="33"/>
      <c r="W10497" s="33"/>
      <c r="Y10497" s="33"/>
    </row>
    <row r="10498" spans="16:25" x14ac:dyDescent="0.45">
      <c r="P10498" s="33"/>
      <c r="W10498" s="33"/>
      <c r="Y10498" s="33"/>
    </row>
    <row r="10499" spans="16:25" x14ac:dyDescent="0.45">
      <c r="P10499" s="33"/>
      <c r="W10499" s="33"/>
      <c r="Y10499" s="33"/>
    </row>
    <row r="10500" spans="16:25" x14ac:dyDescent="0.45">
      <c r="P10500" s="33"/>
      <c r="W10500" s="33"/>
      <c r="Y10500" s="33"/>
    </row>
    <row r="10501" spans="16:25" x14ac:dyDescent="0.45">
      <c r="P10501" s="33"/>
      <c r="W10501" s="33"/>
      <c r="Y10501" s="33"/>
    </row>
    <row r="10502" spans="16:25" x14ac:dyDescent="0.45">
      <c r="P10502" s="33"/>
      <c r="W10502" s="33"/>
      <c r="Y10502" s="33"/>
    </row>
    <row r="10503" spans="16:25" x14ac:dyDescent="0.45">
      <c r="P10503" s="33"/>
      <c r="W10503" s="33"/>
      <c r="Y10503" s="33"/>
    </row>
    <row r="10504" spans="16:25" x14ac:dyDescent="0.45">
      <c r="P10504" s="33"/>
      <c r="W10504" s="33"/>
      <c r="Y10504" s="33"/>
    </row>
    <row r="10505" spans="16:25" x14ac:dyDescent="0.45">
      <c r="P10505" s="33"/>
      <c r="W10505" s="33"/>
      <c r="Y10505" s="33"/>
    </row>
    <row r="10506" spans="16:25" x14ac:dyDescent="0.45">
      <c r="P10506" s="33"/>
      <c r="W10506" s="33"/>
      <c r="Y10506" s="33"/>
    </row>
    <row r="10507" spans="16:25" x14ac:dyDescent="0.45">
      <c r="P10507" s="33"/>
      <c r="W10507" s="33"/>
      <c r="Y10507" s="33"/>
    </row>
    <row r="10508" spans="16:25" x14ac:dyDescent="0.45">
      <c r="P10508" s="33"/>
      <c r="W10508" s="33"/>
      <c r="Y10508" s="33"/>
    </row>
    <row r="10509" spans="16:25" x14ac:dyDescent="0.45">
      <c r="P10509" s="33"/>
      <c r="W10509" s="33"/>
      <c r="Y10509" s="33"/>
    </row>
    <row r="10510" spans="16:25" x14ac:dyDescent="0.45">
      <c r="P10510" s="33"/>
      <c r="W10510" s="33"/>
      <c r="Y10510" s="33"/>
    </row>
    <row r="10511" spans="16:25" x14ac:dyDescent="0.45">
      <c r="P10511" s="33"/>
      <c r="W10511" s="33"/>
      <c r="Y10511" s="33"/>
    </row>
    <row r="10512" spans="16:25" x14ac:dyDescent="0.45">
      <c r="P10512" s="33"/>
      <c r="W10512" s="33"/>
      <c r="Y10512" s="33"/>
    </row>
    <row r="10513" spans="16:25" x14ac:dyDescent="0.45">
      <c r="P10513" s="33"/>
      <c r="W10513" s="33"/>
      <c r="Y10513" s="33"/>
    </row>
    <row r="10514" spans="16:25" x14ac:dyDescent="0.45">
      <c r="P10514" s="33"/>
      <c r="W10514" s="33"/>
      <c r="Y10514" s="33"/>
    </row>
    <row r="10515" spans="16:25" x14ac:dyDescent="0.45">
      <c r="P10515" s="33"/>
      <c r="W10515" s="33"/>
      <c r="Y10515" s="33"/>
    </row>
    <row r="10516" spans="16:25" x14ac:dyDescent="0.45">
      <c r="P10516" s="33"/>
      <c r="W10516" s="33"/>
      <c r="Y10516" s="33"/>
    </row>
    <row r="10517" spans="16:25" x14ac:dyDescent="0.45">
      <c r="P10517" s="33"/>
      <c r="W10517" s="33"/>
      <c r="Y10517" s="33"/>
    </row>
    <row r="10518" spans="16:25" x14ac:dyDescent="0.45">
      <c r="P10518" s="33"/>
      <c r="W10518" s="33"/>
      <c r="Y10518" s="33"/>
    </row>
    <row r="10519" spans="16:25" x14ac:dyDescent="0.45">
      <c r="P10519" s="33"/>
      <c r="W10519" s="33"/>
      <c r="Y10519" s="33"/>
    </row>
    <row r="10520" spans="16:25" x14ac:dyDescent="0.45">
      <c r="P10520" s="33"/>
      <c r="W10520" s="33"/>
      <c r="Y10520" s="33"/>
    </row>
    <row r="10521" spans="16:25" x14ac:dyDescent="0.45">
      <c r="P10521" s="33"/>
      <c r="W10521" s="33"/>
      <c r="Y10521" s="33"/>
    </row>
    <row r="10522" spans="16:25" x14ac:dyDescent="0.45">
      <c r="P10522" s="33"/>
      <c r="W10522" s="33"/>
      <c r="Y10522" s="33"/>
    </row>
    <row r="10523" spans="16:25" x14ac:dyDescent="0.45">
      <c r="P10523" s="33"/>
      <c r="W10523" s="33"/>
      <c r="Y10523" s="33"/>
    </row>
    <row r="10524" spans="16:25" x14ac:dyDescent="0.45">
      <c r="P10524" s="33"/>
      <c r="W10524" s="33"/>
      <c r="Y10524" s="33"/>
    </row>
    <row r="10525" spans="16:25" x14ac:dyDescent="0.45">
      <c r="P10525" s="33"/>
      <c r="W10525" s="33"/>
      <c r="Y10525" s="33"/>
    </row>
    <row r="10526" spans="16:25" x14ac:dyDescent="0.45">
      <c r="P10526" s="33"/>
      <c r="W10526" s="33"/>
      <c r="Y10526" s="33"/>
    </row>
    <row r="10527" spans="16:25" x14ac:dyDescent="0.45">
      <c r="P10527" s="33"/>
      <c r="W10527" s="33"/>
      <c r="Y10527" s="33"/>
    </row>
    <row r="10528" spans="16:25" x14ac:dyDescent="0.45">
      <c r="P10528" s="33"/>
      <c r="W10528" s="33"/>
      <c r="Y10528" s="33"/>
    </row>
    <row r="10529" spans="16:25" x14ac:dyDescent="0.45">
      <c r="P10529" s="33"/>
      <c r="W10529" s="33"/>
      <c r="Y10529" s="33"/>
    </row>
    <row r="10530" spans="16:25" x14ac:dyDescent="0.45">
      <c r="P10530" s="33"/>
      <c r="W10530" s="33"/>
      <c r="Y10530" s="33"/>
    </row>
    <row r="10531" spans="16:25" x14ac:dyDescent="0.45">
      <c r="P10531" s="33"/>
      <c r="W10531" s="33"/>
      <c r="Y10531" s="33"/>
    </row>
    <row r="10532" spans="16:25" x14ac:dyDescent="0.45">
      <c r="P10532" s="33"/>
      <c r="W10532" s="33"/>
      <c r="Y10532" s="33"/>
    </row>
    <row r="10533" spans="16:25" x14ac:dyDescent="0.45">
      <c r="P10533" s="33"/>
      <c r="W10533" s="33"/>
      <c r="Y10533" s="33"/>
    </row>
    <row r="10534" spans="16:25" x14ac:dyDescent="0.45">
      <c r="P10534" s="33"/>
      <c r="W10534" s="33"/>
      <c r="Y10534" s="33"/>
    </row>
    <row r="10535" spans="16:25" x14ac:dyDescent="0.45">
      <c r="P10535" s="33"/>
      <c r="W10535" s="33"/>
      <c r="Y10535" s="33"/>
    </row>
    <row r="10536" spans="16:25" x14ac:dyDescent="0.45">
      <c r="P10536" s="33"/>
      <c r="W10536" s="33"/>
      <c r="Y10536" s="33"/>
    </row>
    <row r="10537" spans="16:25" x14ac:dyDescent="0.45">
      <c r="P10537" s="33"/>
      <c r="W10537" s="33"/>
      <c r="Y10537" s="33"/>
    </row>
    <row r="10538" spans="16:25" x14ac:dyDescent="0.45">
      <c r="P10538" s="33"/>
      <c r="W10538" s="33"/>
      <c r="Y10538" s="33"/>
    </row>
    <row r="10539" spans="16:25" x14ac:dyDescent="0.45">
      <c r="P10539" s="33"/>
      <c r="W10539" s="33"/>
      <c r="Y10539" s="33"/>
    </row>
    <row r="10540" spans="16:25" x14ac:dyDescent="0.45">
      <c r="P10540" s="33"/>
      <c r="W10540" s="33"/>
      <c r="Y10540" s="33"/>
    </row>
    <row r="10541" spans="16:25" x14ac:dyDescent="0.45">
      <c r="P10541" s="33"/>
      <c r="W10541" s="33"/>
      <c r="Y10541" s="33"/>
    </row>
    <row r="10542" spans="16:25" x14ac:dyDescent="0.45">
      <c r="P10542" s="33"/>
      <c r="W10542" s="33"/>
      <c r="Y10542" s="33"/>
    </row>
    <row r="10543" spans="16:25" x14ac:dyDescent="0.45">
      <c r="P10543" s="33"/>
      <c r="W10543" s="33"/>
      <c r="Y10543" s="33"/>
    </row>
    <row r="10544" spans="16:25" x14ac:dyDescent="0.45">
      <c r="P10544" s="33"/>
      <c r="W10544" s="33"/>
      <c r="Y10544" s="33"/>
    </row>
    <row r="10545" spans="16:25" x14ac:dyDescent="0.45">
      <c r="P10545" s="33"/>
      <c r="W10545" s="33"/>
      <c r="Y10545" s="33"/>
    </row>
    <row r="10546" spans="16:25" x14ac:dyDescent="0.45">
      <c r="P10546" s="33"/>
      <c r="W10546" s="33"/>
      <c r="Y10546" s="33"/>
    </row>
    <row r="10547" spans="16:25" x14ac:dyDescent="0.45">
      <c r="P10547" s="33"/>
      <c r="W10547" s="33"/>
      <c r="Y10547" s="33"/>
    </row>
    <row r="10548" spans="16:25" x14ac:dyDescent="0.45">
      <c r="P10548" s="33"/>
      <c r="W10548" s="33"/>
      <c r="Y10548" s="33"/>
    </row>
    <row r="10549" spans="16:25" x14ac:dyDescent="0.45">
      <c r="P10549" s="33"/>
      <c r="W10549" s="33"/>
      <c r="Y10549" s="33"/>
    </row>
    <row r="10550" spans="16:25" x14ac:dyDescent="0.45">
      <c r="P10550" s="33"/>
      <c r="W10550" s="33"/>
      <c r="Y10550" s="33"/>
    </row>
    <row r="10551" spans="16:25" x14ac:dyDescent="0.45">
      <c r="P10551" s="33"/>
      <c r="W10551" s="33"/>
      <c r="Y10551" s="33"/>
    </row>
    <row r="10552" spans="16:25" x14ac:dyDescent="0.45">
      <c r="P10552" s="33"/>
      <c r="W10552" s="33"/>
      <c r="Y10552" s="33"/>
    </row>
    <row r="10553" spans="16:25" x14ac:dyDescent="0.45">
      <c r="P10553" s="33"/>
      <c r="W10553" s="33"/>
      <c r="Y10553" s="33"/>
    </row>
    <row r="10554" spans="16:25" x14ac:dyDescent="0.45">
      <c r="P10554" s="33"/>
      <c r="W10554" s="33"/>
      <c r="Y10554" s="33"/>
    </row>
    <row r="10555" spans="16:25" x14ac:dyDescent="0.45">
      <c r="P10555" s="33"/>
      <c r="W10555" s="33"/>
      <c r="Y10555" s="33"/>
    </row>
    <row r="10556" spans="16:25" x14ac:dyDescent="0.45">
      <c r="P10556" s="33"/>
      <c r="W10556" s="33"/>
      <c r="Y10556" s="33"/>
    </row>
    <row r="10557" spans="16:25" x14ac:dyDescent="0.45">
      <c r="P10557" s="33"/>
      <c r="W10557" s="33"/>
      <c r="Y10557" s="33"/>
    </row>
    <row r="10558" spans="16:25" x14ac:dyDescent="0.45">
      <c r="P10558" s="33"/>
      <c r="W10558" s="33"/>
      <c r="Y10558" s="33"/>
    </row>
    <row r="10559" spans="16:25" x14ac:dyDescent="0.45">
      <c r="P10559" s="33"/>
      <c r="W10559" s="33"/>
      <c r="Y10559" s="33"/>
    </row>
    <row r="10560" spans="16:25" x14ac:dyDescent="0.45">
      <c r="P10560" s="33"/>
      <c r="W10560" s="33"/>
      <c r="Y10560" s="33"/>
    </row>
    <row r="10561" spans="16:25" x14ac:dyDescent="0.45">
      <c r="P10561" s="33"/>
      <c r="W10561" s="33"/>
      <c r="Y10561" s="33"/>
    </row>
    <row r="10562" spans="16:25" x14ac:dyDescent="0.45">
      <c r="P10562" s="33"/>
      <c r="W10562" s="33"/>
      <c r="Y10562" s="33"/>
    </row>
    <row r="10563" spans="16:25" x14ac:dyDescent="0.45">
      <c r="P10563" s="33"/>
      <c r="W10563" s="33"/>
      <c r="Y10563" s="33"/>
    </row>
    <row r="10564" spans="16:25" x14ac:dyDescent="0.45">
      <c r="P10564" s="33"/>
      <c r="W10564" s="33"/>
      <c r="Y10564" s="33"/>
    </row>
    <row r="10565" spans="16:25" x14ac:dyDescent="0.45">
      <c r="P10565" s="33"/>
      <c r="W10565" s="33"/>
      <c r="Y10565" s="33"/>
    </row>
    <row r="10566" spans="16:25" x14ac:dyDescent="0.45">
      <c r="P10566" s="33"/>
      <c r="W10566" s="33"/>
      <c r="Y10566" s="33"/>
    </row>
    <row r="10567" spans="16:25" x14ac:dyDescent="0.45">
      <c r="P10567" s="33"/>
      <c r="W10567" s="33"/>
      <c r="Y10567" s="33"/>
    </row>
    <row r="10568" spans="16:25" x14ac:dyDescent="0.45">
      <c r="P10568" s="33"/>
      <c r="W10568" s="33"/>
      <c r="Y10568" s="33"/>
    </row>
    <row r="10569" spans="16:25" x14ac:dyDescent="0.45">
      <c r="P10569" s="33"/>
      <c r="W10569" s="33"/>
      <c r="Y10569" s="33"/>
    </row>
    <row r="10570" spans="16:25" x14ac:dyDescent="0.45">
      <c r="P10570" s="33"/>
      <c r="W10570" s="33"/>
      <c r="Y10570" s="33"/>
    </row>
    <row r="10571" spans="16:25" x14ac:dyDescent="0.45">
      <c r="P10571" s="33"/>
      <c r="W10571" s="33"/>
      <c r="Y10571" s="33"/>
    </row>
    <row r="10572" spans="16:25" x14ac:dyDescent="0.45">
      <c r="P10572" s="33"/>
      <c r="W10572" s="33"/>
      <c r="Y10572" s="33"/>
    </row>
    <row r="10573" spans="16:25" x14ac:dyDescent="0.45">
      <c r="P10573" s="33"/>
      <c r="W10573" s="33"/>
      <c r="Y10573" s="33"/>
    </row>
    <row r="10574" spans="16:25" x14ac:dyDescent="0.45">
      <c r="P10574" s="33"/>
      <c r="W10574" s="33"/>
      <c r="Y10574" s="33"/>
    </row>
    <row r="10575" spans="16:25" x14ac:dyDescent="0.45">
      <c r="P10575" s="33"/>
      <c r="W10575" s="33"/>
      <c r="Y10575" s="33"/>
    </row>
    <row r="10576" spans="16:25" x14ac:dyDescent="0.45">
      <c r="P10576" s="33"/>
      <c r="W10576" s="33"/>
      <c r="Y10576" s="33"/>
    </row>
    <row r="10577" spans="16:25" x14ac:dyDescent="0.45">
      <c r="P10577" s="33"/>
      <c r="W10577" s="33"/>
      <c r="Y10577" s="33"/>
    </row>
    <row r="10578" spans="16:25" x14ac:dyDescent="0.45">
      <c r="P10578" s="33"/>
      <c r="W10578" s="33"/>
      <c r="Y10578" s="33"/>
    </row>
    <row r="10579" spans="16:25" x14ac:dyDescent="0.45">
      <c r="P10579" s="33"/>
      <c r="W10579" s="33"/>
      <c r="Y10579" s="33"/>
    </row>
    <row r="10580" spans="16:25" x14ac:dyDescent="0.45">
      <c r="P10580" s="33"/>
      <c r="W10580" s="33"/>
      <c r="Y10580" s="33"/>
    </row>
    <row r="10581" spans="16:25" x14ac:dyDescent="0.45">
      <c r="P10581" s="33"/>
      <c r="W10581" s="33"/>
      <c r="Y10581" s="33"/>
    </row>
    <row r="10582" spans="16:25" x14ac:dyDescent="0.45">
      <c r="P10582" s="33"/>
      <c r="W10582" s="33"/>
      <c r="Y10582" s="33"/>
    </row>
    <row r="10583" spans="16:25" x14ac:dyDescent="0.45">
      <c r="P10583" s="33"/>
      <c r="W10583" s="33"/>
      <c r="Y10583" s="33"/>
    </row>
    <row r="10584" spans="16:25" x14ac:dyDescent="0.45">
      <c r="P10584" s="33"/>
      <c r="W10584" s="33"/>
      <c r="Y10584" s="33"/>
    </row>
    <row r="10585" spans="16:25" x14ac:dyDescent="0.45">
      <c r="P10585" s="33"/>
      <c r="W10585" s="33"/>
      <c r="Y10585" s="33"/>
    </row>
    <row r="10586" spans="16:25" x14ac:dyDescent="0.45">
      <c r="P10586" s="33"/>
      <c r="W10586" s="33"/>
      <c r="Y10586" s="33"/>
    </row>
    <row r="10587" spans="16:25" x14ac:dyDescent="0.45">
      <c r="P10587" s="33"/>
      <c r="W10587" s="33"/>
      <c r="Y10587" s="33"/>
    </row>
    <row r="10588" spans="16:25" x14ac:dyDescent="0.45">
      <c r="P10588" s="33"/>
      <c r="W10588" s="33"/>
      <c r="Y10588" s="33"/>
    </row>
    <row r="10589" spans="16:25" x14ac:dyDescent="0.45">
      <c r="P10589" s="33"/>
      <c r="W10589" s="33"/>
      <c r="Y10589" s="33"/>
    </row>
    <row r="10590" spans="16:25" x14ac:dyDescent="0.45">
      <c r="P10590" s="33"/>
      <c r="W10590" s="33"/>
      <c r="Y10590" s="33"/>
    </row>
    <row r="10591" spans="16:25" x14ac:dyDescent="0.45">
      <c r="P10591" s="33"/>
      <c r="W10591" s="33"/>
      <c r="Y10591" s="33"/>
    </row>
    <row r="10592" spans="16:25" x14ac:dyDescent="0.45">
      <c r="P10592" s="33"/>
      <c r="W10592" s="33"/>
      <c r="Y10592" s="33"/>
    </row>
    <row r="10593" spans="16:25" x14ac:dyDescent="0.45">
      <c r="P10593" s="33"/>
      <c r="W10593" s="33"/>
      <c r="Y10593" s="33"/>
    </row>
    <row r="10594" spans="16:25" x14ac:dyDescent="0.45">
      <c r="P10594" s="33"/>
      <c r="W10594" s="33"/>
      <c r="Y10594" s="33"/>
    </row>
    <row r="10595" spans="16:25" x14ac:dyDescent="0.45">
      <c r="P10595" s="33"/>
      <c r="W10595" s="33"/>
      <c r="Y10595" s="33"/>
    </row>
    <row r="10596" spans="16:25" x14ac:dyDescent="0.45">
      <c r="P10596" s="33"/>
      <c r="W10596" s="33"/>
      <c r="Y10596" s="33"/>
    </row>
    <row r="10597" spans="16:25" x14ac:dyDescent="0.45">
      <c r="P10597" s="33"/>
      <c r="W10597" s="33"/>
      <c r="Y10597" s="33"/>
    </row>
    <row r="10598" spans="16:25" x14ac:dyDescent="0.45">
      <c r="P10598" s="33"/>
      <c r="W10598" s="33"/>
      <c r="Y10598" s="33"/>
    </row>
    <row r="10599" spans="16:25" x14ac:dyDescent="0.45">
      <c r="P10599" s="33"/>
      <c r="W10599" s="33"/>
      <c r="Y10599" s="33"/>
    </row>
    <row r="10600" spans="16:25" x14ac:dyDescent="0.45">
      <c r="P10600" s="33"/>
      <c r="W10600" s="33"/>
      <c r="Y10600" s="33"/>
    </row>
    <row r="10601" spans="16:25" x14ac:dyDescent="0.45">
      <c r="P10601" s="33"/>
      <c r="W10601" s="33"/>
      <c r="Y10601" s="33"/>
    </row>
    <row r="10602" spans="16:25" x14ac:dyDescent="0.45">
      <c r="P10602" s="33"/>
      <c r="W10602" s="33"/>
      <c r="Y10602" s="33"/>
    </row>
    <row r="10603" spans="16:25" x14ac:dyDescent="0.45">
      <c r="P10603" s="33"/>
      <c r="W10603" s="33"/>
      <c r="Y10603" s="33"/>
    </row>
    <row r="10604" spans="16:25" x14ac:dyDescent="0.45">
      <c r="P10604" s="33"/>
      <c r="W10604" s="33"/>
      <c r="Y10604" s="33"/>
    </row>
    <row r="10605" spans="16:25" x14ac:dyDescent="0.45">
      <c r="P10605" s="33"/>
      <c r="W10605" s="33"/>
      <c r="Y10605" s="33"/>
    </row>
    <row r="10606" spans="16:25" x14ac:dyDescent="0.45">
      <c r="P10606" s="33"/>
      <c r="W10606" s="33"/>
      <c r="Y10606" s="33"/>
    </row>
    <row r="10607" spans="16:25" x14ac:dyDescent="0.45">
      <c r="P10607" s="33"/>
      <c r="W10607" s="33"/>
      <c r="Y10607" s="33"/>
    </row>
    <row r="10608" spans="16:25" x14ac:dyDescent="0.45">
      <c r="P10608" s="33"/>
      <c r="W10608" s="33"/>
      <c r="Y10608" s="33"/>
    </row>
    <row r="10609" spans="16:25" x14ac:dyDescent="0.45">
      <c r="P10609" s="33"/>
      <c r="W10609" s="33"/>
      <c r="Y10609" s="33"/>
    </row>
    <row r="10610" spans="16:25" x14ac:dyDescent="0.45">
      <c r="P10610" s="33"/>
      <c r="W10610" s="33"/>
      <c r="Y10610" s="33"/>
    </row>
    <row r="10611" spans="16:25" x14ac:dyDescent="0.45">
      <c r="P10611" s="33"/>
      <c r="W10611" s="33"/>
      <c r="Y10611" s="33"/>
    </row>
    <row r="10612" spans="16:25" x14ac:dyDescent="0.45">
      <c r="P10612" s="33"/>
      <c r="W10612" s="33"/>
      <c r="Y10612" s="33"/>
    </row>
    <row r="10613" spans="16:25" x14ac:dyDescent="0.45">
      <c r="P10613" s="33"/>
      <c r="W10613" s="33"/>
      <c r="Y10613" s="33"/>
    </row>
    <row r="10614" spans="16:25" x14ac:dyDescent="0.45">
      <c r="P10614" s="33"/>
      <c r="W10614" s="33"/>
      <c r="Y10614" s="33"/>
    </row>
    <row r="10615" spans="16:25" x14ac:dyDescent="0.45">
      <c r="P10615" s="33"/>
      <c r="W10615" s="33"/>
      <c r="Y10615" s="33"/>
    </row>
    <row r="10616" spans="16:25" x14ac:dyDescent="0.45">
      <c r="P10616" s="33"/>
      <c r="W10616" s="33"/>
      <c r="Y10616" s="33"/>
    </row>
    <row r="10617" spans="16:25" x14ac:dyDescent="0.45">
      <c r="P10617" s="33"/>
      <c r="W10617" s="33"/>
      <c r="Y10617" s="33"/>
    </row>
    <row r="10618" spans="16:25" x14ac:dyDescent="0.45">
      <c r="P10618" s="33"/>
      <c r="W10618" s="33"/>
      <c r="Y10618" s="33"/>
    </row>
    <row r="10619" spans="16:25" x14ac:dyDescent="0.45">
      <c r="P10619" s="33"/>
      <c r="W10619" s="33"/>
      <c r="Y10619" s="33"/>
    </row>
    <row r="10620" spans="16:25" x14ac:dyDescent="0.45">
      <c r="P10620" s="33"/>
      <c r="W10620" s="33"/>
      <c r="Y10620" s="33"/>
    </row>
    <row r="10621" spans="16:25" x14ac:dyDescent="0.45">
      <c r="P10621" s="33"/>
      <c r="W10621" s="33"/>
      <c r="Y10621" s="33"/>
    </row>
    <row r="10622" spans="16:25" x14ac:dyDescent="0.45">
      <c r="P10622" s="33"/>
      <c r="W10622" s="33"/>
      <c r="Y10622" s="33"/>
    </row>
    <row r="10623" spans="16:25" x14ac:dyDescent="0.45">
      <c r="P10623" s="33"/>
      <c r="W10623" s="33"/>
      <c r="Y10623" s="33"/>
    </row>
    <row r="10624" spans="16:25" x14ac:dyDescent="0.45">
      <c r="P10624" s="33"/>
      <c r="W10624" s="33"/>
      <c r="Y10624" s="33"/>
    </row>
    <row r="10625" spans="16:25" x14ac:dyDescent="0.45">
      <c r="P10625" s="33"/>
      <c r="W10625" s="33"/>
      <c r="Y10625" s="33"/>
    </row>
    <row r="10626" spans="16:25" x14ac:dyDescent="0.45">
      <c r="P10626" s="33"/>
      <c r="W10626" s="33"/>
      <c r="Y10626" s="33"/>
    </row>
    <row r="10627" spans="16:25" x14ac:dyDescent="0.45">
      <c r="P10627" s="33"/>
      <c r="W10627" s="33"/>
      <c r="Y10627" s="33"/>
    </row>
    <row r="10628" spans="16:25" x14ac:dyDescent="0.45">
      <c r="P10628" s="33"/>
      <c r="W10628" s="33"/>
      <c r="Y10628" s="33"/>
    </row>
    <row r="10629" spans="16:25" x14ac:dyDescent="0.45">
      <c r="P10629" s="33"/>
      <c r="W10629" s="33"/>
      <c r="Y10629" s="33"/>
    </row>
    <row r="10630" spans="16:25" x14ac:dyDescent="0.45">
      <c r="P10630" s="33"/>
      <c r="W10630" s="33"/>
      <c r="Y10630" s="33"/>
    </row>
    <row r="10631" spans="16:25" x14ac:dyDescent="0.45">
      <c r="P10631" s="33"/>
      <c r="W10631" s="33"/>
      <c r="Y10631" s="33"/>
    </row>
    <row r="10632" spans="16:25" x14ac:dyDescent="0.45">
      <c r="P10632" s="33"/>
      <c r="W10632" s="33"/>
      <c r="Y10632" s="33"/>
    </row>
    <row r="10633" spans="16:25" x14ac:dyDescent="0.45">
      <c r="P10633" s="33"/>
      <c r="W10633" s="33"/>
      <c r="Y10633" s="33"/>
    </row>
    <row r="10634" spans="16:25" x14ac:dyDescent="0.45">
      <c r="P10634" s="33"/>
      <c r="W10634" s="33"/>
      <c r="Y10634" s="33"/>
    </row>
    <row r="10635" spans="16:25" x14ac:dyDescent="0.45">
      <c r="P10635" s="33"/>
      <c r="W10635" s="33"/>
      <c r="Y10635" s="33"/>
    </row>
    <row r="10636" spans="16:25" x14ac:dyDescent="0.45">
      <c r="P10636" s="33"/>
      <c r="W10636" s="33"/>
      <c r="Y10636" s="33"/>
    </row>
    <row r="10637" spans="16:25" x14ac:dyDescent="0.45">
      <c r="P10637" s="33"/>
      <c r="W10637" s="33"/>
      <c r="Y10637" s="33"/>
    </row>
    <row r="10638" spans="16:25" x14ac:dyDescent="0.45">
      <c r="P10638" s="33"/>
      <c r="W10638" s="33"/>
      <c r="Y10638" s="33"/>
    </row>
    <row r="10639" spans="16:25" x14ac:dyDescent="0.45">
      <c r="P10639" s="33"/>
      <c r="W10639" s="33"/>
      <c r="Y10639" s="33"/>
    </row>
    <row r="10640" spans="16:25" x14ac:dyDescent="0.45">
      <c r="P10640" s="33"/>
      <c r="W10640" s="33"/>
      <c r="Y10640" s="33"/>
    </row>
    <row r="10641" spans="16:25" x14ac:dyDescent="0.45">
      <c r="P10641" s="33"/>
      <c r="W10641" s="33"/>
      <c r="Y10641" s="33"/>
    </row>
    <row r="10642" spans="16:25" x14ac:dyDescent="0.45">
      <c r="P10642" s="33"/>
      <c r="W10642" s="33"/>
      <c r="Y10642" s="33"/>
    </row>
    <row r="10643" spans="16:25" x14ac:dyDescent="0.45">
      <c r="P10643" s="33"/>
      <c r="W10643" s="33"/>
      <c r="Y10643" s="33"/>
    </row>
    <row r="10644" spans="16:25" x14ac:dyDescent="0.45">
      <c r="P10644" s="33"/>
      <c r="W10644" s="33"/>
      <c r="Y10644" s="33"/>
    </row>
    <row r="10645" spans="16:25" x14ac:dyDescent="0.45">
      <c r="P10645" s="33"/>
      <c r="W10645" s="33"/>
      <c r="Y10645" s="33"/>
    </row>
    <row r="10646" spans="16:25" x14ac:dyDescent="0.45">
      <c r="P10646" s="33"/>
      <c r="W10646" s="33"/>
      <c r="Y10646" s="33"/>
    </row>
    <row r="10647" spans="16:25" x14ac:dyDescent="0.45">
      <c r="P10647" s="33"/>
      <c r="W10647" s="33"/>
      <c r="Y10647" s="33"/>
    </row>
    <row r="10648" spans="16:25" x14ac:dyDescent="0.45">
      <c r="P10648" s="33"/>
      <c r="W10648" s="33"/>
      <c r="Y10648" s="33"/>
    </row>
    <row r="10649" spans="16:25" x14ac:dyDescent="0.45">
      <c r="P10649" s="33"/>
      <c r="W10649" s="33"/>
      <c r="Y10649" s="33"/>
    </row>
    <row r="10650" spans="16:25" x14ac:dyDescent="0.45">
      <c r="P10650" s="33"/>
      <c r="W10650" s="33"/>
      <c r="Y10650" s="33"/>
    </row>
    <row r="10651" spans="16:25" x14ac:dyDescent="0.45">
      <c r="P10651" s="33"/>
      <c r="W10651" s="33"/>
      <c r="Y10651" s="33"/>
    </row>
    <row r="10652" spans="16:25" x14ac:dyDescent="0.45">
      <c r="P10652" s="33"/>
      <c r="W10652" s="33"/>
      <c r="Y10652" s="33"/>
    </row>
    <row r="10653" spans="16:25" x14ac:dyDescent="0.45">
      <c r="P10653" s="33"/>
      <c r="W10653" s="33"/>
      <c r="Y10653" s="33"/>
    </row>
    <row r="10654" spans="16:25" x14ac:dyDescent="0.45">
      <c r="P10654" s="33"/>
      <c r="W10654" s="33"/>
      <c r="Y10654" s="33"/>
    </row>
    <row r="10655" spans="16:25" x14ac:dyDescent="0.45">
      <c r="P10655" s="33"/>
      <c r="W10655" s="33"/>
      <c r="Y10655" s="33"/>
    </row>
    <row r="10656" spans="16:25" x14ac:dyDescent="0.45">
      <c r="P10656" s="33"/>
      <c r="W10656" s="33"/>
      <c r="Y10656" s="33"/>
    </row>
    <row r="10657" spans="16:25" x14ac:dyDescent="0.45">
      <c r="P10657" s="33"/>
      <c r="W10657" s="33"/>
      <c r="Y10657" s="33"/>
    </row>
    <row r="10658" spans="16:25" x14ac:dyDescent="0.45">
      <c r="P10658" s="33"/>
      <c r="W10658" s="33"/>
      <c r="Y10658" s="33"/>
    </row>
    <row r="10659" spans="16:25" x14ac:dyDescent="0.45">
      <c r="P10659" s="33"/>
      <c r="W10659" s="33"/>
      <c r="Y10659" s="33"/>
    </row>
    <row r="10660" spans="16:25" x14ac:dyDescent="0.45">
      <c r="P10660" s="33"/>
      <c r="W10660" s="33"/>
      <c r="Y10660" s="33"/>
    </row>
    <row r="10661" spans="16:25" x14ac:dyDescent="0.45">
      <c r="P10661" s="33"/>
      <c r="W10661" s="33"/>
      <c r="Y10661" s="33"/>
    </row>
    <row r="10662" spans="16:25" x14ac:dyDescent="0.45">
      <c r="P10662" s="33"/>
      <c r="W10662" s="33"/>
      <c r="Y10662" s="33"/>
    </row>
    <row r="10663" spans="16:25" x14ac:dyDescent="0.45">
      <c r="P10663" s="33"/>
      <c r="W10663" s="33"/>
      <c r="Y10663" s="33"/>
    </row>
    <row r="10664" spans="16:25" x14ac:dyDescent="0.45">
      <c r="P10664" s="33"/>
      <c r="W10664" s="33"/>
      <c r="Y10664" s="33"/>
    </row>
    <row r="10665" spans="16:25" x14ac:dyDescent="0.45">
      <c r="P10665" s="33"/>
      <c r="W10665" s="33"/>
      <c r="Y10665" s="33"/>
    </row>
    <row r="10666" spans="16:25" x14ac:dyDescent="0.45">
      <c r="P10666" s="33"/>
      <c r="W10666" s="33"/>
      <c r="Y10666" s="33"/>
    </row>
    <row r="10667" spans="16:25" x14ac:dyDescent="0.45">
      <c r="P10667" s="33"/>
      <c r="W10667" s="33"/>
      <c r="Y10667" s="33"/>
    </row>
    <row r="10668" spans="16:25" x14ac:dyDescent="0.45">
      <c r="P10668" s="33"/>
      <c r="W10668" s="33"/>
      <c r="Y10668" s="33"/>
    </row>
    <row r="10669" spans="16:25" x14ac:dyDescent="0.45">
      <c r="P10669" s="33"/>
      <c r="W10669" s="33"/>
      <c r="Y10669" s="33"/>
    </row>
    <row r="10670" spans="16:25" x14ac:dyDescent="0.45">
      <c r="P10670" s="33"/>
      <c r="W10670" s="33"/>
      <c r="Y10670" s="33"/>
    </row>
    <row r="10671" spans="16:25" x14ac:dyDescent="0.45">
      <c r="P10671" s="33"/>
      <c r="W10671" s="33"/>
      <c r="Y10671" s="33"/>
    </row>
    <row r="10672" spans="16:25" x14ac:dyDescent="0.45">
      <c r="P10672" s="33"/>
      <c r="W10672" s="33"/>
      <c r="Y10672" s="33"/>
    </row>
    <row r="10673" spans="16:25" x14ac:dyDescent="0.45">
      <c r="P10673" s="33"/>
      <c r="W10673" s="33"/>
      <c r="Y10673" s="33"/>
    </row>
    <row r="10674" spans="16:25" x14ac:dyDescent="0.45">
      <c r="P10674" s="33"/>
      <c r="W10674" s="33"/>
      <c r="Y10674" s="33"/>
    </row>
    <row r="10675" spans="16:25" x14ac:dyDescent="0.45">
      <c r="P10675" s="33"/>
      <c r="W10675" s="33"/>
      <c r="Y10675" s="33"/>
    </row>
    <row r="10676" spans="16:25" x14ac:dyDescent="0.45">
      <c r="P10676" s="33"/>
      <c r="W10676" s="33"/>
      <c r="Y10676" s="33"/>
    </row>
    <row r="10677" spans="16:25" x14ac:dyDescent="0.45">
      <c r="P10677" s="33"/>
      <c r="W10677" s="33"/>
      <c r="Y10677" s="33"/>
    </row>
    <row r="10678" spans="16:25" x14ac:dyDescent="0.45">
      <c r="P10678" s="33"/>
      <c r="W10678" s="33"/>
      <c r="Y10678" s="33"/>
    </row>
    <row r="10679" spans="16:25" x14ac:dyDescent="0.45">
      <c r="P10679" s="33"/>
      <c r="W10679" s="33"/>
      <c r="Y10679" s="33"/>
    </row>
    <row r="10680" spans="16:25" x14ac:dyDescent="0.45">
      <c r="P10680" s="33"/>
      <c r="W10680" s="33"/>
      <c r="Y10680" s="33"/>
    </row>
    <row r="10681" spans="16:25" x14ac:dyDescent="0.45">
      <c r="P10681" s="33"/>
      <c r="W10681" s="33"/>
      <c r="Y10681" s="33"/>
    </row>
    <row r="10682" spans="16:25" x14ac:dyDescent="0.45">
      <c r="P10682" s="33"/>
      <c r="W10682" s="33"/>
      <c r="Y10682" s="33"/>
    </row>
    <row r="10683" spans="16:25" x14ac:dyDescent="0.45">
      <c r="P10683" s="33"/>
      <c r="W10683" s="33"/>
      <c r="Y10683" s="33"/>
    </row>
    <row r="10684" spans="16:25" x14ac:dyDescent="0.45">
      <c r="P10684" s="33"/>
      <c r="W10684" s="33"/>
      <c r="Y10684" s="33"/>
    </row>
    <row r="10685" spans="16:25" x14ac:dyDescent="0.45">
      <c r="P10685" s="33"/>
      <c r="W10685" s="33"/>
      <c r="Y10685" s="33"/>
    </row>
    <row r="10686" spans="16:25" x14ac:dyDescent="0.45">
      <c r="P10686" s="33"/>
      <c r="W10686" s="33"/>
      <c r="Y10686" s="33"/>
    </row>
    <row r="10687" spans="16:25" x14ac:dyDescent="0.45">
      <c r="P10687" s="33"/>
      <c r="W10687" s="33"/>
      <c r="Y10687" s="33"/>
    </row>
    <row r="10688" spans="16:25" x14ac:dyDescent="0.45">
      <c r="P10688" s="33"/>
      <c r="W10688" s="33"/>
      <c r="Y10688" s="33"/>
    </row>
    <row r="10689" spans="16:25" x14ac:dyDescent="0.45">
      <c r="P10689" s="33"/>
      <c r="W10689" s="33"/>
      <c r="Y10689" s="33"/>
    </row>
    <row r="10690" spans="16:25" x14ac:dyDescent="0.45">
      <c r="P10690" s="33"/>
      <c r="W10690" s="33"/>
      <c r="Y10690" s="33"/>
    </row>
    <row r="10691" spans="16:25" x14ac:dyDescent="0.45">
      <c r="P10691" s="33"/>
      <c r="W10691" s="33"/>
      <c r="Y10691" s="33"/>
    </row>
    <row r="10692" spans="16:25" x14ac:dyDescent="0.45">
      <c r="P10692" s="33"/>
      <c r="W10692" s="33"/>
      <c r="Y10692" s="33"/>
    </row>
    <row r="10693" spans="16:25" x14ac:dyDescent="0.45">
      <c r="P10693" s="33"/>
      <c r="W10693" s="33"/>
      <c r="Y10693" s="33"/>
    </row>
    <row r="10694" spans="16:25" x14ac:dyDescent="0.45">
      <c r="P10694" s="33"/>
      <c r="W10694" s="33"/>
      <c r="Y10694" s="33"/>
    </row>
    <row r="10695" spans="16:25" x14ac:dyDescent="0.45">
      <c r="P10695" s="33"/>
      <c r="W10695" s="33"/>
      <c r="Y10695" s="33"/>
    </row>
    <row r="10696" spans="16:25" x14ac:dyDescent="0.45">
      <c r="P10696" s="33"/>
      <c r="W10696" s="33"/>
      <c r="Y10696" s="33"/>
    </row>
    <row r="10697" spans="16:25" x14ac:dyDescent="0.45">
      <c r="P10697" s="33"/>
      <c r="W10697" s="33"/>
      <c r="Y10697" s="33"/>
    </row>
    <row r="10698" spans="16:25" x14ac:dyDescent="0.45">
      <c r="P10698" s="33"/>
      <c r="W10698" s="33"/>
      <c r="Y10698" s="33"/>
    </row>
    <row r="10699" spans="16:25" x14ac:dyDescent="0.45">
      <c r="P10699" s="33"/>
      <c r="W10699" s="33"/>
      <c r="Y10699" s="33"/>
    </row>
    <row r="10700" spans="16:25" x14ac:dyDescent="0.45">
      <c r="P10700" s="33"/>
      <c r="W10700" s="33"/>
      <c r="Y10700" s="33"/>
    </row>
    <row r="10701" spans="16:25" x14ac:dyDescent="0.45">
      <c r="P10701" s="33"/>
      <c r="W10701" s="33"/>
      <c r="Y10701" s="33"/>
    </row>
    <row r="10702" spans="16:25" x14ac:dyDescent="0.45">
      <c r="P10702" s="33"/>
      <c r="W10702" s="33"/>
      <c r="Y10702" s="33"/>
    </row>
    <row r="10703" spans="16:25" x14ac:dyDescent="0.45">
      <c r="P10703" s="33"/>
      <c r="W10703" s="33"/>
      <c r="Y10703" s="33"/>
    </row>
    <row r="10704" spans="16:25" x14ac:dyDescent="0.45">
      <c r="P10704" s="33"/>
      <c r="W10704" s="33"/>
      <c r="Y10704" s="33"/>
    </row>
    <row r="10705" spans="16:25" x14ac:dyDescent="0.45">
      <c r="P10705" s="33"/>
      <c r="W10705" s="33"/>
      <c r="Y10705" s="33"/>
    </row>
    <row r="10706" spans="16:25" x14ac:dyDescent="0.45">
      <c r="P10706" s="33"/>
      <c r="W10706" s="33"/>
      <c r="Y10706" s="33"/>
    </row>
    <row r="10707" spans="16:25" x14ac:dyDescent="0.45">
      <c r="P10707" s="33"/>
      <c r="W10707" s="33"/>
      <c r="Y10707" s="33"/>
    </row>
    <row r="10708" spans="16:25" x14ac:dyDescent="0.45">
      <c r="P10708" s="33"/>
      <c r="W10708" s="33"/>
      <c r="Y10708" s="33"/>
    </row>
    <row r="10709" spans="16:25" x14ac:dyDescent="0.45">
      <c r="P10709" s="33"/>
      <c r="W10709" s="33"/>
      <c r="Y10709" s="33"/>
    </row>
    <row r="10710" spans="16:25" x14ac:dyDescent="0.45">
      <c r="P10710" s="33"/>
      <c r="W10710" s="33"/>
      <c r="Y10710" s="33"/>
    </row>
    <row r="10711" spans="16:25" x14ac:dyDescent="0.45">
      <c r="P10711" s="33"/>
      <c r="W10711" s="33"/>
      <c r="Y10711" s="33"/>
    </row>
    <row r="10712" spans="16:25" x14ac:dyDescent="0.45">
      <c r="P10712" s="33"/>
      <c r="W10712" s="33"/>
      <c r="Y10712" s="33"/>
    </row>
    <row r="10713" spans="16:25" x14ac:dyDescent="0.45">
      <c r="P10713" s="33"/>
      <c r="W10713" s="33"/>
      <c r="Y10713" s="33"/>
    </row>
    <row r="10714" spans="16:25" x14ac:dyDescent="0.45">
      <c r="P10714" s="33"/>
      <c r="W10714" s="33"/>
      <c r="Y10714" s="33"/>
    </row>
    <row r="10715" spans="16:25" x14ac:dyDescent="0.45">
      <c r="P10715" s="33"/>
      <c r="W10715" s="33"/>
      <c r="Y10715" s="33"/>
    </row>
    <row r="10716" spans="16:25" x14ac:dyDescent="0.45">
      <c r="P10716" s="33"/>
      <c r="W10716" s="33"/>
      <c r="Y10716" s="33"/>
    </row>
    <row r="10717" spans="16:25" x14ac:dyDescent="0.45">
      <c r="P10717" s="33"/>
      <c r="W10717" s="33"/>
      <c r="Y10717" s="33"/>
    </row>
    <row r="10718" spans="16:25" x14ac:dyDescent="0.45">
      <c r="P10718" s="33"/>
      <c r="W10718" s="33"/>
      <c r="Y10718" s="33"/>
    </row>
    <row r="10719" spans="16:25" x14ac:dyDescent="0.45">
      <c r="P10719" s="33"/>
      <c r="W10719" s="33"/>
      <c r="Y10719" s="33"/>
    </row>
    <row r="10720" spans="16:25" x14ac:dyDescent="0.45">
      <c r="P10720" s="33"/>
      <c r="W10720" s="33"/>
      <c r="Y10720" s="33"/>
    </row>
    <row r="10721" spans="16:25" x14ac:dyDescent="0.45">
      <c r="P10721" s="33"/>
      <c r="W10721" s="33"/>
      <c r="Y10721" s="33"/>
    </row>
    <row r="10722" spans="16:25" x14ac:dyDescent="0.45">
      <c r="P10722" s="33"/>
      <c r="W10722" s="33"/>
      <c r="Y10722" s="33"/>
    </row>
    <row r="10723" spans="16:25" x14ac:dyDescent="0.45">
      <c r="P10723" s="33"/>
      <c r="W10723" s="33"/>
      <c r="Y10723" s="33"/>
    </row>
    <row r="10724" spans="16:25" x14ac:dyDescent="0.45">
      <c r="P10724" s="33"/>
      <c r="W10724" s="33"/>
      <c r="Y10724" s="33"/>
    </row>
    <row r="10725" spans="16:25" x14ac:dyDescent="0.45">
      <c r="P10725" s="33"/>
      <c r="W10725" s="33"/>
      <c r="Y10725" s="33"/>
    </row>
    <row r="10726" spans="16:25" x14ac:dyDescent="0.45">
      <c r="P10726" s="33"/>
      <c r="W10726" s="33"/>
      <c r="Y10726" s="33"/>
    </row>
    <row r="10727" spans="16:25" x14ac:dyDescent="0.45">
      <c r="P10727" s="33"/>
      <c r="W10727" s="33"/>
      <c r="Y10727" s="33"/>
    </row>
    <row r="10728" spans="16:25" x14ac:dyDescent="0.45">
      <c r="P10728" s="33"/>
      <c r="W10728" s="33"/>
      <c r="Y10728" s="33"/>
    </row>
    <row r="10729" spans="16:25" x14ac:dyDescent="0.45">
      <c r="P10729" s="33"/>
      <c r="W10729" s="33"/>
      <c r="Y10729" s="33"/>
    </row>
    <row r="10730" spans="16:25" x14ac:dyDescent="0.45">
      <c r="P10730" s="33"/>
      <c r="W10730" s="33"/>
      <c r="Y10730" s="33"/>
    </row>
    <row r="10731" spans="16:25" x14ac:dyDescent="0.45">
      <c r="P10731" s="33"/>
      <c r="W10731" s="33"/>
      <c r="Y10731" s="33"/>
    </row>
    <row r="10732" spans="16:25" x14ac:dyDescent="0.45">
      <c r="P10732" s="33"/>
      <c r="W10732" s="33"/>
      <c r="Y10732" s="33"/>
    </row>
    <row r="10733" spans="16:25" x14ac:dyDescent="0.45">
      <c r="P10733" s="33"/>
      <c r="W10733" s="33"/>
      <c r="Y10733" s="33"/>
    </row>
    <row r="10734" spans="16:25" x14ac:dyDescent="0.45">
      <c r="P10734" s="33"/>
      <c r="W10734" s="33"/>
      <c r="Y10734" s="33"/>
    </row>
    <row r="10735" spans="16:25" x14ac:dyDescent="0.45">
      <c r="P10735" s="33"/>
      <c r="W10735" s="33"/>
      <c r="Y10735" s="33"/>
    </row>
    <row r="10736" spans="16:25" x14ac:dyDescent="0.45">
      <c r="P10736" s="33"/>
      <c r="W10736" s="33"/>
      <c r="Y10736" s="33"/>
    </row>
    <row r="10737" spans="16:25" x14ac:dyDescent="0.45">
      <c r="P10737" s="33"/>
      <c r="W10737" s="33"/>
      <c r="Y10737" s="33"/>
    </row>
    <row r="10738" spans="16:25" x14ac:dyDescent="0.45">
      <c r="P10738" s="33"/>
      <c r="W10738" s="33"/>
      <c r="Y10738" s="33"/>
    </row>
    <row r="10739" spans="16:25" x14ac:dyDescent="0.45">
      <c r="P10739" s="33"/>
      <c r="W10739" s="33"/>
      <c r="Y10739" s="33"/>
    </row>
    <row r="10740" spans="16:25" x14ac:dyDescent="0.45">
      <c r="P10740" s="33"/>
      <c r="W10740" s="33"/>
      <c r="Y10740" s="33"/>
    </row>
    <row r="10741" spans="16:25" x14ac:dyDescent="0.45">
      <c r="P10741" s="33"/>
      <c r="W10741" s="33"/>
      <c r="Y10741" s="33"/>
    </row>
    <row r="10742" spans="16:25" x14ac:dyDescent="0.45">
      <c r="P10742" s="33"/>
      <c r="W10742" s="33"/>
      <c r="Y10742" s="33"/>
    </row>
    <row r="10743" spans="16:25" x14ac:dyDescent="0.45">
      <c r="P10743" s="33"/>
      <c r="W10743" s="33"/>
      <c r="Y10743" s="33"/>
    </row>
    <row r="10744" spans="16:25" x14ac:dyDescent="0.45">
      <c r="P10744" s="33"/>
      <c r="W10744" s="33"/>
      <c r="Y10744" s="33"/>
    </row>
    <row r="10745" spans="16:25" x14ac:dyDescent="0.45">
      <c r="P10745" s="33"/>
      <c r="W10745" s="33"/>
      <c r="Y10745" s="33"/>
    </row>
    <row r="10746" spans="16:25" x14ac:dyDescent="0.45">
      <c r="P10746" s="33"/>
      <c r="W10746" s="33"/>
      <c r="Y10746" s="33"/>
    </row>
    <row r="10747" spans="16:25" x14ac:dyDescent="0.45">
      <c r="P10747" s="33"/>
      <c r="W10747" s="33"/>
      <c r="Y10747" s="33"/>
    </row>
    <row r="10748" spans="16:25" x14ac:dyDescent="0.45">
      <c r="P10748" s="33"/>
      <c r="W10748" s="33"/>
      <c r="Y10748" s="33"/>
    </row>
    <row r="10749" spans="16:25" x14ac:dyDescent="0.45">
      <c r="P10749" s="33"/>
      <c r="W10749" s="33"/>
      <c r="Y10749" s="33"/>
    </row>
    <row r="10750" spans="16:25" x14ac:dyDescent="0.45">
      <c r="P10750" s="33"/>
      <c r="W10750" s="33"/>
      <c r="Y10750" s="33"/>
    </row>
    <row r="10751" spans="16:25" x14ac:dyDescent="0.45">
      <c r="P10751" s="33"/>
      <c r="W10751" s="33"/>
      <c r="Y10751" s="33"/>
    </row>
    <row r="10752" spans="16:25" x14ac:dyDescent="0.45">
      <c r="P10752" s="33"/>
      <c r="W10752" s="33"/>
      <c r="Y10752" s="33"/>
    </row>
    <row r="10753" spans="16:25" x14ac:dyDescent="0.45">
      <c r="P10753" s="33"/>
      <c r="W10753" s="33"/>
      <c r="Y10753" s="33"/>
    </row>
    <row r="10754" spans="16:25" x14ac:dyDescent="0.45">
      <c r="P10754" s="33"/>
      <c r="W10754" s="33"/>
      <c r="Y10754" s="33"/>
    </row>
    <row r="10755" spans="16:25" x14ac:dyDescent="0.45">
      <c r="P10755" s="33"/>
      <c r="W10755" s="33"/>
      <c r="Y10755" s="33"/>
    </row>
    <row r="10756" spans="16:25" x14ac:dyDescent="0.45">
      <c r="P10756" s="33"/>
      <c r="W10756" s="33"/>
      <c r="Y10756" s="33"/>
    </row>
    <row r="10757" spans="16:25" x14ac:dyDescent="0.45">
      <c r="P10757" s="33"/>
      <c r="W10757" s="33"/>
      <c r="Y10757" s="33"/>
    </row>
    <row r="10758" spans="16:25" x14ac:dyDescent="0.45">
      <c r="P10758" s="33"/>
      <c r="W10758" s="33"/>
      <c r="Y10758" s="33"/>
    </row>
    <row r="10759" spans="16:25" x14ac:dyDescent="0.45">
      <c r="P10759" s="33"/>
      <c r="W10759" s="33"/>
      <c r="Y10759" s="33"/>
    </row>
    <row r="10760" spans="16:25" x14ac:dyDescent="0.45">
      <c r="P10760" s="33"/>
      <c r="W10760" s="33"/>
      <c r="Y10760" s="33"/>
    </row>
    <row r="10761" spans="16:25" x14ac:dyDescent="0.45">
      <c r="P10761" s="33"/>
      <c r="W10761" s="33"/>
      <c r="Y10761" s="33"/>
    </row>
    <row r="10762" spans="16:25" x14ac:dyDescent="0.45">
      <c r="P10762" s="33"/>
      <c r="W10762" s="33"/>
      <c r="Y10762" s="33"/>
    </row>
    <row r="10763" spans="16:25" x14ac:dyDescent="0.45">
      <c r="P10763" s="33"/>
      <c r="W10763" s="33"/>
      <c r="Y10763" s="33"/>
    </row>
    <row r="10764" spans="16:25" x14ac:dyDescent="0.45">
      <c r="P10764" s="33"/>
      <c r="W10764" s="33"/>
      <c r="Y10764" s="33"/>
    </row>
    <row r="10765" spans="16:25" x14ac:dyDescent="0.45">
      <c r="P10765" s="33"/>
      <c r="W10765" s="33"/>
      <c r="Y10765" s="33"/>
    </row>
    <row r="10766" spans="16:25" x14ac:dyDescent="0.45">
      <c r="P10766" s="33"/>
      <c r="W10766" s="33"/>
      <c r="Y10766" s="33"/>
    </row>
    <row r="10767" spans="16:25" x14ac:dyDescent="0.45">
      <c r="P10767" s="33"/>
      <c r="W10767" s="33"/>
      <c r="Y10767" s="33"/>
    </row>
    <row r="10768" spans="16:25" x14ac:dyDescent="0.45">
      <c r="P10768" s="33"/>
      <c r="W10768" s="33"/>
      <c r="Y10768" s="33"/>
    </row>
    <row r="10769" spans="16:25" x14ac:dyDescent="0.45">
      <c r="P10769" s="33"/>
      <c r="W10769" s="33"/>
      <c r="Y10769" s="33"/>
    </row>
    <row r="10770" spans="16:25" x14ac:dyDescent="0.45">
      <c r="P10770" s="33"/>
      <c r="W10770" s="33"/>
      <c r="Y10770" s="33"/>
    </row>
    <row r="10771" spans="16:25" x14ac:dyDescent="0.45">
      <c r="P10771" s="33"/>
      <c r="W10771" s="33"/>
      <c r="Y10771" s="33"/>
    </row>
    <row r="10772" spans="16:25" x14ac:dyDescent="0.45">
      <c r="P10772" s="33"/>
      <c r="W10772" s="33"/>
      <c r="Y10772" s="33"/>
    </row>
    <row r="10773" spans="16:25" x14ac:dyDescent="0.45">
      <c r="P10773" s="33"/>
      <c r="W10773" s="33"/>
      <c r="Y10773" s="33"/>
    </row>
    <row r="10774" spans="16:25" x14ac:dyDescent="0.45">
      <c r="P10774" s="33"/>
      <c r="W10774" s="33"/>
      <c r="Y10774" s="33"/>
    </row>
    <row r="10775" spans="16:25" x14ac:dyDescent="0.45">
      <c r="P10775" s="33"/>
      <c r="W10775" s="33"/>
      <c r="Y10775" s="33"/>
    </row>
    <row r="10776" spans="16:25" x14ac:dyDescent="0.45">
      <c r="P10776" s="33"/>
      <c r="W10776" s="33"/>
      <c r="Y10776" s="33"/>
    </row>
    <row r="10777" spans="16:25" x14ac:dyDescent="0.45">
      <c r="P10777" s="33"/>
      <c r="W10777" s="33"/>
      <c r="Y10777" s="33"/>
    </row>
    <row r="10778" spans="16:25" x14ac:dyDescent="0.45">
      <c r="P10778" s="33"/>
      <c r="W10778" s="33"/>
      <c r="Y10778" s="33"/>
    </row>
    <row r="10779" spans="16:25" x14ac:dyDescent="0.45">
      <c r="P10779" s="33"/>
      <c r="W10779" s="33"/>
      <c r="Y10779" s="33"/>
    </row>
    <row r="10780" spans="16:25" x14ac:dyDescent="0.45">
      <c r="P10780" s="33"/>
      <c r="W10780" s="33"/>
      <c r="Y10780" s="33"/>
    </row>
    <row r="10781" spans="16:25" x14ac:dyDescent="0.45">
      <c r="P10781" s="33"/>
      <c r="W10781" s="33"/>
      <c r="Y10781" s="33"/>
    </row>
    <row r="10782" spans="16:25" x14ac:dyDescent="0.45">
      <c r="P10782" s="33"/>
      <c r="W10782" s="33"/>
      <c r="Y10782" s="33"/>
    </row>
    <row r="10783" spans="16:25" x14ac:dyDescent="0.45">
      <c r="P10783" s="33"/>
      <c r="W10783" s="33"/>
      <c r="Y10783" s="33"/>
    </row>
    <row r="10784" spans="16:25" x14ac:dyDescent="0.45">
      <c r="P10784" s="33"/>
      <c r="W10784" s="33"/>
      <c r="Y10784" s="33"/>
    </row>
    <row r="10785" spans="16:25" x14ac:dyDescent="0.45">
      <c r="P10785" s="33"/>
      <c r="W10785" s="33"/>
      <c r="Y10785" s="33"/>
    </row>
    <row r="10786" spans="16:25" x14ac:dyDescent="0.45">
      <c r="P10786" s="33"/>
      <c r="W10786" s="33"/>
      <c r="Y10786" s="33"/>
    </row>
    <row r="10787" spans="16:25" x14ac:dyDescent="0.45">
      <c r="P10787" s="33"/>
      <c r="W10787" s="33"/>
      <c r="Y10787" s="33"/>
    </row>
    <row r="10788" spans="16:25" x14ac:dyDescent="0.45">
      <c r="P10788" s="33"/>
      <c r="W10788" s="33"/>
      <c r="Y10788" s="33"/>
    </row>
    <row r="10789" spans="16:25" x14ac:dyDescent="0.45">
      <c r="P10789" s="33"/>
      <c r="W10789" s="33"/>
      <c r="Y10789" s="33"/>
    </row>
    <row r="10790" spans="16:25" x14ac:dyDescent="0.45">
      <c r="P10790" s="33"/>
      <c r="W10790" s="33"/>
      <c r="Y10790" s="33"/>
    </row>
    <row r="10791" spans="16:25" x14ac:dyDescent="0.45">
      <c r="P10791" s="33"/>
      <c r="W10791" s="33"/>
      <c r="Y10791" s="33"/>
    </row>
    <row r="10792" spans="16:25" x14ac:dyDescent="0.45">
      <c r="P10792" s="33"/>
      <c r="W10792" s="33"/>
      <c r="Y10792" s="33"/>
    </row>
    <row r="10793" spans="16:25" x14ac:dyDescent="0.45">
      <c r="P10793" s="33"/>
      <c r="W10793" s="33"/>
      <c r="Y10793" s="33"/>
    </row>
    <row r="10794" spans="16:25" x14ac:dyDescent="0.45">
      <c r="P10794" s="33"/>
      <c r="W10794" s="33"/>
      <c r="Y10794" s="33"/>
    </row>
    <row r="10795" spans="16:25" x14ac:dyDescent="0.45">
      <c r="P10795" s="33"/>
      <c r="W10795" s="33"/>
      <c r="Y10795" s="33"/>
    </row>
    <row r="10796" spans="16:25" x14ac:dyDescent="0.45">
      <c r="P10796" s="33"/>
      <c r="W10796" s="33"/>
      <c r="Y10796" s="33"/>
    </row>
    <row r="10797" spans="16:25" x14ac:dyDescent="0.45">
      <c r="P10797" s="33"/>
      <c r="W10797" s="33"/>
      <c r="Y10797" s="33"/>
    </row>
    <row r="10798" spans="16:25" x14ac:dyDescent="0.45">
      <c r="P10798" s="33"/>
      <c r="W10798" s="33"/>
      <c r="Y10798" s="33"/>
    </row>
    <row r="10799" spans="16:25" x14ac:dyDescent="0.45">
      <c r="P10799" s="33"/>
      <c r="W10799" s="33"/>
      <c r="Y10799" s="33"/>
    </row>
    <row r="10800" spans="16:25" x14ac:dyDescent="0.45">
      <c r="P10800" s="33"/>
      <c r="W10800" s="33"/>
      <c r="Y10800" s="33"/>
    </row>
    <row r="10801" spans="16:25" x14ac:dyDescent="0.45">
      <c r="P10801" s="33"/>
      <c r="W10801" s="33"/>
      <c r="Y10801" s="33"/>
    </row>
    <row r="10802" spans="16:25" x14ac:dyDescent="0.45">
      <c r="P10802" s="33"/>
      <c r="W10802" s="33"/>
      <c r="Y10802" s="33"/>
    </row>
    <row r="10803" spans="16:25" x14ac:dyDescent="0.45">
      <c r="P10803" s="33"/>
      <c r="W10803" s="33"/>
      <c r="Y10803" s="33"/>
    </row>
    <row r="10804" spans="16:25" x14ac:dyDescent="0.45">
      <c r="P10804" s="33"/>
      <c r="W10804" s="33"/>
      <c r="Y10804" s="33"/>
    </row>
    <row r="10805" spans="16:25" x14ac:dyDescent="0.45">
      <c r="P10805" s="33"/>
      <c r="W10805" s="33"/>
      <c r="Y10805" s="33"/>
    </row>
    <row r="10806" spans="16:25" x14ac:dyDescent="0.45">
      <c r="P10806" s="33"/>
      <c r="W10806" s="33"/>
      <c r="Y10806" s="33"/>
    </row>
    <row r="10807" spans="16:25" x14ac:dyDescent="0.45">
      <c r="P10807" s="33"/>
      <c r="W10807" s="33"/>
      <c r="Y10807" s="33"/>
    </row>
    <row r="10808" spans="16:25" x14ac:dyDescent="0.45">
      <c r="P10808" s="33"/>
      <c r="W10808" s="33"/>
      <c r="Y10808" s="33"/>
    </row>
    <row r="10809" spans="16:25" x14ac:dyDescent="0.45">
      <c r="P10809" s="33"/>
      <c r="W10809" s="33"/>
      <c r="Y10809" s="33"/>
    </row>
    <row r="10810" spans="16:25" x14ac:dyDescent="0.45">
      <c r="P10810" s="33"/>
      <c r="W10810" s="33"/>
      <c r="Y10810" s="33"/>
    </row>
    <row r="10811" spans="16:25" x14ac:dyDescent="0.45">
      <c r="P10811" s="33"/>
      <c r="W10811" s="33"/>
      <c r="Y10811" s="33"/>
    </row>
    <row r="10812" spans="16:25" x14ac:dyDescent="0.45">
      <c r="P10812" s="33"/>
      <c r="W10812" s="33"/>
      <c r="Y10812" s="33"/>
    </row>
    <row r="10813" spans="16:25" x14ac:dyDescent="0.45">
      <c r="P10813" s="33"/>
      <c r="W10813" s="33"/>
      <c r="Y10813" s="33"/>
    </row>
    <row r="10814" spans="16:25" x14ac:dyDescent="0.45">
      <c r="P10814" s="33"/>
      <c r="W10814" s="33"/>
      <c r="Y10814" s="33"/>
    </row>
    <row r="10815" spans="16:25" x14ac:dyDescent="0.45">
      <c r="P10815" s="33"/>
      <c r="W10815" s="33"/>
      <c r="Y10815" s="33"/>
    </row>
    <row r="10816" spans="16:25" x14ac:dyDescent="0.45">
      <c r="P10816" s="33"/>
      <c r="W10816" s="33"/>
      <c r="Y10816" s="33"/>
    </row>
    <row r="10817" spans="16:25" x14ac:dyDescent="0.45">
      <c r="P10817" s="33"/>
      <c r="W10817" s="33"/>
      <c r="Y10817" s="33"/>
    </row>
    <row r="10818" spans="16:25" x14ac:dyDescent="0.45">
      <c r="P10818" s="33"/>
      <c r="W10818" s="33"/>
      <c r="Y10818" s="33"/>
    </row>
    <row r="10819" spans="16:25" x14ac:dyDescent="0.45">
      <c r="P10819" s="33"/>
      <c r="W10819" s="33"/>
      <c r="Y10819" s="33"/>
    </row>
    <row r="10820" spans="16:25" x14ac:dyDescent="0.45">
      <c r="P10820" s="33"/>
      <c r="W10820" s="33"/>
      <c r="Y10820" s="33"/>
    </row>
    <row r="10821" spans="16:25" x14ac:dyDescent="0.45">
      <c r="P10821" s="33"/>
      <c r="W10821" s="33"/>
      <c r="Y10821" s="33"/>
    </row>
    <row r="10822" spans="16:25" x14ac:dyDescent="0.45">
      <c r="P10822" s="33"/>
      <c r="W10822" s="33"/>
      <c r="Y10822" s="33"/>
    </row>
    <row r="10823" spans="16:25" x14ac:dyDescent="0.45">
      <c r="P10823" s="33"/>
      <c r="W10823" s="33"/>
      <c r="Y10823" s="33"/>
    </row>
    <row r="10824" spans="16:25" x14ac:dyDescent="0.45">
      <c r="P10824" s="33"/>
      <c r="W10824" s="33"/>
      <c r="Y10824" s="33"/>
    </row>
    <row r="10825" spans="16:25" x14ac:dyDescent="0.45">
      <c r="P10825" s="33"/>
      <c r="W10825" s="33"/>
      <c r="Y10825" s="33"/>
    </row>
    <row r="10826" spans="16:25" x14ac:dyDescent="0.45">
      <c r="P10826" s="33"/>
      <c r="W10826" s="33"/>
      <c r="Y10826" s="33"/>
    </row>
    <row r="10827" spans="16:25" x14ac:dyDescent="0.45">
      <c r="P10827" s="33"/>
      <c r="W10827" s="33"/>
      <c r="Y10827" s="33"/>
    </row>
    <row r="10828" spans="16:25" x14ac:dyDescent="0.45">
      <c r="P10828" s="33"/>
      <c r="W10828" s="33"/>
      <c r="Y10828" s="33"/>
    </row>
    <row r="10829" spans="16:25" x14ac:dyDescent="0.45">
      <c r="P10829" s="33"/>
      <c r="W10829" s="33"/>
      <c r="Y10829" s="33"/>
    </row>
    <row r="10830" spans="16:25" x14ac:dyDescent="0.45">
      <c r="P10830" s="33"/>
      <c r="W10830" s="33"/>
      <c r="Y10830" s="33"/>
    </row>
    <row r="10831" spans="16:25" x14ac:dyDescent="0.45">
      <c r="P10831" s="33"/>
      <c r="W10831" s="33"/>
      <c r="Y10831" s="33"/>
    </row>
    <row r="10832" spans="16:25" x14ac:dyDescent="0.45">
      <c r="P10832" s="33"/>
      <c r="W10832" s="33"/>
      <c r="Y10832" s="33"/>
    </row>
    <row r="10833" spans="16:25" x14ac:dyDescent="0.45">
      <c r="P10833" s="33"/>
      <c r="W10833" s="33"/>
      <c r="Y10833" s="33"/>
    </row>
    <row r="10834" spans="16:25" x14ac:dyDescent="0.45">
      <c r="P10834" s="33"/>
      <c r="W10834" s="33"/>
      <c r="Y10834" s="33"/>
    </row>
    <row r="10835" spans="16:25" x14ac:dyDescent="0.45">
      <c r="P10835" s="33"/>
      <c r="W10835" s="33"/>
      <c r="Y10835" s="33"/>
    </row>
    <row r="10836" spans="16:25" x14ac:dyDescent="0.45">
      <c r="P10836" s="33"/>
      <c r="W10836" s="33"/>
      <c r="Y10836" s="33"/>
    </row>
    <row r="10837" spans="16:25" x14ac:dyDescent="0.45">
      <c r="P10837" s="33"/>
      <c r="W10837" s="33"/>
      <c r="Y10837" s="33"/>
    </row>
    <row r="10838" spans="16:25" x14ac:dyDescent="0.45">
      <c r="P10838" s="33"/>
      <c r="W10838" s="33"/>
      <c r="Y10838" s="33"/>
    </row>
    <row r="10839" spans="16:25" x14ac:dyDescent="0.45">
      <c r="P10839" s="33"/>
      <c r="W10839" s="33"/>
      <c r="Y10839" s="33"/>
    </row>
    <row r="10840" spans="16:25" x14ac:dyDescent="0.45">
      <c r="P10840" s="33"/>
      <c r="W10840" s="33"/>
      <c r="Y10840" s="33"/>
    </row>
    <row r="10841" spans="16:25" x14ac:dyDescent="0.45">
      <c r="P10841" s="33"/>
      <c r="W10841" s="33"/>
      <c r="Y10841" s="33"/>
    </row>
    <row r="10842" spans="16:25" x14ac:dyDescent="0.45">
      <c r="P10842" s="33"/>
      <c r="W10842" s="33"/>
      <c r="Y10842" s="33"/>
    </row>
    <row r="10843" spans="16:25" x14ac:dyDescent="0.45">
      <c r="P10843" s="33"/>
      <c r="W10843" s="33"/>
      <c r="Y10843" s="33"/>
    </row>
    <row r="10844" spans="16:25" x14ac:dyDescent="0.45">
      <c r="P10844" s="33"/>
      <c r="W10844" s="33"/>
      <c r="Y10844" s="33"/>
    </row>
    <row r="10845" spans="16:25" x14ac:dyDescent="0.45">
      <c r="P10845" s="33"/>
      <c r="W10845" s="33"/>
      <c r="Y10845" s="33"/>
    </row>
    <row r="10846" spans="16:25" x14ac:dyDescent="0.45">
      <c r="P10846" s="33"/>
      <c r="W10846" s="33"/>
      <c r="Y10846" s="33"/>
    </row>
    <row r="10847" spans="16:25" x14ac:dyDescent="0.45">
      <c r="P10847" s="33"/>
      <c r="W10847" s="33"/>
      <c r="Y10847" s="33"/>
    </row>
    <row r="10848" spans="16:25" x14ac:dyDescent="0.45">
      <c r="P10848" s="33"/>
      <c r="W10848" s="33"/>
      <c r="Y10848" s="33"/>
    </row>
    <row r="10849" spans="16:25" x14ac:dyDescent="0.45">
      <c r="P10849" s="33"/>
      <c r="W10849" s="33"/>
      <c r="Y10849" s="33"/>
    </row>
    <row r="10850" spans="16:25" x14ac:dyDescent="0.45">
      <c r="P10850" s="33"/>
      <c r="W10850" s="33"/>
      <c r="Y10850" s="33"/>
    </row>
    <row r="10851" spans="16:25" x14ac:dyDescent="0.45">
      <c r="P10851" s="33"/>
      <c r="W10851" s="33"/>
      <c r="Y10851" s="33"/>
    </row>
    <row r="10852" spans="16:25" x14ac:dyDescent="0.45">
      <c r="P10852" s="33"/>
      <c r="W10852" s="33"/>
      <c r="Y10852" s="33"/>
    </row>
    <row r="10853" spans="16:25" x14ac:dyDescent="0.45">
      <c r="P10853" s="33"/>
      <c r="W10853" s="33"/>
      <c r="Y10853" s="33"/>
    </row>
    <row r="10854" spans="16:25" x14ac:dyDescent="0.45">
      <c r="P10854" s="33"/>
      <c r="W10854" s="33"/>
      <c r="Y10854" s="33"/>
    </row>
    <row r="10855" spans="16:25" x14ac:dyDescent="0.45">
      <c r="P10855" s="33"/>
      <c r="W10855" s="33"/>
      <c r="Y10855" s="33"/>
    </row>
    <row r="10856" spans="16:25" x14ac:dyDescent="0.45">
      <c r="P10856" s="33"/>
      <c r="W10856" s="33"/>
      <c r="Y10856" s="33"/>
    </row>
    <row r="10857" spans="16:25" x14ac:dyDescent="0.45">
      <c r="P10857" s="33"/>
      <c r="W10857" s="33"/>
      <c r="Y10857" s="33"/>
    </row>
    <row r="10858" spans="16:25" x14ac:dyDescent="0.45">
      <c r="P10858" s="33"/>
      <c r="W10858" s="33"/>
      <c r="Y10858" s="33"/>
    </row>
    <row r="10859" spans="16:25" x14ac:dyDescent="0.45">
      <c r="P10859" s="33"/>
      <c r="W10859" s="33"/>
      <c r="Y10859" s="33"/>
    </row>
    <row r="10860" spans="16:25" x14ac:dyDescent="0.45">
      <c r="P10860" s="33"/>
      <c r="W10860" s="33"/>
      <c r="Y10860" s="33"/>
    </row>
    <row r="10861" spans="16:25" x14ac:dyDescent="0.45">
      <c r="P10861" s="33"/>
      <c r="W10861" s="33"/>
      <c r="Y10861" s="33"/>
    </row>
    <row r="10862" spans="16:25" x14ac:dyDescent="0.45">
      <c r="P10862" s="33"/>
      <c r="W10862" s="33"/>
      <c r="Y10862" s="33"/>
    </row>
    <row r="10863" spans="16:25" x14ac:dyDescent="0.45">
      <c r="P10863" s="33"/>
      <c r="W10863" s="33"/>
      <c r="Y10863" s="33"/>
    </row>
    <row r="10864" spans="16:25" x14ac:dyDescent="0.45">
      <c r="P10864" s="33"/>
      <c r="W10864" s="33"/>
      <c r="Y10864" s="33"/>
    </row>
    <row r="10865" spans="16:25" x14ac:dyDescent="0.45">
      <c r="P10865" s="33"/>
      <c r="W10865" s="33"/>
      <c r="Y10865" s="33"/>
    </row>
    <row r="10866" spans="16:25" x14ac:dyDescent="0.45">
      <c r="P10866" s="33"/>
      <c r="W10866" s="33"/>
      <c r="Y10866" s="33"/>
    </row>
    <row r="10867" spans="16:25" x14ac:dyDescent="0.45">
      <c r="P10867" s="33"/>
      <c r="W10867" s="33"/>
      <c r="Y10867" s="33"/>
    </row>
    <row r="10868" spans="16:25" x14ac:dyDescent="0.45">
      <c r="P10868" s="33"/>
      <c r="W10868" s="33"/>
      <c r="Y10868" s="33"/>
    </row>
    <row r="10869" spans="16:25" x14ac:dyDescent="0.45">
      <c r="P10869" s="33"/>
      <c r="W10869" s="33"/>
      <c r="Y10869" s="33"/>
    </row>
    <row r="10870" spans="16:25" x14ac:dyDescent="0.45">
      <c r="P10870" s="33"/>
      <c r="W10870" s="33"/>
      <c r="Y10870" s="33"/>
    </row>
    <row r="10871" spans="16:25" x14ac:dyDescent="0.45">
      <c r="P10871" s="33"/>
      <c r="W10871" s="33"/>
      <c r="Y10871" s="33"/>
    </row>
    <row r="10872" spans="16:25" x14ac:dyDescent="0.45">
      <c r="P10872" s="33"/>
      <c r="W10872" s="33"/>
      <c r="Y10872" s="33"/>
    </row>
    <row r="10873" spans="16:25" x14ac:dyDescent="0.45">
      <c r="P10873" s="33"/>
      <c r="W10873" s="33"/>
      <c r="Y10873" s="33"/>
    </row>
    <row r="10874" spans="16:25" x14ac:dyDescent="0.45">
      <c r="P10874" s="33"/>
      <c r="W10874" s="33"/>
      <c r="Y10874" s="33"/>
    </row>
    <row r="10875" spans="16:25" x14ac:dyDescent="0.45">
      <c r="P10875" s="33"/>
      <c r="W10875" s="33"/>
      <c r="Y10875" s="33"/>
    </row>
    <row r="10876" spans="16:25" x14ac:dyDescent="0.45">
      <c r="P10876" s="33"/>
      <c r="W10876" s="33"/>
      <c r="Y10876" s="33"/>
    </row>
    <row r="10877" spans="16:25" x14ac:dyDescent="0.45">
      <c r="P10877" s="33"/>
      <c r="W10877" s="33"/>
      <c r="Y10877" s="33"/>
    </row>
    <row r="10878" spans="16:25" x14ac:dyDescent="0.45">
      <c r="P10878" s="33"/>
      <c r="W10878" s="33"/>
      <c r="Y10878" s="33"/>
    </row>
    <row r="10879" spans="16:25" x14ac:dyDescent="0.45">
      <c r="P10879" s="33"/>
      <c r="W10879" s="33"/>
      <c r="Y10879" s="33"/>
    </row>
    <row r="10880" spans="16:25" x14ac:dyDescent="0.45">
      <c r="P10880" s="33"/>
      <c r="W10880" s="33"/>
      <c r="Y10880" s="33"/>
    </row>
    <row r="10881" spans="16:25" x14ac:dyDescent="0.45">
      <c r="P10881" s="33"/>
      <c r="W10881" s="33"/>
      <c r="Y10881" s="33"/>
    </row>
    <row r="10882" spans="16:25" x14ac:dyDescent="0.45">
      <c r="P10882" s="33"/>
      <c r="W10882" s="33"/>
      <c r="Y10882" s="33"/>
    </row>
    <row r="10883" spans="16:25" x14ac:dyDescent="0.45">
      <c r="P10883" s="33"/>
      <c r="W10883" s="33"/>
      <c r="Y10883" s="33"/>
    </row>
    <row r="10884" spans="16:25" x14ac:dyDescent="0.45">
      <c r="P10884" s="33"/>
      <c r="W10884" s="33"/>
      <c r="Y10884" s="33"/>
    </row>
    <row r="10885" spans="16:25" x14ac:dyDescent="0.45">
      <c r="P10885" s="33"/>
      <c r="W10885" s="33"/>
      <c r="Y10885" s="33"/>
    </row>
    <row r="10886" spans="16:25" x14ac:dyDescent="0.45">
      <c r="P10886" s="33"/>
      <c r="W10886" s="33"/>
      <c r="Y10886" s="33"/>
    </row>
    <row r="10887" spans="16:25" x14ac:dyDescent="0.45">
      <c r="P10887" s="33"/>
      <c r="W10887" s="33"/>
      <c r="Y10887" s="33"/>
    </row>
    <row r="10888" spans="16:25" x14ac:dyDescent="0.45">
      <c r="P10888" s="33"/>
      <c r="W10888" s="33"/>
      <c r="Y10888" s="33"/>
    </row>
    <row r="10889" spans="16:25" x14ac:dyDescent="0.45">
      <c r="P10889" s="33"/>
      <c r="W10889" s="33"/>
      <c r="Y10889" s="33"/>
    </row>
    <row r="10890" spans="16:25" x14ac:dyDescent="0.45">
      <c r="P10890" s="33"/>
      <c r="W10890" s="33"/>
      <c r="Y10890" s="33"/>
    </row>
    <row r="10891" spans="16:25" x14ac:dyDescent="0.45">
      <c r="P10891" s="33"/>
      <c r="W10891" s="33"/>
      <c r="Y10891" s="33"/>
    </row>
    <row r="10892" spans="16:25" x14ac:dyDescent="0.45">
      <c r="P10892" s="33"/>
      <c r="W10892" s="33"/>
      <c r="Y10892" s="33"/>
    </row>
    <row r="10893" spans="16:25" x14ac:dyDescent="0.45">
      <c r="P10893" s="33"/>
      <c r="W10893" s="33"/>
      <c r="Y10893" s="33"/>
    </row>
    <row r="10894" spans="16:25" x14ac:dyDescent="0.45">
      <c r="P10894" s="33"/>
      <c r="W10894" s="33"/>
      <c r="Y10894" s="33"/>
    </row>
    <row r="10895" spans="16:25" x14ac:dyDescent="0.45">
      <c r="P10895" s="33"/>
      <c r="W10895" s="33"/>
      <c r="Y10895" s="33"/>
    </row>
    <row r="10896" spans="16:25" x14ac:dyDescent="0.45">
      <c r="P10896" s="33"/>
      <c r="W10896" s="33"/>
      <c r="Y10896" s="33"/>
    </row>
    <row r="10897" spans="16:25" x14ac:dyDescent="0.45">
      <c r="P10897" s="33"/>
      <c r="W10897" s="33"/>
      <c r="Y10897" s="33"/>
    </row>
    <row r="10898" spans="16:25" x14ac:dyDescent="0.45">
      <c r="P10898" s="33"/>
      <c r="W10898" s="33"/>
      <c r="Y10898" s="33"/>
    </row>
    <row r="10899" spans="16:25" x14ac:dyDescent="0.45">
      <c r="P10899" s="33"/>
      <c r="W10899" s="33"/>
      <c r="Y10899" s="33"/>
    </row>
    <row r="10900" spans="16:25" x14ac:dyDescent="0.45">
      <c r="P10900" s="33"/>
      <c r="W10900" s="33"/>
      <c r="Y10900" s="33"/>
    </row>
    <row r="10901" spans="16:25" x14ac:dyDescent="0.45">
      <c r="P10901" s="33"/>
      <c r="W10901" s="33"/>
      <c r="Y10901" s="33"/>
    </row>
    <row r="10902" spans="16:25" x14ac:dyDescent="0.45">
      <c r="P10902" s="33"/>
      <c r="W10902" s="33"/>
      <c r="Y10902" s="33"/>
    </row>
    <row r="10903" spans="16:25" x14ac:dyDescent="0.45">
      <c r="P10903" s="33"/>
      <c r="W10903" s="33"/>
      <c r="Y10903" s="33"/>
    </row>
    <row r="10904" spans="16:25" x14ac:dyDescent="0.45">
      <c r="P10904" s="33"/>
      <c r="W10904" s="33"/>
      <c r="Y10904" s="33"/>
    </row>
    <row r="10905" spans="16:25" x14ac:dyDescent="0.45">
      <c r="P10905" s="33"/>
      <c r="W10905" s="33"/>
      <c r="Y10905" s="33"/>
    </row>
    <row r="10906" spans="16:25" x14ac:dyDescent="0.45">
      <c r="P10906" s="33"/>
      <c r="W10906" s="33"/>
      <c r="Y10906" s="33"/>
    </row>
    <row r="10907" spans="16:25" x14ac:dyDescent="0.45">
      <c r="P10907" s="33"/>
      <c r="W10907" s="33"/>
      <c r="Y10907" s="33"/>
    </row>
    <row r="10908" spans="16:25" x14ac:dyDescent="0.45">
      <c r="P10908" s="33"/>
      <c r="W10908" s="33"/>
      <c r="Y10908" s="33"/>
    </row>
    <row r="10909" spans="16:25" x14ac:dyDescent="0.45">
      <c r="P10909" s="33"/>
      <c r="W10909" s="33"/>
      <c r="Y10909" s="33"/>
    </row>
    <row r="10910" spans="16:25" x14ac:dyDescent="0.45">
      <c r="P10910" s="33"/>
      <c r="W10910" s="33"/>
      <c r="Y10910" s="33"/>
    </row>
    <row r="10911" spans="16:25" x14ac:dyDescent="0.45">
      <c r="P10911" s="33"/>
      <c r="W10911" s="33"/>
      <c r="Y10911" s="33"/>
    </row>
    <row r="10912" spans="16:25" x14ac:dyDescent="0.45">
      <c r="P10912" s="33"/>
      <c r="W10912" s="33"/>
      <c r="Y10912" s="33"/>
    </row>
    <row r="10913" spans="16:25" x14ac:dyDescent="0.45">
      <c r="P10913" s="33"/>
      <c r="W10913" s="33"/>
      <c r="Y10913" s="33"/>
    </row>
    <row r="10914" spans="16:25" x14ac:dyDescent="0.45">
      <c r="P10914" s="33"/>
      <c r="W10914" s="33"/>
      <c r="Y10914" s="33"/>
    </row>
    <row r="10915" spans="16:25" x14ac:dyDescent="0.45">
      <c r="P10915" s="33"/>
      <c r="W10915" s="33"/>
      <c r="Y10915" s="33"/>
    </row>
    <row r="10916" spans="16:25" x14ac:dyDescent="0.45">
      <c r="P10916" s="33"/>
      <c r="W10916" s="33"/>
      <c r="Y10916" s="33"/>
    </row>
    <row r="10917" spans="16:25" x14ac:dyDescent="0.45">
      <c r="P10917" s="33"/>
      <c r="W10917" s="33"/>
      <c r="Y10917" s="33"/>
    </row>
    <row r="10918" spans="16:25" x14ac:dyDescent="0.45">
      <c r="P10918" s="33"/>
      <c r="W10918" s="33"/>
      <c r="Y10918" s="33"/>
    </row>
    <row r="10919" spans="16:25" x14ac:dyDescent="0.45">
      <c r="P10919" s="33"/>
      <c r="W10919" s="33"/>
      <c r="Y10919" s="33"/>
    </row>
    <row r="10920" spans="16:25" x14ac:dyDescent="0.45">
      <c r="P10920" s="33"/>
      <c r="W10920" s="33"/>
      <c r="Y10920" s="33"/>
    </row>
    <row r="10921" spans="16:25" x14ac:dyDescent="0.45">
      <c r="P10921" s="33"/>
      <c r="W10921" s="33"/>
      <c r="Y10921" s="33"/>
    </row>
    <row r="10922" spans="16:25" x14ac:dyDescent="0.45">
      <c r="P10922" s="33"/>
      <c r="W10922" s="33"/>
      <c r="Y10922" s="33"/>
    </row>
    <row r="10923" spans="16:25" x14ac:dyDescent="0.45">
      <c r="P10923" s="33"/>
      <c r="W10923" s="33"/>
      <c r="Y10923" s="33"/>
    </row>
    <row r="10924" spans="16:25" x14ac:dyDescent="0.45">
      <c r="P10924" s="33"/>
      <c r="W10924" s="33"/>
      <c r="Y10924" s="33"/>
    </row>
    <row r="10925" spans="16:25" x14ac:dyDescent="0.45">
      <c r="P10925" s="33"/>
      <c r="W10925" s="33"/>
      <c r="Y10925" s="33"/>
    </row>
    <row r="10926" spans="16:25" x14ac:dyDescent="0.45">
      <c r="P10926" s="33"/>
      <c r="W10926" s="33"/>
      <c r="Y10926" s="33"/>
    </row>
    <row r="10927" spans="16:25" x14ac:dyDescent="0.45">
      <c r="P10927" s="33"/>
      <c r="W10927" s="33"/>
      <c r="Y10927" s="33"/>
    </row>
    <row r="10928" spans="16:25" x14ac:dyDescent="0.45">
      <c r="P10928" s="33"/>
      <c r="W10928" s="33"/>
      <c r="Y10928" s="33"/>
    </row>
    <row r="10929" spans="16:25" x14ac:dyDescent="0.45">
      <c r="P10929" s="33"/>
      <c r="W10929" s="33"/>
      <c r="Y10929" s="33"/>
    </row>
    <row r="10930" spans="16:25" x14ac:dyDescent="0.45">
      <c r="P10930" s="33"/>
      <c r="W10930" s="33"/>
      <c r="Y10930" s="33"/>
    </row>
    <row r="10931" spans="16:25" x14ac:dyDescent="0.45">
      <c r="P10931" s="33"/>
      <c r="W10931" s="33"/>
      <c r="Y10931" s="33"/>
    </row>
    <row r="10932" spans="16:25" x14ac:dyDescent="0.45">
      <c r="P10932" s="33"/>
      <c r="W10932" s="33"/>
      <c r="Y10932" s="33"/>
    </row>
    <row r="10933" spans="16:25" x14ac:dyDescent="0.45">
      <c r="P10933" s="33"/>
      <c r="W10933" s="33"/>
      <c r="Y10933" s="33"/>
    </row>
    <row r="10934" spans="16:25" x14ac:dyDescent="0.45">
      <c r="P10934" s="33"/>
      <c r="W10934" s="33"/>
      <c r="Y10934" s="33"/>
    </row>
    <row r="10935" spans="16:25" x14ac:dyDescent="0.45">
      <c r="P10935" s="33"/>
      <c r="W10935" s="33"/>
      <c r="Y10935" s="33"/>
    </row>
    <row r="10936" spans="16:25" x14ac:dyDescent="0.45">
      <c r="P10936" s="33"/>
      <c r="W10936" s="33"/>
      <c r="Y10936" s="33"/>
    </row>
    <row r="10937" spans="16:25" x14ac:dyDescent="0.45">
      <c r="P10937" s="33"/>
      <c r="W10937" s="33"/>
      <c r="Y10937" s="33"/>
    </row>
    <row r="10938" spans="16:25" x14ac:dyDescent="0.45">
      <c r="P10938" s="33"/>
      <c r="W10938" s="33"/>
      <c r="Y10938" s="33"/>
    </row>
    <row r="10939" spans="16:25" x14ac:dyDescent="0.45">
      <c r="P10939" s="33"/>
      <c r="W10939" s="33"/>
      <c r="Y10939" s="33"/>
    </row>
    <row r="10940" spans="16:25" x14ac:dyDescent="0.45">
      <c r="P10940" s="33"/>
      <c r="W10940" s="33"/>
      <c r="Y10940" s="33"/>
    </row>
    <row r="10941" spans="16:25" x14ac:dyDescent="0.45">
      <c r="P10941" s="33"/>
      <c r="W10941" s="33"/>
      <c r="Y10941" s="33"/>
    </row>
    <row r="10942" spans="16:25" x14ac:dyDescent="0.45">
      <c r="P10942" s="33"/>
      <c r="W10942" s="33"/>
      <c r="Y10942" s="33"/>
    </row>
    <row r="10943" spans="16:25" x14ac:dyDescent="0.45">
      <c r="P10943" s="33"/>
      <c r="W10943" s="33"/>
      <c r="Y10943" s="33"/>
    </row>
    <row r="10944" spans="16:25" x14ac:dyDescent="0.45">
      <c r="P10944" s="33"/>
      <c r="W10944" s="33"/>
      <c r="Y10944" s="33"/>
    </row>
    <row r="10945" spans="16:25" x14ac:dyDescent="0.45">
      <c r="P10945" s="33"/>
      <c r="W10945" s="33"/>
      <c r="Y10945" s="33"/>
    </row>
    <row r="10946" spans="16:25" x14ac:dyDescent="0.45">
      <c r="P10946" s="33"/>
      <c r="W10946" s="33"/>
      <c r="Y10946" s="33"/>
    </row>
    <row r="10947" spans="16:25" x14ac:dyDescent="0.45">
      <c r="P10947" s="33"/>
      <c r="W10947" s="33"/>
      <c r="Y10947" s="33"/>
    </row>
    <row r="10948" spans="16:25" x14ac:dyDescent="0.45">
      <c r="P10948" s="33"/>
      <c r="W10948" s="33"/>
      <c r="Y10948" s="33"/>
    </row>
    <row r="10949" spans="16:25" x14ac:dyDescent="0.45">
      <c r="P10949" s="33"/>
      <c r="W10949" s="33"/>
      <c r="Y10949" s="33"/>
    </row>
    <row r="10950" spans="16:25" x14ac:dyDescent="0.45">
      <c r="P10950" s="33"/>
      <c r="W10950" s="33"/>
      <c r="Y10950" s="33"/>
    </row>
    <row r="10951" spans="16:25" x14ac:dyDescent="0.45">
      <c r="P10951" s="33"/>
      <c r="W10951" s="33"/>
      <c r="Y10951" s="33"/>
    </row>
    <row r="10952" spans="16:25" x14ac:dyDescent="0.45">
      <c r="P10952" s="33"/>
      <c r="W10952" s="33"/>
      <c r="Y10952" s="33"/>
    </row>
    <row r="10953" spans="16:25" x14ac:dyDescent="0.45">
      <c r="P10953" s="33"/>
      <c r="W10953" s="33"/>
      <c r="Y10953" s="33"/>
    </row>
    <row r="10954" spans="16:25" x14ac:dyDescent="0.45">
      <c r="P10954" s="33"/>
      <c r="W10954" s="33"/>
      <c r="Y10954" s="33"/>
    </row>
    <row r="10955" spans="16:25" x14ac:dyDescent="0.45">
      <c r="P10955" s="33"/>
      <c r="W10955" s="33"/>
      <c r="Y10955" s="33"/>
    </row>
    <row r="10956" spans="16:25" x14ac:dyDescent="0.45">
      <c r="P10956" s="33"/>
      <c r="W10956" s="33"/>
      <c r="Y10956" s="33"/>
    </row>
    <row r="10957" spans="16:25" x14ac:dyDescent="0.45">
      <c r="P10957" s="33"/>
      <c r="W10957" s="33"/>
      <c r="Y10957" s="33"/>
    </row>
    <row r="10958" spans="16:25" x14ac:dyDescent="0.45">
      <c r="P10958" s="33"/>
      <c r="W10958" s="33"/>
      <c r="Y10958" s="33"/>
    </row>
    <row r="10959" spans="16:25" x14ac:dyDescent="0.45">
      <c r="P10959" s="33"/>
      <c r="W10959" s="33"/>
      <c r="Y10959" s="33"/>
    </row>
    <row r="10960" spans="16:25" x14ac:dyDescent="0.45">
      <c r="P10960" s="33"/>
      <c r="W10960" s="33"/>
      <c r="Y10960" s="33"/>
    </row>
    <row r="10961" spans="16:25" x14ac:dyDescent="0.45">
      <c r="P10961" s="33"/>
      <c r="W10961" s="33"/>
      <c r="Y10961" s="33"/>
    </row>
    <row r="10962" spans="16:25" x14ac:dyDescent="0.45">
      <c r="P10962" s="33"/>
      <c r="W10962" s="33"/>
      <c r="Y10962" s="33"/>
    </row>
    <row r="10963" spans="16:25" x14ac:dyDescent="0.45">
      <c r="P10963" s="33"/>
      <c r="W10963" s="33"/>
      <c r="Y10963" s="33"/>
    </row>
    <row r="10964" spans="16:25" x14ac:dyDescent="0.45">
      <c r="P10964" s="33"/>
      <c r="W10964" s="33"/>
      <c r="Y10964" s="33"/>
    </row>
    <row r="10965" spans="16:25" x14ac:dyDescent="0.45">
      <c r="P10965" s="33"/>
      <c r="W10965" s="33"/>
      <c r="Y10965" s="33"/>
    </row>
    <row r="10966" spans="16:25" x14ac:dyDescent="0.45">
      <c r="P10966" s="33"/>
      <c r="W10966" s="33"/>
      <c r="Y10966" s="33"/>
    </row>
    <row r="10967" spans="16:25" x14ac:dyDescent="0.45">
      <c r="P10967" s="33"/>
      <c r="W10967" s="33"/>
      <c r="Y10967" s="33"/>
    </row>
    <row r="10968" spans="16:25" x14ac:dyDescent="0.45">
      <c r="P10968" s="33"/>
      <c r="W10968" s="33"/>
      <c r="Y10968" s="33"/>
    </row>
    <row r="10969" spans="16:25" x14ac:dyDescent="0.45">
      <c r="P10969" s="33"/>
      <c r="W10969" s="33"/>
      <c r="Y10969" s="33"/>
    </row>
    <row r="10970" spans="16:25" x14ac:dyDescent="0.45">
      <c r="P10970" s="33"/>
      <c r="W10970" s="33"/>
      <c r="Y10970" s="33"/>
    </row>
    <row r="10971" spans="16:25" x14ac:dyDescent="0.45">
      <c r="P10971" s="33"/>
      <c r="W10971" s="33"/>
      <c r="Y10971" s="33"/>
    </row>
    <row r="10972" spans="16:25" x14ac:dyDescent="0.45">
      <c r="P10972" s="33"/>
      <c r="W10972" s="33"/>
      <c r="Y10972" s="33"/>
    </row>
    <row r="10973" spans="16:25" x14ac:dyDescent="0.45">
      <c r="P10973" s="33"/>
      <c r="W10973" s="33"/>
      <c r="Y10973" s="33"/>
    </row>
    <row r="10974" spans="16:25" x14ac:dyDescent="0.45">
      <c r="P10974" s="33"/>
      <c r="W10974" s="33"/>
      <c r="Y10974" s="33"/>
    </row>
    <row r="10975" spans="16:25" x14ac:dyDescent="0.45">
      <c r="P10975" s="33"/>
      <c r="W10975" s="33"/>
      <c r="Y10975" s="33"/>
    </row>
    <row r="10976" spans="16:25" x14ac:dyDescent="0.45">
      <c r="P10976" s="33"/>
      <c r="W10976" s="33"/>
      <c r="Y10976" s="33"/>
    </row>
    <row r="10977" spans="16:25" x14ac:dyDescent="0.45">
      <c r="P10977" s="33"/>
      <c r="W10977" s="33"/>
      <c r="Y10977" s="33"/>
    </row>
    <row r="10978" spans="16:25" x14ac:dyDescent="0.45">
      <c r="P10978" s="33"/>
      <c r="W10978" s="33"/>
      <c r="Y10978" s="33"/>
    </row>
    <row r="10979" spans="16:25" x14ac:dyDescent="0.45">
      <c r="P10979" s="33"/>
      <c r="W10979" s="33"/>
      <c r="Y10979" s="33"/>
    </row>
    <row r="10980" spans="16:25" x14ac:dyDescent="0.45">
      <c r="P10980" s="33"/>
      <c r="W10980" s="33"/>
      <c r="Y10980" s="33"/>
    </row>
    <row r="10981" spans="16:25" x14ac:dyDescent="0.45">
      <c r="P10981" s="33"/>
      <c r="W10981" s="33"/>
      <c r="Y10981" s="33"/>
    </row>
    <row r="10982" spans="16:25" x14ac:dyDescent="0.45">
      <c r="P10982" s="33"/>
      <c r="W10982" s="33"/>
      <c r="Y10982" s="33"/>
    </row>
    <row r="10983" spans="16:25" x14ac:dyDescent="0.45">
      <c r="P10983" s="33"/>
      <c r="W10983" s="33"/>
      <c r="Y10983" s="33"/>
    </row>
    <row r="10984" spans="16:25" x14ac:dyDescent="0.45">
      <c r="P10984" s="33"/>
      <c r="W10984" s="33"/>
      <c r="Y10984" s="33"/>
    </row>
    <row r="10985" spans="16:25" x14ac:dyDescent="0.45">
      <c r="P10985" s="33"/>
      <c r="W10985" s="33"/>
      <c r="Y10985" s="33"/>
    </row>
    <row r="10986" spans="16:25" x14ac:dyDescent="0.45">
      <c r="P10986" s="33"/>
      <c r="W10986" s="33"/>
      <c r="Y10986" s="33"/>
    </row>
    <row r="10987" spans="16:25" x14ac:dyDescent="0.45">
      <c r="P10987" s="33"/>
      <c r="W10987" s="33"/>
      <c r="Y10987" s="33"/>
    </row>
    <row r="10988" spans="16:25" x14ac:dyDescent="0.45">
      <c r="P10988" s="33"/>
      <c r="W10988" s="33"/>
      <c r="Y10988" s="33"/>
    </row>
    <row r="10989" spans="16:25" x14ac:dyDescent="0.45">
      <c r="P10989" s="33"/>
      <c r="W10989" s="33"/>
      <c r="Y10989" s="33"/>
    </row>
    <row r="10990" spans="16:25" x14ac:dyDescent="0.45">
      <c r="P10990" s="33"/>
      <c r="W10990" s="33"/>
      <c r="Y10990" s="33"/>
    </row>
    <row r="10991" spans="16:25" x14ac:dyDescent="0.45">
      <c r="P10991" s="33"/>
      <c r="W10991" s="33"/>
      <c r="Y10991" s="33"/>
    </row>
    <row r="10992" spans="16:25" x14ac:dyDescent="0.45">
      <c r="P10992" s="33"/>
      <c r="W10992" s="33"/>
      <c r="Y10992" s="33"/>
    </row>
    <row r="10993" spans="16:25" x14ac:dyDescent="0.45">
      <c r="P10993" s="33"/>
      <c r="W10993" s="33"/>
      <c r="Y10993" s="33"/>
    </row>
    <row r="10994" spans="16:25" x14ac:dyDescent="0.45">
      <c r="P10994" s="33"/>
      <c r="W10994" s="33"/>
      <c r="Y10994" s="33"/>
    </row>
    <row r="10995" spans="16:25" x14ac:dyDescent="0.45">
      <c r="P10995" s="33"/>
      <c r="W10995" s="33"/>
      <c r="Y10995" s="33"/>
    </row>
    <row r="10996" spans="16:25" x14ac:dyDescent="0.45">
      <c r="P10996" s="33"/>
      <c r="W10996" s="33"/>
      <c r="Y10996" s="33"/>
    </row>
    <row r="10997" spans="16:25" x14ac:dyDescent="0.45">
      <c r="P10997" s="33"/>
      <c r="W10997" s="33"/>
      <c r="Y10997" s="33"/>
    </row>
    <row r="10998" spans="16:25" x14ac:dyDescent="0.45">
      <c r="P10998" s="33"/>
      <c r="W10998" s="33"/>
      <c r="Y10998" s="33"/>
    </row>
    <row r="10999" spans="16:25" x14ac:dyDescent="0.45">
      <c r="P10999" s="33"/>
      <c r="W10999" s="33"/>
      <c r="Y10999" s="33"/>
    </row>
    <row r="11000" spans="16:25" x14ac:dyDescent="0.45">
      <c r="P11000" s="33"/>
      <c r="W11000" s="33"/>
      <c r="Y11000" s="33"/>
    </row>
    <row r="11001" spans="16:25" x14ac:dyDescent="0.45">
      <c r="P11001" s="33"/>
      <c r="W11001" s="33"/>
      <c r="Y11001" s="33"/>
    </row>
    <row r="11002" spans="16:25" x14ac:dyDescent="0.45">
      <c r="P11002" s="33"/>
      <c r="W11002" s="33"/>
      <c r="Y11002" s="33"/>
    </row>
    <row r="11003" spans="16:25" x14ac:dyDescent="0.45">
      <c r="P11003" s="33"/>
      <c r="W11003" s="33"/>
      <c r="Y11003" s="33"/>
    </row>
    <row r="11004" spans="16:25" x14ac:dyDescent="0.45">
      <c r="P11004" s="33"/>
      <c r="W11004" s="33"/>
      <c r="Y11004" s="33"/>
    </row>
    <row r="11005" spans="16:25" x14ac:dyDescent="0.45">
      <c r="P11005" s="33"/>
      <c r="W11005" s="33"/>
      <c r="Y11005" s="33"/>
    </row>
    <row r="11006" spans="16:25" x14ac:dyDescent="0.45">
      <c r="P11006" s="33"/>
      <c r="W11006" s="33"/>
      <c r="Y11006" s="33"/>
    </row>
    <row r="11007" spans="16:25" x14ac:dyDescent="0.45">
      <c r="P11007" s="33"/>
      <c r="W11007" s="33"/>
      <c r="Y11007" s="33"/>
    </row>
    <row r="11008" spans="16:25" x14ac:dyDescent="0.45">
      <c r="P11008" s="33"/>
      <c r="W11008" s="33"/>
      <c r="Y11008" s="33"/>
    </row>
    <row r="11009" spans="16:25" x14ac:dyDescent="0.45">
      <c r="P11009" s="33"/>
      <c r="W11009" s="33"/>
      <c r="Y11009" s="33"/>
    </row>
    <row r="11010" spans="16:25" x14ac:dyDescent="0.45">
      <c r="P11010" s="33"/>
      <c r="W11010" s="33"/>
      <c r="Y11010" s="33"/>
    </row>
    <row r="11011" spans="16:25" x14ac:dyDescent="0.45">
      <c r="P11011" s="33"/>
      <c r="W11011" s="33"/>
      <c r="Y11011" s="33"/>
    </row>
    <row r="11012" spans="16:25" x14ac:dyDescent="0.45">
      <c r="P11012" s="33"/>
      <c r="W11012" s="33"/>
      <c r="Y11012" s="33"/>
    </row>
    <row r="11013" spans="16:25" x14ac:dyDescent="0.45">
      <c r="P11013" s="33"/>
      <c r="W11013" s="33"/>
      <c r="Y11013" s="33"/>
    </row>
    <row r="11014" spans="16:25" x14ac:dyDescent="0.45">
      <c r="P11014" s="33"/>
      <c r="W11014" s="33"/>
      <c r="Y11014" s="33"/>
    </row>
    <row r="11015" spans="16:25" x14ac:dyDescent="0.45">
      <c r="P11015" s="33"/>
      <c r="W11015" s="33"/>
      <c r="Y11015" s="33"/>
    </row>
    <row r="11016" spans="16:25" x14ac:dyDescent="0.45">
      <c r="P11016" s="33"/>
      <c r="W11016" s="33"/>
      <c r="Y11016" s="33"/>
    </row>
    <row r="11017" spans="16:25" x14ac:dyDescent="0.45">
      <c r="P11017" s="33"/>
      <c r="W11017" s="33"/>
      <c r="Y11017" s="33"/>
    </row>
    <row r="11018" spans="16:25" x14ac:dyDescent="0.45">
      <c r="P11018" s="33"/>
      <c r="W11018" s="33"/>
      <c r="Y11018" s="33"/>
    </row>
    <row r="11019" spans="16:25" x14ac:dyDescent="0.45">
      <c r="P11019" s="33"/>
      <c r="W11019" s="33"/>
      <c r="Y11019" s="33"/>
    </row>
    <row r="11020" spans="16:25" x14ac:dyDescent="0.45">
      <c r="P11020" s="33"/>
      <c r="W11020" s="33"/>
      <c r="Y11020" s="33"/>
    </row>
    <row r="11021" spans="16:25" x14ac:dyDescent="0.45">
      <c r="P11021" s="33"/>
      <c r="W11021" s="33"/>
      <c r="Y11021" s="33"/>
    </row>
    <row r="11022" spans="16:25" x14ac:dyDescent="0.45">
      <c r="P11022" s="33"/>
      <c r="W11022" s="33"/>
      <c r="Y11022" s="33"/>
    </row>
    <row r="11023" spans="16:25" x14ac:dyDescent="0.45">
      <c r="P11023" s="33"/>
      <c r="W11023" s="33"/>
      <c r="Y11023" s="33"/>
    </row>
    <row r="11024" spans="16:25" x14ac:dyDescent="0.45">
      <c r="P11024" s="33"/>
      <c r="W11024" s="33"/>
      <c r="Y11024" s="33"/>
    </row>
    <row r="11025" spans="16:25" x14ac:dyDescent="0.45">
      <c r="P11025" s="33"/>
      <c r="W11025" s="33"/>
      <c r="Y11025" s="33"/>
    </row>
    <row r="11026" spans="16:25" x14ac:dyDescent="0.45">
      <c r="P11026" s="33"/>
      <c r="W11026" s="33"/>
      <c r="Y11026" s="33"/>
    </row>
    <row r="11027" spans="16:25" x14ac:dyDescent="0.45">
      <c r="P11027" s="33"/>
      <c r="W11027" s="33"/>
      <c r="Y11027" s="33"/>
    </row>
    <row r="11028" spans="16:25" x14ac:dyDescent="0.45">
      <c r="P11028" s="33"/>
      <c r="W11028" s="33"/>
      <c r="Y11028" s="33"/>
    </row>
    <row r="11029" spans="16:25" x14ac:dyDescent="0.45">
      <c r="P11029" s="33"/>
      <c r="W11029" s="33"/>
      <c r="Y11029" s="33"/>
    </row>
    <row r="11030" spans="16:25" x14ac:dyDescent="0.45">
      <c r="P11030" s="33"/>
      <c r="W11030" s="33"/>
      <c r="Y11030" s="33"/>
    </row>
    <row r="11031" spans="16:25" x14ac:dyDescent="0.45">
      <c r="P11031" s="33"/>
      <c r="W11031" s="33"/>
      <c r="Y11031" s="33"/>
    </row>
    <row r="11032" spans="16:25" x14ac:dyDescent="0.45">
      <c r="P11032" s="33"/>
      <c r="W11032" s="33"/>
      <c r="Y11032" s="33"/>
    </row>
    <row r="11033" spans="16:25" x14ac:dyDescent="0.45">
      <c r="P11033" s="33"/>
      <c r="W11033" s="33"/>
      <c r="Y11033" s="33"/>
    </row>
    <row r="11034" spans="16:25" x14ac:dyDescent="0.45">
      <c r="P11034" s="33"/>
      <c r="W11034" s="33"/>
      <c r="Y11034" s="33"/>
    </row>
    <row r="11035" spans="16:25" x14ac:dyDescent="0.45">
      <c r="P11035" s="33"/>
      <c r="W11035" s="33"/>
      <c r="Y11035" s="33"/>
    </row>
    <row r="11036" spans="16:25" x14ac:dyDescent="0.45">
      <c r="P11036" s="33"/>
      <c r="W11036" s="33"/>
      <c r="Y11036" s="33"/>
    </row>
    <row r="11037" spans="16:25" x14ac:dyDescent="0.45">
      <c r="P11037" s="33"/>
      <c r="W11037" s="33"/>
      <c r="Y11037" s="33"/>
    </row>
    <row r="11038" spans="16:25" x14ac:dyDescent="0.45">
      <c r="P11038" s="33"/>
      <c r="W11038" s="33"/>
      <c r="Y11038" s="33"/>
    </row>
    <row r="11039" spans="16:25" x14ac:dyDescent="0.45">
      <c r="P11039" s="33"/>
      <c r="W11039" s="33"/>
      <c r="Y11039" s="33"/>
    </row>
    <row r="11040" spans="16:25" x14ac:dyDescent="0.45">
      <c r="P11040" s="33"/>
      <c r="W11040" s="33"/>
      <c r="Y11040" s="33"/>
    </row>
    <row r="11041" spans="16:25" x14ac:dyDescent="0.45">
      <c r="P11041" s="33"/>
      <c r="W11041" s="33"/>
      <c r="Y11041" s="33"/>
    </row>
    <row r="11042" spans="16:25" x14ac:dyDescent="0.45">
      <c r="P11042" s="33"/>
      <c r="W11042" s="33"/>
      <c r="Y11042" s="33"/>
    </row>
    <row r="11043" spans="16:25" x14ac:dyDescent="0.45">
      <c r="P11043" s="33"/>
      <c r="W11043" s="33"/>
      <c r="Y11043" s="33"/>
    </row>
    <row r="11044" spans="16:25" x14ac:dyDescent="0.45">
      <c r="P11044" s="33"/>
      <c r="W11044" s="33"/>
      <c r="Y11044" s="33"/>
    </row>
    <row r="11045" spans="16:25" x14ac:dyDescent="0.45">
      <c r="P11045" s="33"/>
      <c r="W11045" s="33"/>
      <c r="Y11045" s="33"/>
    </row>
    <row r="11046" spans="16:25" x14ac:dyDescent="0.45">
      <c r="P11046" s="33"/>
      <c r="W11046" s="33"/>
      <c r="Y11046" s="33"/>
    </row>
    <row r="11047" spans="16:25" x14ac:dyDescent="0.45">
      <c r="P11047" s="33"/>
      <c r="W11047" s="33"/>
      <c r="Y11047" s="33"/>
    </row>
    <row r="11048" spans="16:25" x14ac:dyDescent="0.45">
      <c r="P11048" s="33"/>
      <c r="W11048" s="33"/>
      <c r="Y11048" s="33"/>
    </row>
    <row r="11049" spans="16:25" x14ac:dyDescent="0.45">
      <c r="P11049" s="33"/>
      <c r="W11049" s="33"/>
      <c r="Y11049" s="33"/>
    </row>
    <row r="11050" spans="16:25" x14ac:dyDescent="0.45">
      <c r="P11050" s="33"/>
      <c r="W11050" s="33"/>
      <c r="Y11050" s="33"/>
    </row>
    <row r="11051" spans="16:25" x14ac:dyDescent="0.45">
      <c r="P11051" s="33"/>
      <c r="W11051" s="33"/>
      <c r="Y11051" s="33"/>
    </row>
    <row r="11052" spans="16:25" x14ac:dyDescent="0.45">
      <c r="P11052" s="33"/>
      <c r="W11052" s="33"/>
      <c r="Y11052" s="33"/>
    </row>
    <row r="11053" spans="16:25" x14ac:dyDescent="0.45">
      <c r="P11053" s="33"/>
      <c r="W11053" s="33"/>
      <c r="Y11053" s="33"/>
    </row>
    <row r="11054" spans="16:25" x14ac:dyDescent="0.45">
      <c r="P11054" s="33"/>
      <c r="W11054" s="33"/>
      <c r="Y11054" s="33"/>
    </row>
    <row r="11055" spans="16:25" x14ac:dyDescent="0.45">
      <c r="P11055" s="33"/>
      <c r="W11055" s="33"/>
      <c r="Y11055" s="33"/>
    </row>
    <row r="11056" spans="16:25" x14ac:dyDescent="0.45">
      <c r="P11056" s="33"/>
      <c r="W11056" s="33"/>
      <c r="Y11056" s="33"/>
    </row>
    <row r="11057" spans="16:25" x14ac:dyDescent="0.45">
      <c r="P11057" s="33"/>
      <c r="W11057" s="33"/>
      <c r="Y11057" s="33"/>
    </row>
    <row r="11058" spans="16:25" x14ac:dyDescent="0.45">
      <c r="P11058" s="33"/>
      <c r="W11058" s="33"/>
      <c r="Y11058" s="33"/>
    </row>
    <row r="11059" spans="16:25" x14ac:dyDescent="0.45">
      <c r="P11059" s="33"/>
      <c r="W11059" s="33"/>
      <c r="Y11059" s="33"/>
    </row>
    <row r="11060" spans="16:25" x14ac:dyDescent="0.45">
      <c r="P11060" s="33"/>
      <c r="W11060" s="33"/>
      <c r="Y11060" s="33"/>
    </row>
    <row r="11061" spans="16:25" x14ac:dyDescent="0.45">
      <c r="P11061" s="33"/>
      <c r="W11061" s="33"/>
      <c r="Y11061" s="33"/>
    </row>
    <row r="11062" spans="16:25" x14ac:dyDescent="0.45">
      <c r="P11062" s="33"/>
      <c r="W11062" s="33"/>
      <c r="Y11062" s="33"/>
    </row>
    <row r="11063" spans="16:25" x14ac:dyDescent="0.45">
      <c r="P11063" s="33"/>
      <c r="W11063" s="33"/>
      <c r="Y11063" s="33"/>
    </row>
    <row r="11064" spans="16:25" x14ac:dyDescent="0.45">
      <c r="P11064" s="33"/>
      <c r="W11064" s="33"/>
      <c r="Y11064" s="33"/>
    </row>
    <row r="11065" spans="16:25" x14ac:dyDescent="0.45">
      <c r="P11065" s="33"/>
      <c r="W11065" s="33"/>
      <c r="Y11065" s="33"/>
    </row>
    <row r="11066" spans="16:25" x14ac:dyDescent="0.45">
      <c r="P11066" s="33"/>
      <c r="W11066" s="33"/>
      <c r="Y11066" s="33"/>
    </row>
    <row r="11067" spans="16:25" x14ac:dyDescent="0.45">
      <c r="P11067" s="33"/>
      <c r="W11067" s="33"/>
      <c r="Y11067" s="33"/>
    </row>
    <row r="11068" spans="16:25" x14ac:dyDescent="0.45">
      <c r="P11068" s="33"/>
      <c r="W11068" s="33"/>
      <c r="Y11068" s="33"/>
    </row>
    <row r="11069" spans="16:25" x14ac:dyDescent="0.45">
      <c r="P11069" s="33"/>
      <c r="W11069" s="33"/>
      <c r="Y11069" s="33"/>
    </row>
    <row r="11070" spans="16:25" x14ac:dyDescent="0.45">
      <c r="P11070" s="33"/>
      <c r="W11070" s="33"/>
      <c r="Y11070" s="33"/>
    </row>
    <row r="11071" spans="16:25" x14ac:dyDescent="0.45">
      <c r="P11071" s="33"/>
      <c r="W11071" s="33"/>
      <c r="Y11071" s="33"/>
    </row>
    <row r="11072" spans="16:25" x14ac:dyDescent="0.45">
      <c r="P11072" s="33"/>
      <c r="W11072" s="33"/>
      <c r="Y11072" s="33"/>
    </row>
    <row r="11073" spans="16:25" x14ac:dyDescent="0.45">
      <c r="P11073" s="33"/>
      <c r="W11073" s="33"/>
      <c r="Y11073" s="33"/>
    </row>
    <row r="11074" spans="16:25" x14ac:dyDescent="0.45">
      <c r="P11074" s="33"/>
      <c r="W11074" s="33"/>
      <c r="Y11074" s="33"/>
    </row>
    <row r="11075" spans="16:25" x14ac:dyDescent="0.45">
      <c r="P11075" s="33"/>
      <c r="W11075" s="33"/>
      <c r="Y11075" s="33"/>
    </row>
    <row r="11076" spans="16:25" x14ac:dyDescent="0.45">
      <c r="P11076" s="33"/>
      <c r="W11076" s="33"/>
      <c r="Y11076" s="33"/>
    </row>
    <row r="11077" spans="16:25" x14ac:dyDescent="0.45">
      <c r="P11077" s="33"/>
      <c r="W11077" s="33"/>
      <c r="Y11077" s="33"/>
    </row>
    <row r="11078" spans="16:25" x14ac:dyDescent="0.45">
      <c r="P11078" s="33"/>
      <c r="W11078" s="33"/>
      <c r="Y11078" s="33"/>
    </row>
    <row r="11079" spans="16:25" x14ac:dyDescent="0.45">
      <c r="P11079" s="33"/>
      <c r="W11079" s="33"/>
      <c r="Y11079" s="33"/>
    </row>
    <row r="11080" spans="16:25" x14ac:dyDescent="0.45">
      <c r="P11080" s="33"/>
      <c r="W11080" s="33"/>
      <c r="Y11080" s="33"/>
    </row>
    <row r="11081" spans="16:25" x14ac:dyDescent="0.45">
      <c r="P11081" s="33"/>
      <c r="W11081" s="33"/>
      <c r="Y11081" s="33"/>
    </row>
    <row r="11082" spans="16:25" x14ac:dyDescent="0.45">
      <c r="P11082" s="33"/>
      <c r="W11082" s="33"/>
      <c r="Y11082" s="33"/>
    </row>
    <row r="11083" spans="16:25" x14ac:dyDescent="0.45">
      <c r="P11083" s="33"/>
      <c r="W11083" s="33"/>
      <c r="Y11083" s="33"/>
    </row>
    <row r="11084" spans="16:25" x14ac:dyDescent="0.45">
      <c r="P11084" s="33"/>
      <c r="W11084" s="33"/>
      <c r="Y11084" s="33"/>
    </row>
    <row r="11085" spans="16:25" x14ac:dyDescent="0.45">
      <c r="P11085" s="33"/>
      <c r="W11085" s="33"/>
      <c r="Y11085" s="33"/>
    </row>
    <row r="11086" spans="16:25" x14ac:dyDescent="0.45">
      <c r="P11086" s="33"/>
      <c r="W11086" s="33"/>
      <c r="Y11086" s="33"/>
    </row>
    <row r="11087" spans="16:25" x14ac:dyDescent="0.45">
      <c r="P11087" s="33"/>
      <c r="W11087" s="33"/>
      <c r="Y11087" s="33"/>
    </row>
    <row r="11088" spans="16:25" x14ac:dyDescent="0.45">
      <c r="P11088" s="33"/>
      <c r="W11088" s="33"/>
      <c r="Y11088" s="33"/>
    </row>
    <row r="11089" spans="16:25" x14ac:dyDescent="0.45">
      <c r="P11089" s="33"/>
      <c r="W11089" s="33"/>
      <c r="Y11089" s="33"/>
    </row>
    <row r="11090" spans="16:25" x14ac:dyDescent="0.45">
      <c r="P11090" s="33"/>
      <c r="W11090" s="33"/>
      <c r="Y11090" s="33"/>
    </row>
    <row r="11091" spans="16:25" x14ac:dyDescent="0.45">
      <c r="P11091" s="33"/>
      <c r="W11091" s="33"/>
      <c r="Y11091" s="33"/>
    </row>
    <row r="11092" spans="16:25" x14ac:dyDescent="0.45">
      <c r="P11092" s="33"/>
      <c r="W11092" s="33"/>
      <c r="Y11092" s="33"/>
    </row>
    <row r="11093" spans="16:25" x14ac:dyDescent="0.45">
      <c r="P11093" s="33"/>
      <c r="W11093" s="33"/>
      <c r="Y11093" s="33"/>
    </row>
    <row r="11094" spans="16:25" x14ac:dyDescent="0.45">
      <c r="P11094" s="33"/>
      <c r="W11094" s="33"/>
      <c r="Y11094" s="33"/>
    </row>
    <row r="11095" spans="16:25" x14ac:dyDescent="0.45">
      <c r="P11095" s="33"/>
      <c r="W11095" s="33"/>
      <c r="Y11095" s="33"/>
    </row>
    <row r="11096" spans="16:25" x14ac:dyDescent="0.45">
      <c r="P11096" s="33"/>
      <c r="W11096" s="33"/>
      <c r="Y11096" s="33"/>
    </row>
    <row r="11097" spans="16:25" x14ac:dyDescent="0.45">
      <c r="P11097" s="33"/>
      <c r="W11097" s="33"/>
      <c r="Y11097" s="33"/>
    </row>
    <row r="11098" spans="16:25" x14ac:dyDescent="0.45">
      <c r="P11098" s="33"/>
      <c r="W11098" s="33"/>
      <c r="Y11098" s="33"/>
    </row>
    <row r="11099" spans="16:25" x14ac:dyDescent="0.45">
      <c r="P11099" s="33"/>
      <c r="W11099" s="33"/>
      <c r="Y11099" s="33"/>
    </row>
    <row r="11100" spans="16:25" x14ac:dyDescent="0.45">
      <c r="P11100" s="33"/>
      <c r="W11100" s="33"/>
      <c r="Y11100" s="33"/>
    </row>
    <row r="11101" spans="16:25" x14ac:dyDescent="0.45">
      <c r="P11101" s="33"/>
      <c r="W11101" s="33"/>
      <c r="Y11101" s="33"/>
    </row>
    <row r="11102" spans="16:25" x14ac:dyDescent="0.45">
      <c r="P11102" s="33"/>
      <c r="W11102" s="33"/>
      <c r="Y11102" s="33"/>
    </row>
    <row r="11103" spans="16:25" x14ac:dyDescent="0.45">
      <c r="P11103" s="33"/>
      <c r="W11103" s="33"/>
      <c r="Y11103" s="33"/>
    </row>
    <row r="11104" spans="16:25" x14ac:dyDescent="0.45">
      <c r="P11104" s="33"/>
      <c r="W11104" s="33"/>
      <c r="Y11104" s="33"/>
    </row>
    <row r="11105" spans="16:25" x14ac:dyDescent="0.45">
      <c r="P11105" s="33"/>
      <c r="W11105" s="33"/>
      <c r="Y11105" s="33"/>
    </row>
    <row r="11106" spans="16:25" x14ac:dyDescent="0.45">
      <c r="P11106" s="33"/>
      <c r="W11106" s="33"/>
      <c r="Y11106" s="33"/>
    </row>
    <row r="11107" spans="16:25" x14ac:dyDescent="0.45">
      <c r="P11107" s="33"/>
      <c r="W11107" s="33"/>
      <c r="Y11107" s="33"/>
    </row>
    <row r="11108" spans="16:25" x14ac:dyDescent="0.45">
      <c r="P11108" s="33"/>
      <c r="W11108" s="33"/>
      <c r="Y11108" s="33"/>
    </row>
    <row r="11109" spans="16:25" x14ac:dyDescent="0.45">
      <c r="P11109" s="33"/>
      <c r="W11109" s="33"/>
      <c r="Y11109" s="33"/>
    </row>
    <row r="11110" spans="16:25" x14ac:dyDescent="0.45">
      <c r="P11110" s="33"/>
      <c r="W11110" s="33"/>
      <c r="Y11110" s="33"/>
    </row>
    <row r="11111" spans="16:25" x14ac:dyDescent="0.45">
      <c r="P11111" s="33"/>
      <c r="W11111" s="33"/>
      <c r="Y11111" s="33"/>
    </row>
    <row r="11112" spans="16:25" x14ac:dyDescent="0.45">
      <c r="P11112" s="33"/>
      <c r="W11112" s="33"/>
      <c r="Y11112" s="33"/>
    </row>
    <row r="11113" spans="16:25" x14ac:dyDescent="0.45">
      <c r="P11113" s="33"/>
      <c r="W11113" s="33"/>
      <c r="Y11113" s="33"/>
    </row>
    <row r="11114" spans="16:25" x14ac:dyDescent="0.45">
      <c r="P11114" s="33"/>
      <c r="W11114" s="33"/>
      <c r="Y11114" s="33"/>
    </row>
    <row r="11115" spans="16:25" x14ac:dyDescent="0.45">
      <c r="P11115" s="33"/>
      <c r="W11115" s="33"/>
      <c r="Y11115" s="33"/>
    </row>
    <row r="11116" spans="16:25" x14ac:dyDescent="0.45">
      <c r="P11116" s="33"/>
      <c r="W11116" s="33"/>
      <c r="Y11116" s="33"/>
    </row>
    <row r="11117" spans="16:25" x14ac:dyDescent="0.45">
      <c r="P11117" s="33"/>
      <c r="W11117" s="33"/>
      <c r="Y11117" s="33"/>
    </row>
    <row r="11118" spans="16:25" x14ac:dyDescent="0.45">
      <c r="P11118" s="33"/>
      <c r="W11118" s="33"/>
      <c r="Y11118" s="33"/>
    </row>
    <row r="11119" spans="16:25" x14ac:dyDescent="0.45">
      <c r="P11119" s="33"/>
      <c r="W11119" s="33"/>
      <c r="Y11119" s="33"/>
    </row>
    <row r="11120" spans="16:25" x14ac:dyDescent="0.45">
      <c r="P11120" s="33"/>
      <c r="W11120" s="33"/>
      <c r="Y11120" s="33"/>
    </row>
    <row r="11121" spans="16:25" x14ac:dyDescent="0.45">
      <c r="P11121" s="33"/>
      <c r="W11121" s="33"/>
      <c r="Y11121" s="33"/>
    </row>
    <row r="11122" spans="16:25" x14ac:dyDescent="0.45">
      <c r="P11122" s="33"/>
      <c r="W11122" s="33"/>
      <c r="Y11122" s="33"/>
    </row>
    <row r="11123" spans="16:25" x14ac:dyDescent="0.45">
      <c r="P11123" s="33"/>
      <c r="W11123" s="33"/>
      <c r="Y11123" s="33"/>
    </row>
    <row r="11124" spans="16:25" x14ac:dyDescent="0.45">
      <c r="P11124" s="33"/>
      <c r="W11124" s="33"/>
      <c r="Y11124" s="33"/>
    </row>
    <row r="11125" spans="16:25" x14ac:dyDescent="0.45">
      <c r="P11125" s="33"/>
      <c r="W11125" s="33"/>
      <c r="Y11125" s="33"/>
    </row>
    <row r="11126" spans="16:25" x14ac:dyDescent="0.45">
      <c r="P11126" s="33"/>
      <c r="W11126" s="33"/>
      <c r="Y11126" s="33"/>
    </row>
    <row r="11127" spans="16:25" x14ac:dyDescent="0.45">
      <c r="P11127" s="33"/>
      <c r="W11127" s="33"/>
      <c r="Y11127" s="33"/>
    </row>
    <row r="11128" spans="16:25" x14ac:dyDescent="0.45">
      <c r="P11128" s="33"/>
      <c r="W11128" s="33"/>
      <c r="Y11128" s="33"/>
    </row>
    <row r="11129" spans="16:25" x14ac:dyDescent="0.45">
      <c r="P11129" s="33"/>
      <c r="W11129" s="33"/>
      <c r="Y11129" s="33"/>
    </row>
    <row r="11130" spans="16:25" x14ac:dyDescent="0.45">
      <c r="P11130" s="33"/>
      <c r="W11130" s="33"/>
      <c r="Y11130" s="33"/>
    </row>
    <row r="11131" spans="16:25" x14ac:dyDescent="0.45">
      <c r="P11131" s="33"/>
      <c r="W11131" s="33"/>
      <c r="Y11131" s="33"/>
    </row>
    <row r="11132" spans="16:25" x14ac:dyDescent="0.45">
      <c r="P11132" s="33"/>
      <c r="W11132" s="33"/>
      <c r="Y11132" s="33"/>
    </row>
    <row r="11133" spans="16:25" x14ac:dyDescent="0.45">
      <c r="P11133" s="33"/>
      <c r="W11133" s="33"/>
      <c r="Y11133" s="33"/>
    </row>
    <row r="11134" spans="16:25" x14ac:dyDescent="0.45">
      <c r="P11134" s="33"/>
      <c r="W11134" s="33"/>
      <c r="Y11134" s="33"/>
    </row>
    <row r="11135" spans="16:25" x14ac:dyDescent="0.45">
      <c r="P11135" s="33"/>
      <c r="W11135" s="33"/>
      <c r="Y11135" s="33"/>
    </row>
    <row r="11136" spans="16:25" x14ac:dyDescent="0.45">
      <c r="P11136" s="33"/>
      <c r="W11136" s="33"/>
      <c r="Y11136" s="33"/>
    </row>
    <row r="11137" spans="16:25" x14ac:dyDescent="0.45">
      <c r="P11137" s="33"/>
      <c r="W11137" s="33"/>
      <c r="Y11137" s="33"/>
    </row>
    <row r="11138" spans="16:25" x14ac:dyDescent="0.45">
      <c r="P11138" s="33"/>
      <c r="W11138" s="33"/>
      <c r="Y11138" s="33"/>
    </row>
    <row r="11139" spans="16:25" x14ac:dyDescent="0.45">
      <c r="P11139" s="33"/>
      <c r="W11139" s="33"/>
      <c r="Y11139" s="33"/>
    </row>
    <row r="11140" spans="16:25" x14ac:dyDescent="0.45">
      <c r="P11140" s="33"/>
      <c r="W11140" s="33"/>
      <c r="Y11140" s="33"/>
    </row>
    <row r="11141" spans="16:25" x14ac:dyDescent="0.45">
      <c r="P11141" s="33"/>
      <c r="W11141" s="33"/>
      <c r="Y11141" s="33"/>
    </row>
    <row r="11142" spans="16:25" x14ac:dyDescent="0.45">
      <c r="P11142" s="33"/>
      <c r="W11142" s="33"/>
      <c r="Y11142" s="33"/>
    </row>
    <row r="11143" spans="16:25" x14ac:dyDescent="0.45">
      <c r="P11143" s="33"/>
      <c r="W11143" s="33"/>
      <c r="Y11143" s="33"/>
    </row>
    <row r="11144" spans="16:25" x14ac:dyDescent="0.45">
      <c r="P11144" s="33"/>
      <c r="W11144" s="33"/>
      <c r="Y11144" s="33"/>
    </row>
    <row r="11145" spans="16:25" x14ac:dyDescent="0.45">
      <c r="P11145" s="33"/>
      <c r="W11145" s="33"/>
      <c r="Y11145" s="33"/>
    </row>
    <row r="11146" spans="16:25" x14ac:dyDescent="0.45">
      <c r="P11146" s="33"/>
      <c r="W11146" s="33"/>
      <c r="Y11146" s="33"/>
    </row>
    <row r="11147" spans="16:25" x14ac:dyDescent="0.45">
      <c r="P11147" s="33"/>
      <c r="W11147" s="33"/>
      <c r="Y11147" s="33"/>
    </row>
    <row r="11148" spans="16:25" x14ac:dyDescent="0.45">
      <c r="P11148" s="33"/>
      <c r="W11148" s="33"/>
      <c r="Y11148" s="33"/>
    </row>
    <row r="11149" spans="16:25" x14ac:dyDescent="0.45">
      <c r="P11149" s="33"/>
      <c r="W11149" s="33"/>
      <c r="Y11149" s="33"/>
    </row>
    <row r="11150" spans="16:25" x14ac:dyDescent="0.45">
      <c r="P11150" s="33"/>
      <c r="W11150" s="33"/>
      <c r="Y11150" s="33"/>
    </row>
    <row r="11151" spans="16:25" x14ac:dyDescent="0.45">
      <c r="P11151" s="33"/>
      <c r="W11151" s="33"/>
      <c r="Y11151" s="33"/>
    </row>
    <row r="11152" spans="16:25" x14ac:dyDescent="0.45">
      <c r="P11152" s="33"/>
      <c r="W11152" s="33"/>
      <c r="Y11152" s="33"/>
    </row>
    <row r="11153" spans="16:25" x14ac:dyDescent="0.45">
      <c r="P11153" s="33"/>
      <c r="W11153" s="33"/>
      <c r="Y11153" s="33"/>
    </row>
    <row r="11154" spans="16:25" x14ac:dyDescent="0.45">
      <c r="P11154" s="33"/>
      <c r="W11154" s="33"/>
      <c r="Y11154" s="33"/>
    </row>
    <row r="11155" spans="16:25" x14ac:dyDescent="0.45">
      <c r="P11155" s="33"/>
      <c r="W11155" s="33"/>
      <c r="Y11155" s="33"/>
    </row>
    <row r="11156" spans="16:25" x14ac:dyDescent="0.45">
      <c r="P11156" s="33"/>
      <c r="W11156" s="33"/>
      <c r="Y11156" s="33"/>
    </row>
    <row r="11157" spans="16:25" x14ac:dyDescent="0.45">
      <c r="P11157" s="33"/>
      <c r="W11157" s="33"/>
      <c r="Y11157" s="33"/>
    </row>
    <row r="11158" spans="16:25" x14ac:dyDescent="0.45">
      <c r="P11158" s="33"/>
      <c r="W11158" s="33"/>
      <c r="Y11158" s="33"/>
    </row>
    <row r="11159" spans="16:25" x14ac:dyDescent="0.45">
      <c r="P11159" s="33"/>
      <c r="W11159" s="33"/>
      <c r="Y11159" s="33"/>
    </row>
    <row r="11160" spans="16:25" x14ac:dyDescent="0.45">
      <c r="P11160" s="33"/>
      <c r="W11160" s="33"/>
      <c r="Y11160" s="33"/>
    </row>
    <row r="11161" spans="16:25" x14ac:dyDescent="0.45">
      <c r="P11161" s="33"/>
      <c r="W11161" s="33"/>
      <c r="Y11161" s="33"/>
    </row>
    <row r="11162" spans="16:25" x14ac:dyDescent="0.45">
      <c r="P11162" s="33"/>
      <c r="W11162" s="33"/>
      <c r="Y11162" s="33"/>
    </row>
    <row r="11163" spans="16:25" x14ac:dyDescent="0.45">
      <c r="P11163" s="33"/>
      <c r="W11163" s="33"/>
      <c r="Y11163" s="33"/>
    </row>
    <row r="11164" spans="16:25" x14ac:dyDescent="0.45">
      <c r="P11164" s="33"/>
      <c r="W11164" s="33"/>
      <c r="Y11164" s="33"/>
    </row>
    <row r="11165" spans="16:25" x14ac:dyDescent="0.45">
      <c r="P11165" s="33"/>
      <c r="W11165" s="33"/>
      <c r="Y11165" s="33"/>
    </row>
    <row r="11166" spans="16:25" x14ac:dyDescent="0.45">
      <c r="P11166" s="33"/>
      <c r="W11166" s="33"/>
      <c r="Y11166" s="33"/>
    </row>
    <row r="11167" spans="16:25" x14ac:dyDescent="0.45">
      <c r="P11167" s="33"/>
      <c r="W11167" s="33"/>
      <c r="Y11167" s="33"/>
    </row>
    <row r="11168" spans="16:25" x14ac:dyDescent="0.45">
      <c r="P11168" s="33"/>
      <c r="W11168" s="33"/>
      <c r="Y11168" s="33"/>
    </row>
    <row r="11169" spans="16:25" x14ac:dyDescent="0.45">
      <c r="P11169" s="33"/>
      <c r="W11169" s="33"/>
      <c r="Y11169" s="33"/>
    </row>
    <row r="11170" spans="16:25" x14ac:dyDescent="0.45">
      <c r="P11170" s="33"/>
      <c r="W11170" s="33"/>
      <c r="Y11170" s="33"/>
    </row>
    <row r="11171" spans="16:25" x14ac:dyDescent="0.45">
      <c r="P11171" s="33"/>
      <c r="W11171" s="33"/>
      <c r="Y11171" s="33"/>
    </row>
    <row r="11172" spans="16:25" x14ac:dyDescent="0.45">
      <c r="P11172" s="33"/>
      <c r="W11172" s="33"/>
      <c r="Y11172" s="33"/>
    </row>
    <row r="11173" spans="16:25" x14ac:dyDescent="0.45">
      <c r="P11173" s="33"/>
      <c r="W11173" s="33"/>
      <c r="Y11173" s="33"/>
    </row>
    <row r="11174" spans="16:25" x14ac:dyDescent="0.45">
      <c r="P11174" s="33"/>
      <c r="W11174" s="33"/>
      <c r="Y11174" s="33"/>
    </row>
    <row r="11175" spans="16:25" x14ac:dyDescent="0.45">
      <c r="P11175" s="33"/>
      <c r="W11175" s="33"/>
      <c r="Y11175" s="33"/>
    </row>
    <row r="11176" spans="16:25" x14ac:dyDescent="0.45">
      <c r="P11176" s="33"/>
      <c r="W11176" s="33"/>
      <c r="Y11176" s="33"/>
    </row>
    <row r="11177" spans="16:25" x14ac:dyDescent="0.45">
      <c r="P11177" s="33"/>
      <c r="W11177" s="33"/>
      <c r="Y11177" s="33"/>
    </row>
    <row r="11178" spans="16:25" x14ac:dyDescent="0.45">
      <c r="P11178" s="33"/>
      <c r="W11178" s="33"/>
      <c r="Y11178" s="33"/>
    </row>
    <row r="11179" spans="16:25" x14ac:dyDescent="0.45">
      <c r="P11179" s="33"/>
      <c r="W11179" s="33"/>
      <c r="Y11179" s="33"/>
    </row>
    <row r="11180" spans="16:25" x14ac:dyDescent="0.45">
      <c r="P11180" s="33"/>
      <c r="W11180" s="33"/>
      <c r="Y11180" s="33"/>
    </row>
    <row r="11181" spans="16:25" x14ac:dyDescent="0.45">
      <c r="P11181" s="33"/>
      <c r="W11181" s="33"/>
      <c r="Y11181" s="33"/>
    </row>
    <row r="11182" spans="16:25" x14ac:dyDescent="0.45">
      <c r="P11182" s="33"/>
      <c r="W11182" s="33"/>
      <c r="Y11182" s="33"/>
    </row>
    <row r="11183" spans="16:25" x14ac:dyDescent="0.45">
      <c r="P11183" s="33"/>
      <c r="W11183" s="33"/>
      <c r="Y11183" s="33"/>
    </row>
    <row r="11184" spans="16:25" x14ac:dyDescent="0.45">
      <c r="P11184" s="33"/>
      <c r="W11184" s="33"/>
      <c r="Y11184" s="33"/>
    </row>
    <row r="11185" spans="16:25" x14ac:dyDescent="0.45">
      <c r="P11185" s="33"/>
      <c r="W11185" s="33"/>
      <c r="Y11185" s="33"/>
    </row>
    <row r="11186" spans="16:25" x14ac:dyDescent="0.45">
      <c r="P11186" s="33"/>
      <c r="W11186" s="33"/>
      <c r="Y11186" s="33"/>
    </row>
    <row r="11187" spans="16:25" x14ac:dyDescent="0.45">
      <c r="P11187" s="33"/>
      <c r="W11187" s="33"/>
      <c r="Y11187" s="33"/>
    </row>
    <row r="11188" spans="16:25" x14ac:dyDescent="0.45">
      <c r="P11188" s="33"/>
      <c r="W11188" s="33"/>
      <c r="Y11188" s="33"/>
    </row>
    <row r="11189" spans="16:25" x14ac:dyDescent="0.45">
      <c r="P11189" s="33"/>
      <c r="W11189" s="33"/>
      <c r="Y11189" s="33"/>
    </row>
    <row r="11190" spans="16:25" x14ac:dyDescent="0.45">
      <c r="P11190" s="33"/>
      <c r="W11190" s="33"/>
      <c r="Y11190" s="33"/>
    </row>
    <row r="11191" spans="16:25" x14ac:dyDescent="0.45">
      <c r="P11191" s="33"/>
      <c r="W11191" s="33"/>
      <c r="Y11191" s="33"/>
    </row>
    <row r="11192" spans="16:25" x14ac:dyDescent="0.45">
      <c r="P11192" s="33"/>
      <c r="W11192" s="33"/>
      <c r="Y11192" s="33"/>
    </row>
    <row r="11193" spans="16:25" x14ac:dyDescent="0.45">
      <c r="P11193" s="33"/>
      <c r="W11193" s="33"/>
      <c r="Y11193" s="33"/>
    </row>
    <row r="11194" spans="16:25" x14ac:dyDescent="0.45">
      <c r="P11194" s="33"/>
      <c r="W11194" s="33"/>
      <c r="Y11194" s="33"/>
    </row>
    <row r="11195" spans="16:25" x14ac:dyDescent="0.45">
      <c r="P11195" s="33"/>
      <c r="W11195" s="33"/>
      <c r="Y11195" s="33"/>
    </row>
    <row r="11196" spans="16:25" x14ac:dyDescent="0.45">
      <c r="P11196" s="33"/>
      <c r="W11196" s="33"/>
      <c r="Y11196" s="33"/>
    </row>
    <row r="11197" spans="16:25" x14ac:dyDescent="0.45">
      <c r="P11197" s="33"/>
      <c r="W11197" s="33"/>
      <c r="Y11197" s="33"/>
    </row>
    <row r="11198" spans="16:25" x14ac:dyDescent="0.45">
      <c r="P11198" s="33"/>
      <c r="W11198" s="33"/>
      <c r="Y11198" s="33"/>
    </row>
    <row r="11199" spans="16:25" x14ac:dyDescent="0.45">
      <c r="P11199" s="33"/>
      <c r="W11199" s="33"/>
      <c r="Y11199" s="33"/>
    </row>
    <row r="11200" spans="16:25" x14ac:dyDescent="0.45">
      <c r="P11200" s="33"/>
      <c r="W11200" s="33"/>
      <c r="Y11200" s="33"/>
    </row>
    <row r="11201" spans="16:25" x14ac:dyDescent="0.45">
      <c r="P11201" s="33"/>
      <c r="W11201" s="33"/>
      <c r="Y11201" s="33"/>
    </row>
    <row r="11202" spans="16:25" x14ac:dyDescent="0.45">
      <c r="P11202" s="33"/>
      <c r="W11202" s="33"/>
      <c r="Y11202" s="33"/>
    </row>
    <row r="11203" spans="16:25" x14ac:dyDescent="0.45">
      <c r="P11203" s="33"/>
      <c r="W11203" s="33"/>
      <c r="Y11203" s="33"/>
    </row>
    <row r="11204" spans="16:25" x14ac:dyDescent="0.45">
      <c r="P11204" s="33"/>
      <c r="W11204" s="33"/>
      <c r="Y11204" s="33"/>
    </row>
    <row r="11205" spans="16:25" x14ac:dyDescent="0.45">
      <c r="P11205" s="33"/>
      <c r="W11205" s="33"/>
      <c r="Y11205" s="33"/>
    </row>
    <row r="11206" spans="16:25" x14ac:dyDescent="0.45">
      <c r="P11206" s="33"/>
      <c r="W11206" s="33"/>
      <c r="Y11206" s="33"/>
    </row>
    <row r="11207" spans="16:25" x14ac:dyDescent="0.45">
      <c r="P11207" s="33"/>
      <c r="W11207" s="33"/>
      <c r="Y11207" s="33"/>
    </row>
    <row r="11208" spans="16:25" x14ac:dyDescent="0.45">
      <c r="P11208" s="33"/>
      <c r="W11208" s="33"/>
      <c r="Y11208" s="33"/>
    </row>
    <row r="11209" spans="16:25" x14ac:dyDescent="0.45">
      <c r="P11209" s="33"/>
      <c r="W11209" s="33"/>
      <c r="Y11209" s="33"/>
    </row>
    <row r="11210" spans="16:25" x14ac:dyDescent="0.45">
      <c r="P11210" s="33"/>
      <c r="W11210" s="33"/>
      <c r="Y11210" s="33"/>
    </row>
    <row r="11211" spans="16:25" x14ac:dyDescent="0.45">
      <c r="P11211" s="33"/>
      <c r="W11211" s="33"/>
      <c r="Y11211" s="33"/>
    </row>
    <row r="11212" spans="16:25" x14ac:dyDescent="0.45">
      <c r="P11212" s="33"/>
      <c r="W11212" s="33"/>
      <c r="Y11212" s="33"/>
    </row>
    <row r="11213" spans="16:25" x14ac:dyDescent="0.45">
      <c r="P11213" s="33"/>
      <c r="W11213" s="33"/>
      <c r="Y11213" s="33"/>
    </row>
    <row r="11214" spans="16:25" x14ac:dyDescent="0.45">
      <c r="P11214" s="33"/>
      <c r="W11214" s="33"/>
      <c r="Y11214" s="33"/>
    </row>
    <row r="11215" spans="16:25" x14ac:dyDescent="0.45">
      <c r="P11215" s="33"/>
      <c r="W11215" s="33"/>
      <c r="Y11215" s="33"/>
    </row>
    <row r="11216" spans="16:25" x14ac:dyDescent="0.45">
      <c r="P11216" s="33"/>
      <c r="W11216" s="33"/>
      <c r="Y11216" s="33"/>
    </row>
    <row r="11217" spans="16:25" x14ac:dyDescent="0.45">
      <c r="P11217" s="33"/>
      <c r="W11217" s="33"/>
      <c r="Y11217" s="33"/>
    </row>
    <row r="11218" spans="16:25" x14ac:dyDescent="0.45">
      <c r="P11218" s="33"/>
      <c r="W11218" s="33"/>
      <c r="Y11218" s="33"/>
    </row>
    <row r="11219" spans="16:25" x14ac:dyDescent="0.45">
      <c r="P11219" s="33"/>
      <c r="W11219" s="33"/>
      <c r="Y11219" s="33"/>
    </row>
    <row r="11220" spans="16:25" x14ac:dyDescent="0.45">
      <c r="P11220" s="33"/>
      <c r="W11220" s="33"/>
      <c r="Y11220" s="33"/>
    </row>
    <row r="11221" spans="16:25" x14ac:dyDescent="0.45">
      <c r="P11221" s="33"/>
      <c r="W11221" s="33"/>
      <c r="Y11221" s="33"/>
    </row>
    <row r="11222" spans="16:25" x14ac:dyDescent="0.45">
      <c r="P11222" s="33"/>
      <c r="W11222" s="33"/>
      <c r="Y11222" s="33"/>
    </row>
    <row r="11223" spans="16:25" x14ac:dyDescent="0.45">
      <c r="P11223" s="33"/>
      <c r="W11223" s="33"/>
      <c r="Y11223" s="33"/>
    </row>
    <row r="11224" spans="16:25" x14ac:dyDescent="0.45">
      <c r="P11224" s="33"/>
      <c r="W11224" s="33"/>
      <c r="Y11224" s="33"/>
    </row>
    <row r="11225" spans="16:25" x14ac:dyDescent="0.45">
      <c r="P11225" s="33"/>
      <c r="W11225" s="33"/>
      <c r="Y11225" s="33"/>
    </row>
    <row r="11226" spans="16:25" x14ac:dyDescent="0.45">
      <c r="P11226" s="33"/>
      <c r="W11226" s="33"/>
      <c r="Y11226" s="33"/>
    </row>
    <row r="11227" spans="16:25" x14ac:dyDescent="0.45">
      <c r="P11227" s="33"/>
      <c r="W11227" s="33"/>
      <c r="Y11227" s="33"/>
    </row>
    <row r="11228" spans="16:25" x14ac:dyDescent="0.45">
      <c r="P11228" s="33"/>
      <c r="W11228" s="33"/>
      <c r="Y11228" s="33"/>
    </row>
    <row r="11229" spans="16:25" x14ac:dyDescent="0.45">
      <c r="P11229" s="33"/>
      <c r="W11229" s="33"/>
      <c r="Y11229" s="33"/>
    </row>
    <row r="11230" spans="16:25" x14ac:dyDescent="0.45">
      <c r="P11230" s="33"/>
      <c r="W11230" s="33"/>
      <c r="Y11230" s="33"/>
    </row>
    <row r="11231" spans="16:25" x14ac:dyDescent="0.45">
      <c r="P11231" s="33"/>
      <c r="W11231" s="33"/>
      <c r="Y11231" s="33"/>
    </row>
    <row r="11232" spans="16:25" x14ac:dyDescent="0.45">
      <c r="P11232" s="33"/>
      <c r="W11232" s="33"/>
      <c r="Y11232" s="33"/>
    </row>
    <row r="11233" spans="16:25" x14ac:dyDescent="0.45">
      <c r="P11233" s="33"/>
      <c r="W11233" s="33"/>
      <c r="Y11233" s="33"/>
    </row>
    <row r="11234" spans="16:25" x14ac:dyDescent="0.45">
      <c r="P11234" s="33"/>
      <c r="W11234" s="33"/>
      <c r="Y11234" s="33"/>
    </row>
    <row r="11235" spans="16:25" x14ac:dyDescent="0.45">
      <c r="P11235" s="33"/>
      <c r="W11235" s="33"/>
      <c r="Y11235" s="33"/>
    </row>
    <row r="11236" spans="16:25" x14ac:dyDescent="0.45">
      <c r="P11236" s="33"/>
      <c r="W11236" s="33"/>
      <c r="Y11236" s="33"/>
    </row>
    <row r="11237" spans="16:25" x14ac:dyDescent="0.45">
      <c r="P11237" s="33"/>
      <c r="W11237" s="33"/>
      <c r="Y11237" s="33"/>
    </row>
    <row r="11238" spans="16:25" x14ac:dyDescent="0.45">
      <c r="P11238" s="33"/>
      <c r="W11238" s="33"/>
      <c r="Y11238" s="33"/>
    </row>
    <row r="11239" spans="16:25" x14ac:dyDescent="0.45">
      <c r="P11239" s="33"/>
      <c r="W11239" s="33"/>
      <c r="Y11239" s="33"/>
    </row>
    <row r="11240" spans="16:25" x14ac:dyDescent="0.45">
      <c r="P11240" s="33"/>
      <c r="W11240" s="33"/>
      <c r="Y11240" s="33"/>
    </row>
    <row r="11241" spans="16:25" x14ac:dyDescent="0.45">
      <c r="P11241" s="33"/>
      <c r="W11241" s="33"/>
      <c r="Y11241" s="33"/>
    </row>
    <row r="11242" spans="16:25" x14ac:dyDescent="0.45">
      <c r="P11242" s="33"/>
      <c r="W11242" s="33"/>
      <c r="Y11242" s="33"/>
    </row>
    <row r="11243" spans="16:25" x14ac:dyDescent="0.45">
      <c r="P11243" s="33"/>
      <c r="W11243" s="33"/>
      <c r="Y11243" s="33"/>
    </row>
    <row r="11244" spans="16:25" x14ac:dyDescent="0.45">
      <c r="P11244" s="33"/>
      <c r="W11244" s="33"/>
      <c r="Y11244" s="33"/>
    </row>
    <row r="11245" spans="16:25" x14ac:dyDescent="0.45">
      <c r="P11245" s="33"/>
      <c r="W11245" s="33"/>
      <c r="Y11245" s="33"/>
    </row>
    <row r="11246" spans="16:25" x14ac:dyDescent="0.45">
      <c r="P11246" s="33"/>
      <c r="W11246" s="33"/>
      <c r="Y11246" s="33"/>
    </row>
    <row r="11247" spans="16:25" x14ac:dyDescent="0.45">
      <c r="P11247" s="33"/>
      <c r="W11247" s="33"/>
      <c r="Y11247" s="33"/>
    </row>
    <row r="11248" spans="16:25" x14ac:dyDescent="0.45">
      <c r="P11248" s="33"/>
      <c r="W11248" s="33"/>
      <c r="Y11248" s="33"/>
    </row>
    <row r="11249" spans="16:25" x14ac:dyDescent="0.45">
      <c r="P11249" s="33"/>
      <c r="W11249" s="33"/>
      <c r="Y11249" s="33"/>
    </row>
    <row r="11250" spans="16:25" x14ac:dyDescent="0.45">
      <c r="P11250" s="33"/>
      <c r="W11250" s="33"/>
      <c r="Y11250" s="33"/>
    </row>
    <row r="11251" spans="16:25" x14ac:dyDescent="0.45">
      <c r="P11251" s="33"/>
      <c r="W11251" s="33"/>
      <c r="Y11251" s="33"/>
    </row>
    <row r="11252" spans="16:25" x14ac:dyDescent="0.45">
      <c r="P11252" s="33"/>
      <c r="W11252" s="33"/>
      <c r="Y11252" s="33"/>
    </row>
    <row r="11253" spans="16:25" x14ac:dyDescent="0.45">
      <c r="P11253" s="33"/>
      <c r="W11253" s="33"/>
      <c r="Y11253" s="33"/>
    </row>
    <row r="11254" spans="16:25" x14ac:dyDescent="0.45">
      <c r="P11254" s="33"/>
      <c r="W11254" s="33"/>
      <c r="Y11254" s="33"/>
    </row>
    <row r="11255" spans="16:25" x14ac:dyDescent="0.45">
      <c r="P11255" s="33"/>
      <c r="W11255" s="33"/>
      <c r="Y11255" s="33"/>
    </row>
    <row r="11256" spans="16:25" x14ac:dyDescent="0.45">
      <c r="P11256" s="33"/>
      <c r="W11256" s="33"/>
      <c r="Y11256" s="33"/>
    </row>
    <row r="11257" spans="16:25" x14ac:dyDescent="0.45">
      <c r="P11257" s="33"/>
      <c r="W11257" s="33"/>
      <c r="Y11257" s="33"/>
    </row>
    <row r="11258" spans="16:25" x14ac:dyDescent="0.45">
      <c r="P11258" s="33"/>
      <c r="W11258" s="33"/>
      <c r="Y11258" s="33"/>
    </row>
    <row r="11259" spans="16:25" x14ac:dyDescent="0.45">
      <c r="P11259" s="33"/>
      <c r="W11259" s="33"/>
      <c r="Y11259" s="33"/>
    </row>
    <row r="11260" spans="16:25" x14ac:dyDescent="0.45">
      <c r="P11260" s="33"/>
      <c r="W11260" s="33"/>
      <c r="Y11260" s="33"/>
    </row>
    <row r="11261" spans="16:25" x14ac:dyDescent="0.45">
      <c r="P11261" s="33"/>
      <c r="W11261" s="33"/>
      <c r="Y11261" s="33"/>
    </row>
    <row r="11262" spans="16:25" x14ac:dyDescent="0.45">
      <c r="P11262" s="33"/>
      <c r="W11262" s="33"/>
      <c r="Y11262" s="33"/>
    </row>
    <row r="11263" spans="16:25" x14ac:dyDescent="0.45">
      <c r="P11263" s="33"/>
      <c r="W11263" s="33"/>
      <c r="Y11263" s="33"/>
    </row>
    <row r="11264" spans="16:25" x14ac:dyDescent="0.45">
      <c r="P11264" s="33"/>
      <c r="W11264" s="33"/>
      <c r="Y11264" s="33"/>
    </row>
    <row r="11265" spans="16:25" x14ac:dyDescent="0.45">
      <c r="P11265" s="33"/>
      <c r="W11265" s="33"/>
      <c r="Y11265" s="33"/>
    </row>
    <row r="11266" spans="16:25" x14ac:dyDescent="0.45">
      <c r="P11266" s="33"/>
      <c r="W11266" s="33"/>
      <c r="Y11266" s="33"/>
    </row>
    <row r="11267" spans="16:25" x14ac:dyDescent="0.45">
      <c r="P11267" s="33"/>
      <c r="W11267" s="33"/>
      <c r="Y11267" s="33"/>
    </row>
    <row r="11268" spans="16:25" x14ac:dyDescent="0.45">
      <c r="P11268" s="33"/>
      <c r="W11268" s="33"/>
      <c r="Y11268" s="33"/>
    </row>
    <row r="11269" spans="16:25" x14ac:dyDescent="0.45">
      <c r="P11269" s="33"/>
      <c r="W11269" s="33"/>
      <c r="Y11269" s="33"/>
    </row>
    <row r="11270" spans="16:25" x14ac:dyDescent="0.45">
      <c r="P11270" s="33"/>
      <c r="W11270" s="33"/>
      <c r="Y11270" s="33"/>
    </row>
    <row r="11271" spans="16:25" x14ac:dyDescent="0.45">
      <c r="P11271" s="33"/>
      <c r="W11271" s="33"/>
      <c r="Y11271" s="33"/>
    </row>
    <row r="11272" spans="16:25" x14ac:dyDescent="0.45">
      <c r="P11272" s="33"/>
      <c r="W11272" s="33"/>
      <c r="Y11272" s="33"/>
    </row>
    <row r="11273" spans="16:25" x14ac:dyDescent="0.45">
      <c r="P11273" s="33"/>
      <c r="W11273" s="33"/>
      <c r="Y11273" s="33"/>
    </row>
    <row r="11274" spans="16:25" x14ac:dyDescent="0.45">
      <c r="P11274" s="33"/>
      <c r="W11274" s="33"/>
      <c r="Y11274" s="33"/>
    </row>
    <row r="11275" spans="16:25" x14ac:dyDescent="0.45">
      <c r="P11275" s="33"/>
      <c r="W11275" s="33"/>
      <c r="Y11275" s="33"/>
    </row>
    <row r="11276" spans="16:25" x14ac:dyDescent="0.45">
      <c r="P11276" s="33"/>
      <c r="W11276" s="33"/>
      <c r="Y11276" s="33"/>
    </row>
    <row r="11277" spans="16:25" x14ac:dyDescent="0.45">
      <c r="P11277" s="33"/>
      <c r="W11277" s="33"/>
      <c r="Y11277" s="33"/>
    </row>
    <row r="11278" spans="16:25" x14ac:dyDescent="0.45">
      <c r="P11278" s="33"/>
      <c r="W11278" s="33"/>
      <c r="Y11278" s="33"/>
    </row>
    <row r="11279" spans="16:25" x14ac:dyDescent="0.45">
      <c r="P11279" s="33"/>
      <c r="W11279" s="33"/>
      <c r="Y11279" s="33"/>
    </row>
    <row r="11280" spans="16:25" x14ac:dyDescent="0.45">
      <c r="P11280" s="33"/>
      <c r="W11280" s="33"/>
      <c r="Y11280" s="33"/>
    </row>
    <row r="11281" spans="16:25" x14ac:dyDescent="0.45">
      <c r="P11281" s="33"/>
      <c r="W11281" s="33"/>
      <c r="Y11281" s="33"/>
    </row>
    <row r="11282" spans="16:25" x14ac:dyDescent="0.45">
      <c r="P11282" s="33"/>
      <c r="W11282" s="33"/>
      <c r="Y11282" s="33"/>
    </row>
    <row r="11283" spans="16:25" x14ac:dyDescent="0.45">
      <c r="P11283" s="33"/>
      <c r="W11283" s="33"/>
      <c r="Y11283" s="33"/>
    </row>
    <row r="11284" spans="16:25" x14ac:dyDescent="0.45">
      <c r="P11284" s="33"/>
      <c r="W11284" s="33"/>
      <c r="Y11284" s="33"/>
    </row>
    <row r="11285" spans="16:25" x14ac:dyDescent="0.45">
      <c r="P11285" s="33"/>
      <c r="W11285" s="33"/>
      <c r="Y11285" s="33"/>
    </row>
    <row r="11286" spans="16:25" x14ac:dyDescent="0.45">
      <c r="P11286" s="33"/>
      <c r="W11286" s="33"/>
      <c r="Y11286" s="33"/>
    </row>
    <row r="11287" spans="16:25" x14ac:dyDescent="0.45">
      <c r="P11287" s="33"/>
      <c r="W11287" s="33"/>
      <c r="Y11287" s="33"/>
    </row>
    <row r="11288" spans="16:25" x14ac:dyDescent="0.45">
      <c r="P11288" s="33"/>
      <c r="W11288" s="33"/>
      <c r="Y11288" s="33"/>
    </row>
    <row r="11289" spans="16:25" x14ac:dyDescent="0.45">
      <c r="P11289" s="33"/>
      <c r="W11289" s="33"/>
      <c r="Y11289" s="33"/>
    </row>
    <row r="11290" spans="16:25" x14ac:dyDescent="0.45">
      <c r="P11290" s="33"/>
      <c r="W11290" s="33"/>
      <c r="Y11290" s="33"/>
    </row>
    <row r="11291" spans="16:25" x14ac:dyDescent="0.45">
      <c r="P11291" s="33"/>
      <c r="W11291" s="33"/>
      <c r="Y11291" s="33"/>
    </row>
    <row r="11292" spans="16:25" x14ac:dyDescent="0.45">
      <c r="P11292" s="33"/>
      <c r="W11292" s="33"/>
      <c r="Y11292" s="33"/>
    </row>
    <row r="11293" spans="16:25" x14ac:dyDescent="0.45">
      <c r="P11293" s="33"/>
      <c r="W11293" s="33"/>
      <c r="Y11293" s="33"/>
    </row>
    <row r="11294" spans="16:25" x14ac:dyDescent="0.45">
      <c r="P11294" s="33"/>
      <c r="W11294" s="33"/>
      <c r="Y11294" s="33"/>
    </row>
    <row r="11295" spans="16:25" x14ac:dyDescent="0.45">
      <c r="P11295" s="33"/>
      <c r="W11295" s="33"/>
      <c r="Y11295" s="33"/>
    </row>
    <row r="11296" spans="16:25" x14ac:dyDescent="0.45">
      <c r="P11296" s="33"/>
      <c r="W11296" s="33"/>
      <c r="Y11296" s="33"/>
    </row>
    <row r="11297" spans="16:25" x14ac:dyDescent="0.45">
      <c r="P11297" s="33"/>
      <c r="W11297" s="33"/>
      <c r="Y11297" s="33"/>
    </row>
    <row r="11298" spans="16:25" x14ac:dyDescent="0.45">
      <c r="P11298" s="33"/>
      <c r="W11298" s="33"/>
      <c r="Y11298" s="33"/>
    </row>
    <row r="11299" spans="16:25" x14ac:dyDescent="0.45">
      <c r="P11299" s="33"/>
      <c r="W11299" s="33"/>
      <c r="Y11299" s="33"/>
    </row>
    <row r="11300" spans="16:25" x14ac:dyDescent="0.45">
      <c r="P11300" s="33"/>
      <c r="W11300" s="33"/>
      <c r="Y11300" s="33"/>
    </row>
    <row r="11301" spans="16:25" x14ac:dyDescent="0.45">
      <c r="P11301" s="33"/>
      <c r="W11301" s="33"/>
      <c r="Y11301" s="33"/>
    </row>
    <row r="11302" spans="16:25" x14ac:dyDescent="0.45">
      <c r="P11302" s="33"/>
      <c r="W11302" s="33"/>
      <c r="Y11302" s="33"/>
    </row>
    <row r="11303" spans="16:25" x14ac:dyDescent="0.45">
      <c r="P11303" s="33"/>
      <c r="W11303" s="33"/>
      <c r="Y11303" s="33"/>
    </row>
    <row r="11304" spans="16:25" x14ac:dyDescent="0.45">
      <c r="P11304" s="33"/>
      <c r="W11304" s="33"/>
      <c r="Y11304" s="33"/>
    </row>
    <row r="11305" spans="16:25" x14ac:dyDescent="0.45">
      <c r="P11305" s="33"/>
      <c r="W11305" s="33"/>
      <c r="Y11305" s="33"/>
    </row>
    <row r="11306" spans="16:25" x14ac:dyDescent="0.45">
      <c r="P11306" s="33"/>
      <c r="W11306" s="33"/>
      <c r="Y11306" s="33"/>
    </row>
    <row r="11307" spans="16:25" x14ac:dyDescent="0.45">
      <c r="P11307" s="33"/>
      <c r="W11307" s="33"/>
      <c r="Y11307" s="33"/>
    </row>
    <row r="11308" spans="16:25" x14ac:dyDescent="0.45">
      <c r="P11308" s="33"/>
      <c r="W11308" s="33"/>
      <c r="Y11308" s="33"/>
    </row>
    <row r="11309" spans="16:25" x14ac:dyDescent="0.45">
      <c r="P11309" s="33"/>
      <c r="W11309" s="33"/>
      <c r="Y11309" s="33"/>
    </row>
    <row r="11310" spans="16:25" x14ac:dyDescent="0.45">
      <c r="P11310" s="33"/>
      <c r="W11310" s="33"/>
      <c r="Y11310" s="33"/>
    </row>
    <row r="11311" spans="16:25" x14ac:dyDescent="0.45">
      <c r="P11311" s="33"/>
      <c r="W11311" s="33"/>
      <c r="Y11311" s="33"/>
    </row>
    <row r="11312" spans="16:25" x14ac:dyDescent="0.45">
      <c r="P11312" s="33"/>
      <c r="W11312" s="33"/>
      <c r="Y11312" s="33"/>
    </row>
    <row r="11313" spans="16:25" x14ac:dyDescent="0.45">
      <c r="P11313" s="33"/>
      <c r="W11313" s="33"/>
      <c r="Y11313" s="33"/>
    </row>
    <row r="11314" spans="16:25" x14ac:dyDescent="0.45">
      <c r="P11314" s="33"/>
      <c r="W11314" s="33"/>
      <c r="Y11314" s="33"/>
    </row>
    <row r="11315" spans="16:25" x14ac:dyDescent="0.45">
      <c r="P11315" s="33"/>
      <c r="W11315" s="33"/>
      <c r="Y11315" s="33"/>
    </row>
    <row r="11316" spans="16:25" x14ac:dyDescent="0.45">
      <c r="P11316" s="33"/>
      <c r="W11316" s="33"/>
      <c r="Y11316" s="33"/>
    </row>
    <row r="11317" spans="16:25" x14ac:dyDescent="0.45">
      <c r="P11317" s="33"/>
      <c r="W11317" s="33"/>
      <c r="Y11317" s="33"/>
    </row>
    <row r="11318" spans="16:25" x14ac:dyDescent="0.45">
      <c r="P11318" s="33"/>
      <c r="W11318" s="33"/>
      <c r="Y11318" s="33"/>
    </row>
    <row r="11319" spans="16:25" x14ac:dyDescent="0.45">
      <c r="P11319" s="33"/>
      <c r="W11319" s="33"/>
      <c r="Y11319" s="33"/>
    </row>
    <row r="11320" spans="16:25" x14ac:dyDescent="0.45">
      <c r="P11320" s="33"/>
      <c r="W11320" s="33"/>
      <c r="Y11320" s="33"/>
    </row>
    <row r="11321" spans="16:25" x14ac:dyDescent="0.45">
      <c r="P11321" s="33"/>
      <c r="W11321" s="33"/>
      <c r="Y11321" s="33"/>
    </row>
    <row r="11322" spans="16:25" x14ac:dyDescent="0.45">
      <c r="P11322" s="33"/>
      <c r="W11322" s="33"/>
      <c r="Y11322" s="33"/>
    </row>
    <row r="11323" spans="16:25" x14ac:dyDescent="0.45">
      <c r="P11323" s="33"/>
      <c r="W11323" s="33"/>
      <c r="Y11323" s="33"/>
    </row>
    <row r="11324" spans="16:25" x14ac:dyDescent="0.45">
      <c r="P11324" s="33"/>
      <c r="W11324" s="33"/>
      <c r="Y11324" s="33"/>
    </row>
    <row r="11325" spans="16:25" x14ac:dyDescent="0.45">
      <c r="P11325" s="33"/>
      <c r="W11325" s="33"/>
      <c r="Y11325" s="33"/>
    </row>
    <row r="11326" spans="16:25" x14ac:dyDescent="0.45">
      <c r="P11326" s="33"/>
      <c r="W11326" s="33"/>
      <c r="Y11326" s="33"/>
    </row>
    <row r="11327" spans="16:25" x14ac:dyDescent="0.45">
      <c r="P11327" s="33"/>
      <c r="W11327" s="33"/>
      <c r="Y11327" s="33"/>
    </row>
    <row r="11328" spans="16:25" x14ac:dyDescent="0.45">
      <c r="P11328" s="33"/>
      <c r="W11328" s="33"/>
      <c r="Y11328" s="33"/>
    </row>
    <row r="11329" spans="16:25" x14ac:dyDescent="0.45">
      <c r="P11329" s="33"/>
      <c r="W11329" s="33"/>
      <c r="Y11329" s="33"/>
    </row>
    <row r="11330" spans="16:25" x14ac:dyDescent="0.45">
      <c r="P11330" s="33"/>
      <c r="W11330" s="33"/>
      <c r="Y11330" s="33"/>
    </row>
    <row r="11331" spans="16:25" x14ac:dyDescent="0.45">
      <c r="P11331" s="33"/>
      <c r="W11331" s="33"/>
      <c r="Y11331" s="33"/>
    </row>
    <row r="11332" spans="16:25" x14ac:dyDescent="0.45">
      <c r="P11332" s="33"/>
      <c r="W11332" s="33"/>
      <c r="Y11332" s="33"/>
    </row>
    <row r="11333" spans="16:25" x14ac:dyDescent="0.45">
      <c r="P11333" s="33"/>
      <c r="W11333" s="33"/>
      <c r="Y11333" s="33"/>
    </row>
    <row r="11334" spans="16:25" x14ac:dyDescent="0.45">
      <c r="P11334" s="33"/>
      <c r="W11334" s="33"/>
      <c r="Y11334" s="33"/>
    </row>
    <row r="11335" spans="16:25" x14ac:dyDescent="0.45">
      <c r="P11335" s="33"/>
      <c r="W11335" s="33"/>
      <c r="Y11335" s="33"/>
    </row>
    <row r="11336" spans="16:25" x14ac:dyDescent="0.45">
      <c r="P11336" s="33"/>
      <c r="W11336" s="33"/>
      <c r="Y11336" s="33"/>
    </row>
    <row r="11337" spans="16:25" x14ac:dyDescent="0.45">
      <c r="P11337" s="33"/>
      <c r="W11337" s="33"/>
      <c r="Y11337" s="33"/>
    </row>
    <row r="11338" spans="16:25" x14ac:dyDescent="0.45">
      <c r="P11338" s="33"/>
      <c r="W11338" s="33"/>
      <c r="Y11338" s="33"/>
    </row>
    <row r="11339" spans="16:25" x14ac:dyDescent="0.45">
      <c r="P11339" s="33"/>
      <c r="W11339" s="33"/>
      <c r="Y11339" s="33"/>
    </row>
    <row r="11340" spans="16:25" x14ac:dyDescent="0.45">
      <c r="P11340" s="33"/>
      <c r="W11340" s="33"/>
      <c r="Y11340" s="33"/>
    </row>
    <row r="11341" spans="16:25" x14ac:dyDescent="0.45">
      <c r="P11341" s="33"/>
      <c r="W11341" s="33"/>
      <c r="Y11341" s="33"/>
    </row>
    <row r="11342" spans="16:25" x14ac:dyDescent="0.45">
      <c r="P11342" s="33"/>
      <c r="W11342" s="33"/>
      <c r="Y11342" s="33"/>
    </row>
    <row r="11343" spans="16:25" x14ac:dyDescent="0.45">
      <c r="P11343" s="33"/>
      <c r="W11343" s="33"/>
      <c r="Y11343" s="33"/>
    </row>
    <row r="11344" spans="16:25" x14ac:dyDescent="0.45">
      <c r="P11344" s="33"/>
      <c r="W11344" s="33"/>
      <c r="Y11344" s="33"/>
    </row>
    <row r="11345" spans="16:25" x14ac:dyDescent="0.45">
      <c r="P11345" s="33"/>
      <c r="W11345" s="33"/>
      <c r="Y11345" s="33"/>
    </row>
    <row r="11346" spans="16:25" x14ac:dyDescent="0.45">
      <c r="P11346" s="33"/>
      <c r="W11346" s="33"/>
      <c r="Y11346" s="33"/>
    </row>
    <row r="11347" spans="16:25" x14ac:dyDescent="0.45">
      <c r="P11347" s="33"/>
      <c r="W11347" s="33"/>
      <c r="Y11347" s="33"/>
    </row>
    <row r="11348" spans="16:25" x14ac:dyDescent="0.45">
      <c r="P11348" s="33"/>
      <c r="W11348" s="33"/>
      <c r="Y11348" s="33"/>
    </row>
    <row r="11349" spans="16:25" x14ac:dyDescent="0.45">
      <c r="P11349" s="33"/>
      <c r="W11349" s="33"/>
      <c r="Y11349" s="33"/>
    </row>
    <row r="11350" spans="16:25" x14ac:dyDescent="0.45">
      <c r="P11350" s="33"/>
      <c r="W11350" s="33"/>
      <c r="Y11350" s="33"/>
    </row>
    <row r="11351" spans="16:25" x14ac:dyDescent="0.45">
      <c r="P11351" s="33"/>
      <c r="W11351" s="33"/>
      <c r="Y11351" s="33"/>
    </row>
    <row r="11352" spans="16:25" x14ac:dyDescent="0.45">
      <c r="P11352" s="33"/>
      <c r="W11352" s="33"/>
      <c r="Y11352" s="33"/>
    </row>
    <row r="11353" spans="16:25" x14ac:dyDescent="0.45">
      <c r="P11353" s="33"/>
      <c r="W11353" s="33"/>
      <c r="Y11353" s="33"/>
    </row>
    <row r="11354" spans="16:25" x14ac:dyDescent="0.45">
      <c r="P11354" s="33"/>
      <c r="W11354" s="33"/>
      <c r="Y11354" s="33"/>
    </row>
    <row r="11355" spans="16:25" x14ac:dyDescent="0.45">
      <c r="P11355" s="33"/>
      <c r="W11355" s="33"/>
      <c r="Y11355" s="33"/>
    </row>
    <row r="11356" spans="16:25" x14ac:dyDescent="0.45">
      <c r="P11356" s="33"/>
      <c r="W11356" s="33"/>
      <c r="Y11356" s="33"/>
    </row>
    <row r="11357" spans="16:25" x14ac:dyDescent="0.45">
      <c r="P11357" s="33"/>
      <c r="W11357" s="33"/>
      <c r="Y11357" s="33"/>
    </row>
    <row r="11358" spans="16:25" x14ac:dyDescent="0.45">
      <c r="P11358" s="33"/>
      <c r="W11358" s="33"/>
      <c r="Y11358" s="33"/>
    </row>
    <row r="11359" spans="16:25" x14ac:dyDescent="0.45">
      <c r="P11359" s="33"/>
      <c r="W11359" s="33"/>
      <c r="Y11359" s="33"/>
    </row>
    <row r="11360" spans="16:25" x14ac:dyDescent="0.45">
      <c r="P11360" s="33"/>
      <c r="W11360" s="33"/>
      <c r="Y11360" s="33"/>
    </row>
    <row r="11361" spans="16:25" x14ac:dyDescent="0.45">
      <c r="P11361" s="33"/>
      <c r="W11361" s="33"/>
      <c r="Y11361" s="33"/>
    </row>
    <row r="11362" spans="16:25" x14ac:dyDescent="0.45">
      <c r="P11362" s="33"/>
      <c r="W11362" s="33"/>
      <c r="Y11362" s="33"/>
    </row>
    <row r="11363" spans="16:25" x14ac:dyDescent="0.45">
      <c r="P11363" s="33"/>
      <c r="W11363" s="33"/>
      <c r="Y11363" s="33"/>
    </row>
    <row r="11364" spans="16:25" x14ac:dyDescent="0.45">
      <c r="P11364" s="33"/>
      <c r="W11364" s="33"/>
      <c r="Y11364" s="33"/>
    </row>
    <row r="11365" spans="16:25" x14ac:dyDescent="0.45">
      <c r="P11365" s="33"/>
      <c r="W11365" s="33"/>
      <c r="Y11365" s="33"/>
    </row>
    <row r="11366" spans="16:25" x14ac:dyDescent="0.45">
      <c r="P11366" s="33"/>
      <c r="W11366" s="33"/>
      <c r="Y11366" s="33"/>
    </row>
    <row r="11367" spans="16:25" x14ac:dyDescent="0.45">
      <c r="P11367" s="33"/>
      <c r="W11367" s="33"/>
      <c r="Y11367" s="33"/>
    </row>
    <row r="11368" spans="16:25" x14ac:dyDescent="0.45">
      <c r="P11368" s="33"/>
      <c r="W11368" s="33"/>
      <c r="Y11368" s="33"/>
    </row>
    <row r="11369" spans="16:25" x14ac:dyDescent="0.45">
      <c r="P11369" s="33"/>
      <c r="W11369" s="33"/>
      <c r="Y11369" s="33"/>
    </row>
    <row r="11370" spans="16:25" x14ac:dyDescent="0.45">
      <c r="P11370" s="33"/>
      <c r="W11370" s="33"/>
      <c r="Y11370" s="33"/>
    </row>
    <row r="11371" spans="16:25" x14ac:dyDescent="0.45">
      <c r="P11371" s="33"/>
      <c r="W11371" s="33"/>
      <c r="Y11371" s="33"/>
    </row>
    <row r="11372" spans="16:25" x14ac:dyDescent="0.45">
      <c r="P11372" s="33"/>
      <c r="W11372" s="33"/>
      <c r="Y11372" s="33"/>
    </row>
    <row r="11373" spans="16:25" x14ac:dyDescent="0.45">
      <c r="P11373" s="33"/>
      <c r="W11373" s="33"/>
      <c r="Y11373" s="33"/>
    </row>
    <row r="11374" spans="16:25" x14ac:dyDescent="0.45">
      <c r="P11374" s="33"/>
      <c r="W11374" s="33"/>
      <c r="Y11374" s="33"/>
    </row>
    <row r="11375" spans="16:25" x14ac:dyDescent="0.45">
      <c r="P11375" s="33"/>
      <c r="W11375" s="33"/>
      <c r="Y11375" s="33"/>
    </row>
    <row r="11376" spans="16:25" x14ac:dyDescent="0.45">
      <c r="P11376" s="33"/>
      <c r="W11376" s="33"/>
      <c r="Y11376" s="33"/>
    </row>
    <row r="11377" spans="16:25" x14ac:dyDescent="0.45">
      <c r="P11377" s="33"/>
      <c r="W11377" s="33"/>
      <c r="Y11377" s="33"/>
    </row>
    <row r="11378" spans="16:25" x14ac:dyDescent="0.45">
      <c r="P11378" s="33"/>
      <c r="W11378" s="33"/>
      <c r="Y11378" s="33"/>
    </row>
    <row r="11379" spans="16:25" x14ac:dyDescent="0.45">
      <c r="P11379" s="33"/>
      <c r="W11379" s="33"/>
      <c r="Y11379" s="33"/>
    </row>
    <row r="11380" spans="16:25" x14ac:dyDescent="0.45">
      <c r="P11380" s="33"/>
      <c r="W11380" s="33"/>
      <c r="Y11380" s="33"/>
    </row>
    <row r="11381" spans="16:25" x14ac:dyDescent="0.45">
      <c r="P11381" s="33"/>
      <c r="W11381" s="33"/>
      <c r="Y11381" s="33"/>
    </row>
    <row r="11382" spans="16:25" x14ac:dyDescent="0.45">
      <c r="P11382" s="33"/>
      <c r="W11382" s="33"/>
      <c r="Y11382" s="33"/>
    </row>
    <row r="11383" spans="16:25" x14ac:dyDescent="0.45">
      <c r="P11383" s="33"/>
      <c r="W11383" s="33"/>
      <c r="Y11383" s="33"/>
    </row>
    <row r="11384" spans="16:25" x14ac:dyDescent="0.45">
      <c r="P11384" s="33"/>
      <c r="W11384" s="33"/>
      <c r="Y11384" s="33"/>
    </row>
    <row r="11385" spans="16:25" x14ac:dyDescent="0.45">
      <c r="P11385" s="33"/>
      <c r="W11385" s="33"/>
      <c r="Y11385" s="33"/>
    </row>
    <row r="11386" spans="16:25" x14ac:dyDescent="0.45">
      <c r="P11386" s="33"/>
      <c r="W11386" s="33"/>
      <c r="Y11386" s="33"/>
    </row>
    <row r="11387" spans="16:25" x14ac:dyDescent="0.45">
      <c r="P11387" s="33"/>
      <c r="W11387" s="33"/>
      <c r="Y11387" s="33"/>
    </row>
    <row r="11388" spans="16:25" x14ac:dyDescent="0.45">
      <c r="P11388" s="33"/>
      <c r="W11388" s="33"/>
      <c r="Y11388" s="33"/>
    </row>
    <row r="11389" spans="16:25" x14ac:dyDescent="0.45">
      <c r="P11389" s="33"/>
      <c r="W11389" s="33"/>
      <c r="Y11389" s="33"/>
    </row>
    <row r="11390" spans="16:25" x14ac:dyDescent="0.45">
      <c r="P11390" s="33"/>
      <c r="W11390" s="33"/>
      <c r="Y11390" s="33"/>
    </row>
    <row r="11391" spans="16:25" x14ac:dyDescent="0.45">
      <c r="P11391" s="33"/>
      <c r="W11391" s="33"/>
      <c r="Y11391" s="33"/>
    </row>
    <row r="11392" spans="16:25" x14ac:dyDescent="0.45">
      <c r="P11392" s="33"/>
      <c r="W11392" s="33"/>
      <c r="Y11392" s="33"/>
    </row>
    <row r="11393" spans="16:25" x14ac:dyDescent="0.45">
      <c r="P11393" s="33"/>
      <c r="W11393" s="33"/>
      <c r="Y11393" s="33"/>
    </row>
    <row r="11394" spans="16:25" x14ac:dyDescent="0.45">
      <c r="P11394" s="33"/>
      <c r="W11394" s="33"/>
      <c r="Y11394" s="33"/>
    </row>
    <row r="11395" spans="16:25" x14ac:dyDescent="0.45">
      <c r="P11395" s="33"/>
      <c r="W11395" s="33"/>
      <c r="Y11395" s="33"/>
    </row>
    <row r="11396" spans="16:25" x14ac:dyDescent="0.45">
      <c r="P11396" s="33"/>
      <c r="W11396" s="33"/>
      <c r="Y11396" s="33"/>
    </row>
    <row r="11397" spans="16:25" x14ac:dyDescent="0.45">
      <c r="P11397" s="33"/>
      <c r="W11397" s="33"/>
      <c r="Y11397" s="33"/>
    </row>
    <row r="11398" spans="16:25" x14ac:dyDescent="0.45">
      <c r="P11398" s="33"/>
      <c r="W11398" s="33"/>
      <c r="Y11398" s="33"/>
    </row>
    <row r="11399" spans="16:25" x14ac:dyDescent="0.45">
      <c r="P11399" s="33"/>
      <c r="W11399" s="33"/>
      <c r="Y11399" s="33"/>
    </row>
    <row r="11400" spans="16:25" x14ac:dyDescent="0.45">
      <c r="P11400" s="33"/>
      <c r="W11400" s="33"/>
      <c r="Y11400" s="33"/>
    </row>
    <row r="11401" spans="16:25" x14ac:dyDescent="0.45">
      <c r="P11401" s="33"/>
      <c r="W11401" s="33"/>
      <c r="Y11401" s="33"/>
    </row>
    <row r="11402" spans="16:25" x14ac:dyDescent="0.45">
      <c r="P11402" s="33"/>
      <c r="W11402" s="33"/>
      <c r="Y11402" s="33"/>
    </row>
    <row r="11403" spans="16:25" x14ac:dyDescent="0.45">
      <c r="P11403" s="33"/>
      <c r="W11403" s="33"/>
      <c r="Y11403" s="33"/>
    </row>
    <row r="11404" spans="16:25" x14ac:dyDescent="0.45">
      <c r="P11404" s="33"/>
      <c r="W11404" s="33"/>
      <c r="Y11404" s="33"/>
    </row>
    <row r="11405" spans="16:25" x14ac:dyDescent="0.45">
      <c r="P11405" s="33"/>
      <c r="W11405" s="33"/>
      <c r="Y11405" s="33"/>
    </row>
    <row r="11406" spans="16:25" x14ac:dyDescent="0.45">
      <c r="P11406" s="33"/>
      <c r="W11406" s="33"/>
      <c r="Y11406" s="33"/>
    </row>
    <row r="11407" spans="16:25" x14ac:dyDescent="0.45">
      <c r="P11407" s="33"/>
      <c r="W11407" s="33"/>
      <c r="Y11407" s="33"/>
    </row>
    <row r="11408" spans="16:25" x14ac:dyDescent="0.45">
      <c r="P11408" s="33"/>
      <c r="W11408" s="33"/>
      <c r="Y11408" s="33"/>
    </row>
    <row r="11409" spans="16:25" x14ac:dyDescent="0.45">
      <c r="P11409" s="33"/>
      <c r="W11409" s="33"/>
      <c r="Y11409" s="33"/>
    </row>
    <row r="11410" spans="16:25" x14ac:dyDescent="0.45">
      <c r="P11410" s="33"/>
      <c r="W11410" s="33"/>
      <c r="Y11410" s="33"/>
    </row>
    <row r="11411" spans="16:25" x14ac:dyDescent="0.45">
      <c r="P11411" s="33"/>
      <c r="W11411" s="33"/>
      <c r="Y11411" s="33"/>
    </row>
    <row r="11412" spans="16:25" x14ac:dyDescent="0.45">
      <c r="P11412" s="33"/>
      <c r="W11412" s="33"/>
      <c r="Y11412" s="33"/>
    </row>
    <row r="11413" spans="16:25" x14ac:dyDescent="0.45">
      <c r="P11413" s="33"/>
      <c r="W11413" s="33"/>
      <c r="Y11413" s="33"/>
    </row>
    <row r="11414" spans="16:25" x14ac:dyDescent="0.45">
      <c r="P11414" s="33"/>
      <c r="W11414" s="33"/>
      <c r="Y11414" s="33"/>
    </row>
    <row r="11415" spans="16:25" x14ac:dyDescent="0.45">
      <c r="P11415" s="33"/>
      <c r="W11415" s="33"/>
      <c r="Y11415" s="33"/>
    </row>
    <row r="11416" spans="16:25" x14ac:dyDescent="0.45">
      <c r="P11416" s="33"/>
      <c r="W11416" s="33"/>
      <c r="Y11416" s="33"/>
    </row>
    <row r="11417" spans="16:25" x14ac:dyDescent="0.45">
      <c r="P11417" s="33"/>
      <c r="W11417" s="33"/>
      <c r="Y11417" s="33"/>
    </row>
    <row r="11418" spans="16:25" x14ac:dyDescent="0.45">
      <c r="P11418" s="33"/>
      <c r="W11418" s="33"/>
      <c r="Y11418" s="33"/>
    </row>
    <row r="11419" spans="16:25" x14ac:dyDescent="0.45">
      <c r="P11419" s="33"/>
      <c r="W11419" s="33"/>
      <c r="Y11419" s="33"/>
    </row>
    <row r="11420" spans="16:25" x14ac:dyDescent="0.45">
      <c r="P11420" s="33"/>
      <c r="W11420" s="33"/>
      <c r="Y11420" s="33"/>
    </row>
    <row r="11421" spans="16:25" x14ac:dyDescent="0.45">
      <c r="P11421" s="33"/>
      <c r="W11421" s="33"/>
      <c r="Y11421" s="33"/>
    </row>
    <row r="11422" spans="16:25" x14ac:dyDescent="0.45">
      <c r="P11422" s="33"/>
      <c r="W11422" s="33"/>
      <c r="Y11422" s="33"/>
    </row>
    <row r="11423" spans="16:25" x14ac:dyDescent="0.45">
      <c r="P11423" s="33"/>
      <c r="W11423" s="33"/>
      <c r="Y11423" s="33"/>
    </row>
    <row r="11424" spans="16:25" x14ac:dyDescent="0.45">
      <c r="P11424" s="33"/>
      <c r="W11424" s="33"/>
      <c r="Y11424" s="33"/>
    </row>
    <row r="11425" spans="16:25" x14ac:dyDescent="0.45">
      <c r="P11425" s="33"/>
      <c r="W11425" s="33"/>
      <c r="Y11425" s="33"/>
    </row>
    <row r="11426" spans="16:25" x14ac:dyDescent="0.45">
      <c r="P11426" s="33"/>
      <c r="W11426" s="33"/>
      <c r="Y11426" s="33"/>
    </row>
    <row r="11427" spans="16:25" x14ac:dyDescent="0.45">
      <c r="P11427" s="33"/>
      <c r="W11427" s="33"/>
      <c r="Y11427" s="33"/>
    </row>
    <row r="11428" spans="16:25" x14ac:dyDescent="0.45">
      <c r="P11428" s="33"/>
      <c r="W11428" s="33"/>
      <c r="Y11428" s="33"/>
    </row>
    <row r="11429" spans="16:25" x14ac:dyDescent="0.45">
      <c r="P11429" s="33"/>
      <c r="W11429" s="33"/>
      <c r="Y11429" s="33"/>
    </row>
    <row r="11430" spans="16:25" x14ac:dyDescent="0.45">
      <c r="P11430" s="33"/>
      <c r="W11430" s="33"/>
      <c r="Y11430" s="33"/>
    </row>
    <row r="11431" spans="16:25" x14ac:dyDescent="0.45">
      <c r="P11431" s="33"/>
      <c r="W11431" s="33"/>
      <c r="Y11431" s="33"/>
    </row>
    <row r="11432" spans="16:25" x14ac:dyDescent="0.45">
      <c r="P11432" s="33"/>
      <c r="W11432" s="33"/>
      <c r="Y11432" s="33"/>
    </row>
    <row r="11433" spans="16:25" x14ac:dyDescent="0.45">
      <c r="P11433" s="33"/>
      <c r="W11433" s="33"/>
      <c r="Y11433" s="33"/>
    </row>
    <row r="11434" spans="16:25" x14ac:dyDescent="0.45">
      <c r="P11434" s="33"/>
      <c r="W11434" s="33"/>
      <c r="Y11434" s="33"/>
    </row>
    <row r="11435" spans="16:25" x14ac:dyDescent="0.45">
      <c r="P11435" s="33"/>
      <c r="W11435" s="33"/>
      <c r="Y11435" s="33"/>
    </row>
    <row r="11436" spans="16:25" x14ac:dyDescent="0.45">
      <c r="P11436" s="33"/>
      <c r="W11436" s="33"/>
      <c r="Y11436" s="33"/>
    </row>
    <row r="11437" spans="16:25" x14ac:dyDescent="0.45">
      <c r="P11437" s="33"/>
      <c r="W11437" s="33"/>
      <c r="Y11437" s="33"/>
    </row>
    <row r="11438" spans="16:25" x14ac:dyDescent="0.45">
      <c r="P11438" s="33"/>
      <c r="W11438" s="33"/>
      <c r="Y11438" s="33"/>
    </row>
    <row r="11439" spans="16:25" x14ac:dyDescent="0.45">
      <c r="P11439" s="33"/>
      <c r="W11439" s="33"/>
      <c r="Y11439" s="33"/>
    </row>
    <row r="11440" spans="16:25" x14ac:dyDescent="0.45">
      <c r="P11440" s="33"/>
      <c r="W11440" s="33"/>
      <c r="Y11440" s="33"/>
    </row>
    <row r="11441" spans="16:25" x14ac:dyDescent="0.45">
      <c r="P11441" s="33"/>
      <c r="W11441" s="33"/>
      <c r="Y11441" s="33"/>
    </row>
    <row r="11442" spans="16:25" x14ac:dyDescent="0.45">
      <c r="P11442" s="33"/>
      <c r="W11442" s="33"/>
      <c r="Y11442" s="33"/>
    </row>
    <row r="11443" spans="16:25" x14ac:dyDescent="0.45">
      <c r="P11443" s="33"/>
      <c r="W11443" s="33"/>
      <c r="Y11443" s="33"/>
    </row>
    <row r="11444" spans="16:25" x14ac:dyDescent="0.45">
      <c r="P11444" s="33"/>
      <c r="W11444" s="33"/>
      <c r="Y11444" s="33"/>
    </row>
    <row r="11445" spans="16:25" x14ac:dyDescent="0.45">
      <c r="P11445" s="33"/>
      <c r="W11445" s="33"/>
      <c r="Y11445" s="33"/>
    </row>
    <row r="11446" spans="16:25" x14ac:dyDescent="0.45">
      <c r="P11446" s="33"/>
      <c r="W11446" s="33"/>
      <c r="Y11446" s="33"/>
    </row>
    <row r="11447" spans="16:25" x14ac:dyDescent="0.45">
      <c r="P11447" s="33"/>
      <c r="W11447" s="33"/>
      <c r="Y11447" s="33"/>
    </row>
    <row r="11448" spans="16:25" x14ac:dyDescent="0.45">
      <c r="P11448" s="33"/>
      <c r="W11448" s="33"/>
      <c r="Y11448" s="33"/>
    </row>
    <row r="11449" spans="16:25" x14ac:dyDescent="0.45">
      <c r="P11449" s="33"/>
      <c r="W11449" s="33"/>
      <c r="Y11449" s="33"/>
    </row>
    <row r="11450" spans="16:25" x14ac:dyDescent="0.45">
      <c r="P11450" s="33"/>
      <c r="W11450" s="33"/>
      <c r="Y11450" s="33"/>
    </row>
    <row r="11451" spans="16:25" x14ac:dyDescent="0.45">
      <c r="P11451" s="33"/>
      <c r="W11451" s="33"/>
      <c r="Y11451" s="33"/>
    </row>
    <row r="11452" spans="16:25" x14ac:dyDescent="0.45">
      <c r="P11452" s="33"/>
      <c r="W11452" s="33"/>
      <c r="Y11452" s="33"/>
    </row>
    <row r="11453" spans="16:25" x14ac:dyDescent="0.45">
      <c r="P11453" s="33"/>
      <c r="W11453" s="33"/>
      <c r="Y11453" s="33"/>
    </row>
    <row r="11454" spans="16:25" x14ac:dyDescent="0.45">
      <c r="P11454" s="33"/>
      <c r="W11454" s="33"/>
      <c r="Y11454" s="33"/>
    </row>
    <row r="11455" spans="16:25" x14ac:dyDescent="0.45">
      <c r="P11455" s="33"/>
      <c r="W11455" s="33"/>
      <c r="Y11455" s="33"/>
    </row>
    <row r="11456" spans="16:25" x14ac:dyDescent="0.45">
      <c r="P11456" s="33"/>
      <c r="W11456" s="33"/>
      <c r="Y11456" s="33"/>
    </row>
    <row r="11457" spans="16:25" x14ac:dyDescent="0.45">
      <c r="P11457" s="33"/>
      <c r="W11457" s="33"/>
      <c r="Y11457" s="33"/>
    </row>
    <row r="11458" spans="16:25" x14ac:dyDescent="0.45">
      <c r="P11458" s="33"/>
      <c r="W11458" s="33"/>
      <c r="Y11458" s="33"/>
    </row>
    <row r="11459" spans="16:25" x14ac:dyDescent="0.45">
      <c r="P11459" s="33"/>
      <c r="W11459" s="33"/>
      <c r="Y11459" s="33"/>
    </row>
    <row r="11460" spans="16:25" x14ac:dyDescent="0.45">
      <c r="P11460" s="33"/>
      <c r="W11460" s="33"/>
      <c r="Y11460" s="33"/>
    </row>
    <row r="11461" spans="16:25" x14ac:dyDescent="0.45">
      <c r="P11461" s="33"/>
      <c r="W11461" s="33"/>
      <c r="Y11461" s="33"/>
    </row>
    <row r="11462" spans="16:25" x14ac:dyDescent="0.45">
      <c r="P11462" s="33"/>
      <c r="W11462" s="33"/>
      <c r="Y11462" s="33"/>
    </row>
    <row r="11463" spans="16:25" x14ac:dyDescent="0.45">
      <c r="P11463" s="33"/>
      <c r="W11463" s="33"/>
      <c r="Y11463" s="33"/>
    </row>
    <row r="11464" spans="16:25" x14ac:dyDescent="0.45">
      <c r="P11464" s="33"/>
      <c r="W11464" s="33"/>
      <c r="Y11464" s="33"/>
    </row>
    <row r="11465" spans="16:25" x14ac:dyDescent="0.45">
      <c r="P11465" s="33"/>
      <c r="W11465" s="33"/>
      <c r="Y11465" s="33"/>
    </row>
    <row r="11466" spans="16:25" x14ac:dyDescent="0.45">
      <c r="P11466" s="33"/>
      <c r="W11466" s="33"/>
      <c r="Y11466" s="33"/>
    </row>
    <row r="11467" spans="16:25" x14ac:dyDescent="0.45">
      <c r="P11467" s="33"/>
      <c r="W11467" s="33"/>
      <c r="Y11467" s="33"/>
    </row>
    <row r="11468" spans="16:25" x14ac:dyDescent="0.45">
      <c r="P11468" s="33"/>
      <c r="W11468" s="33"/>
      <c r="Y11468" s="33"/>
    </row>
    <row r="11469" spans="16:25" x14ac:dyDescent="0.45">
      <c r="P11469" s="33"/>
      <c r="W11469" s="33"/>
      <c r="Y11469" s="33"/>
    </row>
    <row r="11470" spans="16:25" x14ac:dyDescent="0.45">
      <c r="P11470" s="33"/>
      <c r="W11470" s="33"/>
      <c r="Y11470" s="33"/>
    </row>
    <row r="11471" spans="16:25" x14ac:dyDescent="0.45">
      <c r="P11471" s="33"/>
      <c r="W11471" s="33"/>
      <c r="Y11471" s="33"/>
    </row>
    <row r="11472" spans="16:25" x14ac:dyDescent="0.45">
      <c r="P11472" s="33"/>
      <c r="W11472" s="33"/>
      <c r="Y11472" s="33"/>
    </row>
    <row r="11473" spans="16:25" x14ac:dyDescent="0.45">
      <c r="P11473" s="33"/>
      <c r="W11473" s="33"/>
      <c r="Y11473" s="33"/>
    </row>
    <row r="11474" spans="16:25" x14ac:dyDescent="0.45">
      <c r="P11474" s="33"/>
      <c r="W11474" s="33"/>
      <c r="Y11474" s="33"/>
    </row>
    <row r="11475" spans="16:25" x14ac:dyDescent="0.45">
      <c r="P11475" s="33"/>
      <c r="W11475" s="33"/>
      <c r="Y11475" s="33"/>
    </row>
    <row r="11476" spans="16:25" x14ac:dyDescent="0.45">
      <c r="P11476" s="33"/>
      <c r="W11476" s="33"/>
      <c r="Y11476" s="33"/>
    </row>
    <row r="11477" spans="16:25" x14ac:dyDescent="0.45">
      <c r="P11477" s="33"/>
      <c r="W11477" s="33"/>
      <c r="Y11477" s="33"/>
    </row>
    <row r="11478" spans="16:25" x14ac:dyDescent="0.45">
      <c r="P11478" s="33"/>
      <c r="W11478" s="33"/>
      <c r="Y11478" s="33"/>
    </row>
    <row r="11479" spans="16:25" x14ac:dyDescent="0.45">
      <c r="P11479" s="33"/>
      <c r="W11479" s="33"/>
      <c r="Y11479" s="33"/>
    </row>
    <row r="11480" spans="16:25" x14ac:dyDescent="0.45">
      <c r="P11480" s="33"/>
      <c r="W11480" s="33"/>
      <c r="Y11480" s="33"/>
    </row>
    <row r="11481" spans="16:25" x14ac:dyDescent="0.45">
      <c r="P11481" s="33"/>
      <c r="W11481" s="33"/>
      <c r="Y11481" s="33"/>
    </row>
    <row r="11482" spans="16:25" x14ac:dyDescent="0.45">
      <c r="P11482" s="33"/>
      <c r="W11482" s="33"/>
      <c r="Y11482" s="33"/>
    </row>
    <row r="11483" spans="16:25" x14ac:dyDescent="0.45">
      <c r="P11483" s="33"/>
      <c r="W11483" s="33"/>
      <c r="Y11483" s="33"/>
    </row>
    <row r="11484" spans="16:25" x14ac:dyDescent="0.45">
      <c r="P11484" s="33"/>
      <c r="W11484" s="33"/>
      <c r="Y11484" s="33"/>
    </row>
    <row r="11485" spans="16:25" x14ac:dyDescent="0.45">
      <c r="P11485" s="33"/>
      <c r="W11485" s="33"/>
      <c r="Y11485" s="33"/>
    </row>
    <row r="11486" spans="16:25" x14ac:dyDescent="0.45">
      <c r="P11486" s="33"/>
      <c r="W11486" s="33"/>
      <c r="Y11486" s="33"/>
    </row>
    <row r="11487" spans="16:25" x14ac:dyDescent="0.45">
      <c r="P11487" s="33"/>
      <c r="W11487" s="33"/>
      <c r="Y11487" s="33"/>
    </row>
    <row r="11488" spans="16:25" x14ac:dyDescent="0.45">
      <c r="P11488" s="33"/>
      <c r="W11488" s="33"/>
      <c r="Y11488" s="33"/>
    </row>
    <row r="11489" spans="16:25" x14ac:dyDescent="0.45">
      <c r="P11489" s="33"/>
      <c r="W11489" s="33"/>
      <c r="Y11489" s="33"/>
    </row>
    <row r="11490" spans="16:25" x14ac:dyDescent="0.45">
      <c r="P11490" s="33"/>
      <c r="W11490" s="33"/>
      <c r="Y11490" s="33"/>
    </row>
    <row r="11491" spans="16:25" x14ac:dyDescent="0.45">
      <c r="P11491" s="33"/>
      <c r="W11491" s="33"/>
      <c r="Y11491" s="33"/>
    </row>
    <row r="11492" spans="16:25" x14ac:dyDescent="0.45">
      <c r="P11492" s="33"/>
      <c r="W11492" s="33"/>
      <c r="Y11492" s="33"/>
    </row>
    <row r="11493" spans="16:25" x14ac:dyDescent="0.45">
      <c r="P11493" s="33"/>
      <c r="W11493" s="33"/>
      <c r="Y11493" s="33"/>
    </row>
    <row r="11494" spans="16:25" x14ac:dyDescent="0.45">
      <c r="P11494" s="33"/>
      <c r="W11494" s="33"/>
      <c r="Y11494" s="33"/>
    </row>
    <row r="11495" spans="16:25" x14ac:dyDescent="0.45">
      <c r="P11495" s="33"/>
      <c r="W11495" s="33"/>
      <c r="Y11495" s="33"/>
    </row>
    <row r="11496" spans="16:25" x14ac:dyDescent="0.45">
      <c r="P11496" s="33"/>
      <c r="W11496" s="33"/>
      <c r="Y11496" s="33"/>
    </row>
    <row r="11497" spans="16:25" x14ac:dyDescent="0.45">
      <c r="P11497" s="33"/>
      <c r="W11497" s="33"/>
      <c r="Y11497" s="33"/>
    </row>
    <row r="11498" spans="16:25" x14ac:dyDescent="0.45">
      <c r="P11498" s="33"/>
      <c r="W11498" s="33"/>
      <c r="Y11498" s="33"/>
    </row>
    <row r="11499" spans="16:25" x14ac:dyDescent="0.45">
      <c r="P11499" s="33"/>
      <c r="W11499" s="33"/>
      <c r="Y11499" s="33"/>
    </row>
    <row r="11500" spans="16:25" x14ac:dyDescent="0.45">
      <c r="P11500" s="33"/>
      <c r="W11500" s="33"/>
      <c r="Y11500" s="33"/>
    </row>
    <row r="11501" spans="16:25" x14ac:dyDescent="0.45">
      <c r="P11501" s="33"/>
      <c r="W11501" s="33"/>
      <c r="Y11501" s="33"/>
    </row>
    <row r="11502" spans="16:25" x14ac:dyDescent="0.45">
      <c r="P11502" s="33"/>
      <c r="W11502" s="33"/>
      <c r="Y11502" s="33"/>
    </row>
    <row r="11503" spans="16:25" x14ac:dyDescent="0.45">
      <c r="P11503" s="33"/>
      <c r="W11503" s="33"/>
      <c r="Y11503" s="33"/>
    </row>
    <row r="11504" spans="16:25" x14ac:dyDescent="0.45">
      <c r="P11504" s="33"/>
      <c r="W11504" s="33"/>
      <c r="Y11504" s="33"/>
    </row>
    <row r="11505" spans="16:25" x14ac:dyDescent="0.45">
      <c r="P11505" s="33"/>
      <c r="W11505" s="33"/>
      <c r="Y11505" s="33"/>
    </row>
    <row r="11506" spans="16:25" x14ac:dyDescent="0.45">
      <c r="P11506" s="33"/>
      <c r="W11506" s="33"/>
      <c r="Y11506" s="33"/>
    </row>
    <row r="11507" spans="16:25" x14ac:dyDescent="0.45">
      <c r="P11507" s="33"/>
      <c r="W11507" s="33"/>
      <c r="Y11507" s="33"/>
    </row>
    <row r="11508" spans="16:25" x14ac:dyDescent="0.45">
      <c r="P11508" s="33"/>
      <c r="W11508" s="33"/>
      <c r="Y11508" s="33"/>
    </row>
    <row r="11509" spans="16:25" x14ac:dyDescent="0.45">
      <c r="P11509" s="33"/>
      <c r="W11509" s="33"/>
      <c r="Y11509" s="33"/>
    </row>
    <row r="11510" spans="16:25" x14ac:dyDescent="0.45">
      <c r="P11510" s="33"/>
      <c r="W11510" s="33"/>
      <c r="Y11510" s="33"/>
    </row>
    <row r="11511" spans="16:25" x14ac:dyDescent="0.45">
      <c r="P11511" s="33"/>
      <c r="W11511" s="33"/>
      <c r="Y11511" s="33"/>
    </row>
    <row r="11512" spans="16:25" x14ac:dyDescent="0.45">
      <c r="P11512" s="33"/>
      <c r="W11512" s="33"/>
      <c r="Y11512" s="33"/>
    </row>
    <row r="11513" spans="16:25" x14ac:dyDescent="0.45">
      <c r="P11513" s="33"/>
      <c r="W11513" s="33"/>
      <c r="Y11513" s="33"/>
    </row>
    <row r="11514" spans="16:25" x14ac:dyDescent="0.45">
      <c r="P11514" s="33"/>
      <c r="W11514" s="33"/>
      <c r="Y11514" s="33"/>
    </row>
    <row r="11515" spans="16:25" x14ac:dyDescent="0.45">
      <c r="P11515" s="33"/>
      <c r="W11515" s="33"/>
      <c r="Y11515" s="33"/>
    </row>
    <row r="11516" spans="16:25" x14ac:dyDescent="0.45">
      <c r="P11516" s="33"/>
      <c r="W11516" s="33"/>
      <c r="Y11516" s="33"/>
    </row>
    <row r="11517" spans="16:25" x14ac:dyDescent="0.45">
      <c r="P11517" s="33"/>
      <c r="W11517" s="33"/>
      <c r="Y11517" s="33"/>
    </row>
    <row r="11518" spans="16:25" x14ac:dyDescent="0.45">
      <c r="P11518" s="33"/>
      <c r="W11518" s="33"/>
      <c r="Y11518" s="33"/>
    </row>
    <row r="11519" spans="16:25" x14ac:dyDescent="0.45">
      <c r="P11519" s="33"/>
      <c r="W11519" s="33"/>
      <c r="Y11519" s="33"/>
    </row>
    <row r="11520" spans="16:25" x14ac:dyDescent="0.45">
      <c r="P11520" s="33"/>
      <c r="W11520" s="33"/>
      <c r="Y11520" s="33"/>
    </row>
    <row r="11521" spans="16:25" x14ac:dyDescent="0.45">
      <c r="P11521" s="33"/>
      <c r="W11521" s="33"/>
      <c r="Y11521" s="33"/>
    </row>
    <row r="11522" spans="16:25" x14ac:dyDescent="0.45">
      <c r="P11522" s="33"/>
      <c r="W11522" s="33"/>
      <c r="Y11522" s="33"/>
    </row>
    <row r="11523" spans="16:25" x14ac:dyDescent="0.45">
      <c r="P11523" s="33"/>
      <c r="W11523" s="33"/>
      <c r="Y11523" s="33"/>
    </row>
    <row r="11524" spans="16:25" x14ac:dyDescent="0.45">
      <c r="P11524" s="33"/>
      <c r="W11524" s="33"/>
      <c r="Y11524" s="33"/>
    </row>
    <row r="11525" spans="16:25" x14ac:dyDescent="0.45">
      <c r="P11525" s="33"/>
      <c r="W11525" s="33"/>
      <c r="Y11525" s="33"/>
    </row>
    <row r="11526" spans="16:25" x14ac:dyDescent="0.45">
      <c r="P11526" s="33"/>
      <c r="W11526" s="33"/>
      <c r="Y11526" s="33"/>
    </row>
    <row r="11527" spans="16:25" x14ac:dyDescent="0.45">
      <c r="P11527" s="33"/>
      <c r="W11527" s="33"/>
      <c r="Y11527" s="33"/>
    </row>
    <row r="11528" spans="16:25" x14ac:dyDescent="0.45">
      <c r="P11528" s="33"/>
      <c r="W11528" s="33"/>
      <c r="Y11528" s="33"/>
    </row>
    <row r="11529" spans="16:25" x14ac:dyDescent="0.45">
      <c r="P11529" s="33"/>
      <c r="W11529" s="33"/>
      <c r="Y11529" s="33"/>
    </row>
    <row r="11530" spans="16:25" x14ac:dyDescent="0.45">
      <c r="P11530" s="33"/>
      <c r="W11530" s="33"/>
      <c r="Y11530" s="33"/>
    </row>
    <row r="11531" spans="16:25" x14ac:dyDescent="0.45">
      <c r="P11531" s="33"/>
      <c r="W11531" s="33"/>
      <c r="Y11531" s="33"/>
    </row>
    <row r="11532" spans="16:25" x14ac:dyDescent="0.45">
      <c r="P11532" s="33"/>
      <c r="W11532" s="33"/>
      <c r="Y11532" s="33"/>
    </row>
    <row r="11533" spans="16:25" x14ac:dyDescent="0.45">
      <c r="P11533" s="33"/>
      <c r="W11533" s="33"/>
      <c r="Y11533" s="33"/>
    </row>
    <row r="11534" spans="16:25" x14ac:dyDescent="0.45">
      <c r="P11534" s="33"/>
      <c r="W11534" s="33"/>
      <c r="Y11534" s="33"/>
    </row>
    <row r="11535" spans="16:25" x14ac:dyDescent="0.45">
      <c r="P11535" s="33"/>
      <c r="W11535" s="33"/>
      <c r="Y11535" s="33"/>
    </row>
    <row r="11536" spans="16:25" x14ac:dyDescent="0.45">
      <c r="P11536" s="33"/>
      <c r="W11536" s="33"/>
      <c r="Y11536" s="33"/>
    </row>
    <row r="11537" spans="16:25" x14ac:dyDescent="0.45">
      <c r="P11537" s="33"/>
      <c r="W11537" s="33"/>
      <c r="Y11537" s="33"/>
    </row>
    <row r="11538" spans="16:25" x14ac:dyDescent="0.45">
      <c r="P11538" s="33"/>
      <c r="W11538" s="33"/>
      <c r="Y11538" s="33"/>
    </row>
    <row r="11539" spans="16:25" x14ac:dyDescent="0.45">
      <c r="P11539" s="33"/>
      <c r="W11539" s="33"/>
      <c r="Y11539" s="33"/>
    </row>
    <row r="11540" spans="16:25" x14ac:dyDescent="0.45">
      <c r="P11540" s="33"/>
      <c r="W11540" s="33"/>
      <c r="Y11540" s="33"/>
    </row>
    <row r="11541" spans="16:25" x14ac:dyDescent="0.45">
      <c r="P11541" s="33"/>
      <c r="W11541" s="33"/>
      <c r="Y11541" s="33"/>
    </row>
    <row r="11542" spans="16:25" x14ac:dyDescent="0.45">
      <c r="P11542" s="33"/>
      <c r="W11542" s="33"/>
      <c r="Y11542" s="33"/>
    </row>
    <row r="11543" spans="16:25" x14ac:dyDescent="0.45">
      <c r="P11543" s="33"/>
      <c r="W11543" s="33"/>
      <c r="Y11543" s="33"/>
    </row>
    <row r="11544" spans="16:25" x14ac:dyDescent="0.45">
      <c r="P11544" s="33"/>
      <c r="W11544" s="33"/>
      <c r="Y11544" s="33"/>
    </row>
    <row r="11545" spans="16:25" x14ac:dyDescent="0.45">
      <c r="P11545" s="33"/>
      <c r="W11545" s="33"/>
      <c r="Y11545" s="33"/>
    </row>
    <row r="11546" spans="16:25" x14ac:dyDescent="0.45">
      <c r="P11546" s="33"/>
      <c r="W11546" s="33"/>
      <c r="Y11546" s="33"/>
    </row>
    <row r="11547" spans="16:25" x14ac:dyDescent="0.45">
      <c r="P11547" s="33"/>
      <c r="W11547" s="33"/>
      <c r="Y11547" s="33"/>
    </row>
    <row r="11548" spans="16:25" x14ac:dyDescent="0.45">
      <c r="P11548" s="33"/>
      <c r="W11548" s="33"/>
      <c r="Y11548" s="33"/>
    </row>
    <row r="11549" spans="16:25" x14ac:dyDescent="0.45">
      <c r="P11549" s="33"/>
      <c r="W11549" s="33"/>
      <c r="Y11549" s="33"/>
    </row>
    <row r="11550" spans="16:25" x14ac:dyDescent="0.45">
      <c r="P11550" s="33"/>
      <c r="W11550" s="33"/>
      <c r="Y11550" s="33"/>
    </row>
    <row r="11551" spans="16:25" x14ac:dyDescent="0.45">
      <c r="P11551" s="33"/>
      <c r="W11551" s="33"/>
      <c r="Y11551" s="33"/>
    </row>
    <row r="11552" spans="16:25" x14ac:dyDescent="0.45">
      <c r="P11552" s="33"/>
      <c r="W11552" s="33"/>
      <c r="Y11552" s="33"/>
    </row>
    <row r="11553" spans="16:25" x14ac:dyDescent="0.45">
      <c r="P11553" s="33"/>
      <c r="W11553" s="33"/>
      <c r="Y11553" s="33"/>
    </row>
    <row r="11554" spans="16:25" x14ac:dyDescent="0.45">
      <c r="P11554" s="33"/>
      <c r="W11554" s="33"/>
      <c r="Y11554" s="33"/>
    </row>
    <row r="11555" spans="16:25" x14ac:dyDescent="0.45">
      <c r="P11555" s="33"/>
      <c r="W11555" s="33"/>
      <c r="Y11555" s="33"/>
    </row>
    <row r="11556" spans="16:25" x14ac:dyDescent="0.45">
      <c r="P11556" s="33"/>
      <c r="W11556" s="33"/>
      <c r="Y11556" s="33"/>
    </row>
    <row r="11557" spans="16:25" x14ac:dyDescent="0.45">
      <c r="P11557" s="33"/>
      <c r="W11557" s="33"/>
      <c r="Y11557" s="33"/>
    </row>
    <row r="11558" spans="16:25" x14ac:dyDescent="0.45">
      <c r="P11558" s="33"/>
      <c r="W11558" s="33"/>
      <c r="Y11558" s="33"/>
    </row>
    <row r="11559" spans="16:25" x14ac:dyDescent="0.45">
      <c r="P11559" s="33"/>
      <c r="W11559" s="33"/>
      <c r="Y11559" s="33"/>
    </row>
    <row r="11560" spans="16:25" x14ac:dyDescent="0.45">
      <c r="P11560" s="33"/>
      <c r="W11560" s="33"/>
      <c r="Y11560" s="33"/>
    </row>
    <row r="11561" spans="16:25" x14ac:dyDescent="0.45">
      <c r="P11561" s="33"/>
      <c r="W11561" s="33"/>
      <c r="Y11561" s="33"/>
    </row>
    <row r="11562" spans="16:25" x14ac:dyDescent="0.45">
      <c r="P11562" s="33"/>
      <c r="W11562" s="33"/>
      <c r="Y11562" s="33"/>
    </row>
    <row r="11563" spans="16:25" x14ac:dyDescent="0.45">
      <c r="P11563" s="33"/>
      <c r="W11563" s="33"/>
      <c r="Y11563" s="33"/>
    </row>
    <row r="11564" spans="16:25" x14ac:dyDescent="0.45">
      <c r="P11564" s="33"/>
      <c r="W11564" s="33"/>
      <c r="Y11564" s="33"/>
    </row>
    <row r="11565" spans="16:25" x14ac:dyDescent="0.45">
      <c r="P11565" s="33"/>
      <c r="W11565" s="33"/>
      <c r="Y11565" s="33"/>
    </row>
    <row r="11566" spans="16:25" x14ac:dyDescent="0.45">
      <c r="P11566" s="33"/>
      <c r="W11566" s="33"/>
      <c r="Y11566" s="33"/>
    </row>
    <row r="11567" spans="16:25" x14ac:dyDescent="0.45">
      <c r="P11567" s="33"/>
      <c r="W11567" s="33"/>
      <c r="Y11567" s="33"/>
    </row>
    <row r="11568" spans="16:25" x14ac:dyDescent="0.45">
      <c r="P11568" s="33"/>
      <c r="W11568" s="33"/>
      <c r="Y11568" s="33"/>
    </row>
    <row r="11569" spans="16:25" x14ac:dyDescent="0.45">
      <c r="P11569" s="33"/>
      <c r="W11569" s="33"/>
      <c r="Y11569" s="33"/>
    </row>
    <row r="11570" spans="16:25" x14ac:dyDescent="0.45">
      <c r="P11570" s="33"/>
      <c r="W11570" s="33"/>
      <c r="Y11570" s="33"/>
    </row>
    <row r="11571" spans="16:25" x14ac:dyDescent="0.45">
      <c r="P11571" s="33"/>
      <c r="W11571" s="33"/>
      <c r="Y11571" s="33"/>
    </row>
    <row r="11572" spans="16:25" x14ac:dyDescent="0.45">
      <c r="P11572" s="33"/>
      <c r="W11572" s="33"/>
      <c r="Y11572" s="33"/>
    </row>
    <row r="11573" spans="16:25" x14ac:dyDescent="0.45">
      <c r="P11573" s="33"/>
      <c r="W11573" s="33"/>
      <c r="Y11573" s="33"/>
    </row>
    <row r="11574" spans="16:25" x14ac:dyDescent="0.45">
      <c r="P11574" s="33"/>
      <c r="W11574" s="33"/>
      <c r="Y11574" s="33"/>
    </row>
    <row r="11575" spans="16:25" x14ac:dyDescent="0.45">
      <c r="P11575" s="33"/>
      <c r="W11575" s="33"/>
      <c r="Y11575" s="33"/>
    </row>
    <row r="11576" spans="16:25" x14ac:dyDescent="0.45">
      <c r="P11576" s="33"/>
      <c r="W11576" s="33"/>
      <c r="Y11576" s="33"/>
    </row>
    <row r="11577" spans="16:25" x14ac:dyDescent="0.45">
      <c r="P11577" s="33"/>
      <c r="W11577" s="33"/>
      <c r="Y11577" s="33"/>
    </row>
    <row r="11578" spans="16:25" x14ac:dyDescent="0.45">
      <c r="P11578" s="33"/>
      <c r="W11578" s="33"/>
      <c r="Y11578" s="33"/>
    </row>
    <row r="11579" spans="16:25" x14ac:dyDescent="0.45">
      <c r="P11579" s="33"/>
      <c r="W11579" s="33"/>
      <c r="Y11579" s="33"/>
    </row>
    <row r="11580" spans="16:25" x14ac:dyDescent="0.45">
      <c r="P11580" s="33"/>
      <c r="W11580" s="33"/>
      <c r="Y11580" s="33"/>
    </row>
    <row r="11581" spans="16:25" x14ac:dyDescent="0.45">
      <c r="P11581" s="33"/>
      <c r="W11581" s="33"/>
      <c r="Y11581" s="33"/>
    </row>
    <row r="11582" spans="16:25" x14ac:dyDescent="0.45">
      <c r="P11582" s="33"/>
      <c r="W11582" s="33"/>
      <c r="Y11582" s="33"/>
    </row>
    <row r="11583" spans="16:25" x14ac:dyDescent="0.45">
      <c r="P11583" s="33"/>
      <c r="W11583" s="33"/>
      <c r="Y11583" s="33"/>
    </row>
    <row r="11584" spans="16:25" x14ac:dyDescent="0.45">
      <c r="P11584" s="33"/>
      <c r="W11584" s="33"/>
      <c r="Y11584" s="33"/>
    </row>
    <row r="11585" spans="16:25" x14ac:dyDescent="0.45">
      <c r="P11585" s="33"/>
      <c r="W11585" s="33"/>
      <c r="Y11585" s="33"/>
    </row>
    <row r="11586" spans="16:25" x14ac:dyDescent="0.45">
      <c r="P11586" s="33"/>
      <c r="W11586" s="33"/>
      <c r="Y11586" s="33"/>
    </row>
    <row r="11587" spans="16:25" x14ac:dyDescent="0.45">
      <c r="P11587" s="33"/>
      <c r="W11587" s="33"/>
      <c r="Y11587" s="33"/>
    </row>
    <row r="11588" spans="16:25" x14ac:dyDescent="0.45">
      <c r="P11588" s="33"/>
      <c r="W11588" s="33"/>
      <c r="Y11588" s="33"/>
    </row>
    <row r="11589" spans="16:25" x14ac:dyDescent="0.45">
      <c r="P11589" s="33"/>
      <c r="W11589" s="33"/>
      <c r="Y11589" s="33"/>
    </row>
    <row r="11590" spans="16:25" x14ac:dyDescent="0.45">
      <c r="P11590" s="33"/>
      <c r="W11590" s="33"/>
      <c r="Y11590" s="33"/>
    </row>
    <row r="11591" spans="16:25" x14ac:dyDescent="0.45">
      <c r="P11591" s="33"/>
      <c r="W11591" s="33"/>
      <c r="Y11591" s="33"/>
    </row>
    <row r="11592" spans="16:25" x14ac:dyDescent="0.45">
      <c r="P11592" s="33"/>
      <c r="W11592" s="33"/>
      <c r="Y11592" s="33"/>
    </row>
    <row r="11593" spans="16:25" x14ac:dyDescent="0.45">
      <c r="P11593" s="33"/>
      <c r="W11593" s="33"/>
      <c r="Y11593" s="33"/>
    </row>
    <row r="11594" spans="16:25" x14ac:dyDescent="0.45">
      <c r="P11594" s="33"/>
      <c r="W11594" s="33"/>
      <c r="Y11594" s="33"/>
    </row>
    <row r="11595" spans="16:25" x14ac:dyDescent="0.45">
      <c r="P11595" s="33"/>
      <c r="W11595" s="33"/>
      <c r="Y11595" s="33"/>
    </row>
    <row r="11596" spans="16:25" x14ac:dyDescent="0.45">
      <c r="P11596" s="33"/>
      <c r="W11596" s="33"/>
      <c r="Y11596" s="33"/>
    </row>
    <row r="11597" spans="16:25" x14ac:dyDescent="0.45">
      <c r="P11597" s="33"/>
      <c r="W11597" s="33"/>
      <c r="Y11597" s="33"/>
    </row>
    <row r="11598" spans="16:25" x14ac:dyDescent="0.45">
      <c r="P11598" s="33"/>
      <c r="W11598" s="33"/>
      <c r="Y11598" s="33"/>
    </row>
    <row r="11599" spans="16:25" x14ac:dyDescent="0.45">
      <c r="P11599" s="33"/>
      <c r="W11599" s="33"/>
      <c r="Y11599" s="33"/>
    </row>
    <row r="11600" spans="16:25" x14ac:dyDescent="0.45">
      <c r="P11600" s="33"/>
      <c r="W11600" s="33"/>
      <c r="Y11600" s="33"/>
    </row>
    <row r="11601" spans="16:25" x14ac:dyDescent="0.45">
      <c r="P11601" s="33"/>
      <c r="W11601" s="33"/>
      <c r="Y11601" s="33"/>
    </row>
    <row r="11602" spans="16:25" x14ac:dyDescent="0.45">
      <c r="P11602" s="33"/>
      <c r="W11602" s="33"/>
      <c r="Y11602" s="33"/>
    </row>
    <row r="11603" spans="16:25" x14ac:dyDescent="0.45">
      <c r="P11603" s="33"/>
      <c r="W11603" s="33"/>
      <c r="Y11603" s="33"/>
    </row>
    <row r="11604" spans="16:25" x14ac:dyDescent="0.45">
      <c r="P11604" s="33"/>
      <c r="W11604" s="33"/>
      <c r="Y11604" s="33"/>
    </row>
    <row r="11605" spans="16:25" x14ac:dyDescent="0.45">
      <c r="P11605" s="33"/>
      <c r="W11605" s="33"/>
      <c r="Y11605" s="33"/>
    </row>
    <row r="11606" spans="16:25" x14ac:dyDescent="0.45">
      <c r="P11606" s="33"/>
      <c r="W11606" s="33"/>
      <c r="Y11606" s="33"/>
    </row>
    <row r="11607" spans="16:25" x14ac:dyDescent="0.45">
      <c r="P11607" s="33"/>
      <c r="W11607" s="33"/>
      <c r="Y11607" s="33"/>
    </row>
    <row r="11608" spans="16:25" x14ac:dyDescent="0.45">
      <c r="P11608" s="33"/>
      <c r="W11608" s="33"/>
      <c r="Y11608" s="33"/>
    </row>
    <row r="11609" spans="16:25" x14ac:dyDescent="0.45">
      <c r="P11609" s="33"/>
      <c r="W11609" s="33"/>
      <c r="Y11609" s="33"/>
    </row>
    <row r="11610" spans="16:25" x14ac:dyDescent="0.45">
      <c r="P11610" s="33"/>
      <c r="W11610" s="33"/>
      <c r="Y11610" s="33"/>
    </row>
    <row r="11611" spans="16:25" x14ac:dyDescent="0.45">
      <c r="P11611" s="33"/>
      <c r="W11611" s="33"/>
      <c r="Y11611" s="33"/>
    </row>
    <row r="11612" spans="16:25" x14ac:dyDescent="0.45">
      <c r="P11612" s="33"/>
      <c r="W11612" s="33"/>
      <c r="Y11612" s="33"/>
    </row>
    <row r="11613" spans="16:25" x14ac:dyDescent="0.45">
      <c r="P11613" s="33"/>
      <c r="W11613" s="33"/>
      <c r="Y11613" s="33"/>
    </row>
    <row r="11614" spans="16:25" x14ac:dyDescent="0.45">
      <c r="P11614" s="33"/>
      <c r="W11614" s="33"/>
      <c r="Y11614" s="33"/>
    </row>
    <row r="11615" spans="16:25" x14ac:dyDescent="0.45">
      <c r="P11615" s="33"/>
      <c r="W11615" s="33"/>
      <c r="Y11615" s="33"/>
    </row>
    <row r="11616" spans="16:25" x14ac:dyDescent="0.45">
      <c r="P11616" s="33"/>
      <c r="W11616" s="33"/>
      <c r="Y11616" s="33"/>
    </row>
    <row r="11617" spans="16:25" x14ac:dyDescent="0.45">
      <c r="P11617" s="33"/>
      <c r="W11617" s="33"/>
      <c r="Y11617" s="33"/>
    </row>
    <row r="11618" spans="16:25" x14ac:dyDescent="0.45">
      <c r="P11618" s="33"/>
      <c r="W11618" s="33"/>
      <c r="Y11618" s="33"/>
    </row>
    <row r="11619" spans="16:25" x14ac:dyDescent="0.45">
      <c r="P11619" s="33"/>
      <c r="W11619" s="33"/>
      <c r="Y11619" s="33"/>
    </row>
    <row r="11620" spans="16:25" x14ac:dyDescent="0.45">
      <c r="P11620" s="33"/>
      <c r="W11620" s="33"/>
      <c r="Y11620" s="33"/>
    </row>
    <row r="11621" spans="16:25" x14ac:dyDescent="0.45">
      <c r="P11621" s="33"/>
      <c r="W11621" s="33"/>
      <c r="Y11621" s="33"/>
    </row>
    <row r="11622" spans="16:25" x14ac:dyDescent="0.45">
      <c r="P11622" s="33"/>
      <c r="W11622" s="33"/>
      <c r="Y11622" s="33"/>
    </row>
    <row r="11623" spans="16:25" x14ac:dyDescent="0.45">
      <c r="P11623" s="33"/>
      <c r="W11623" s="33"/>
      <c r="Y11623" s="33"/>
    </row>
    <row r="11624" spans="16:25" x14ac:dyDescent="0.45">
      <c r="P11624" s="33"/>
      <c r="W11624" s="33"/>
      <c r="Y11624" s="33"/>
    </row>
    <row r="11625" spans="16:25" x14ac:dyDescent="0.45">
      <c r="P11625" s="33"/>
      <c r="W11625" s="33"/>
      <c r="Y11625" s="33"/>
    </row>
    <row r="11626" spans="16:25" x14ac:dyDescent="0.45">
      <c r="P11626" s="33"/>
      <c r="W11626" s="33"/>
      <c r="Y11626" s="33"/>
    </row>
    <row r="11627" spans="16:25" x14ac:dyDescent="0.45">
      <c r="P11627" s="33"/>
      <c r="W11627" s="33"/>
      <c r="Y11627" s="33"/>
    </row>
    <row r="11628" spans="16:25" x14ac:dyDescent="0.45">
      <c r="P11628" s="33"/>
      <c r="W11628" s="33"/>
      <c r="Y11628" s="33"/>
    </row>
    <row r="11629" spans="16:25" x14ac:dyDescent="0.45">
      <c r="P11629" s="33"/>
      <c r="W11629" s="33"/>
      <c r="Y11629" s="33"/>
    </row>
    <row r="11630" spans="16:25" x14ac:dyDescent="0.45">
      <c r="P11630" s="33"/>
      <c r="W11630" s="33"/>
      <c r="Y11630" s="33"/>
    </row>
    <row r="11631" spans="16:25" x14ac:dyDescent="0.45">
      <c r="P11631" s="33"/>
      <c r="W11631" s="33"/>
      <c r="Y11631" s="33"/>
    </row>
    <row r="11632" spans="16:25" x14ac:dyDescent="0.45">
      <c r="P11632" s="33"/>
      <c r="W11632" s="33"/>
      <c r="Y11632" s="33"/>
    </row>
    <row r="11633" spans="16:25" x14ac:dyDescent="0.45">
      <c r="P11633" s="33"/>
      <c r="W11633" s="33"/>
      <c r="Y11633" s="33"/>
    </row>
    <row r="11634" spans="16:25" x14ac:dyDescent="0.45">
      <c r="P11634" s="33"/>
      <c r="W11634" s="33"/>
      <c r="Y11634" s="33"/>
    </row>
    <row r="11635" spans="16:25" x14ac:dyDescent="0.45">
      <c r="P11635" s="33"/>
      <c r="W11635" s="33"/>
      <c r="Y11635" s="33"/>
    </row>
    <row r="11636" spans="16:25" x14ac:dyDescent="0.45">
      <c r="P11636" s="33"/>
      <c r="W11636" s="33"/>
      <c r="Y11636" s="33"/>
    </row>
    <row r="11637" spans="16:25" x14ac:dyDescent="0.45">
      <c r="P11637" s="33"/>
      <c r="W11637" s="33"/>
      <c r="Y11637" s="33"/>
    </row>
    <row r="11638" spans="16:25" x14ac:dyDescent="0.45">
      <c r="P11638" s="33"/>
      <c r="W11638" s="33"/>
      <c r="Y11638" s="33"/>
    </row>
    <row r="11639" spans="16:25" x14ac:dyDescent="0.45">
      <c r="P11639" s="33"/>
      <c r="W11639" s="33"/>
      <c r="Y11639" s="33"/>
    </row>
    <row r="11640" spans="16:25" x14ac:dyDescent="0.45">
      <c r="P11640" s="33"/>
      <c r="W11640" s="33"/>
      <c r="Y11640" s="33"/>
    </row>
    <row r="11641" spans="16:25" x14ac:dyDescent="0.45">
      <c r="P11641" s="33"/>
      <c r="W11641" s="33"/>
      <c r="Y11641" s="33"/>
    </row>
    <row r="11642" spans="16:25" x14ac:dyDescent="0.45">
      <c r="P11642" s="33"/>
      <c r="W11642" s="33"/>
      <c r="Y11642" s="33"/>
    </row>
    <row r="11643" spans="16:25" x14ac:dyDescent="0.45">
      <c r="P11643" s="33"/>
      <c r="W11643" s="33"/>
      <c r="Y11643" s="33"/>
    </row>
    <row r="11644" spans="16:25" x14ac:dyDescent="0.45">
      <c r="P11644" s="33"/>
      <c r="W11644" s="33"/>
      <c r="Y11644" s="33"/>
    </row>
    <row r="11645" spans="16:25" x14ac:dyDescent="0.45">
      <c r="P11645" s="33"/>
      <c r="W11645" s="33"/>
      <c r="Y11645" s="33"/>
    </row>
    <row r="11646" spans="16:25" x14ac:dyDescent="0.45">
      <c r="P11646" s="33"/>
      <c r="W11646" s="33"/>
      <c r="Y11646" s="33"/>
    </row>
    <row r="11647" spans="16:25" x14ac:dyDescent="0.45">
      <c r="P11647" s="33"/>
      <c r="W11647" s="33"/>
      <c r="Y11647" s="33"/>
    </row>
    <row r="11648" spans="16:25" x14ac:dyDescent="0.45">
      <c r="P11648" s="33"/>
      <c r="W11648" s="33"/>
      <c r="Y11648" s="33"/>
    </row>
    <row r="11649" spans="16:25" x14ac:dyDescent="0.45">
      <c r="P11649" s="33"/>
      <c r="W11649" s="33"/>
      <c r="Y11649" s="33"/>
    </row>
    <row r="11650" spans="16:25" x14ac:dyDescent="0.45">
      <c r="P11650" s="33"/>
      <c r="W11650" s="33"/>
      <c r="Y11650" s="33"/>
    </row>
    <row r="11651" spans="16:25" x14ac:dyDescent="0.45">
      <c r="P11651" s="33"/>
      <c r="W11651" s="33"/>
      <c r="Y11651" s="33"/>
    </row>
    <row r="11652" spans="16:25" x14ac:dyDescent="0.45">
      <c r="P11652" s="33"/>
      <c r="W11652" s="33"/>
      <c r="Y11652" s="33"/>
    </row>
    <row r="11653" spans="16:25" x14ac:dyDescent="0.45">
      <c r="P11653" s="33"/>
      <c r="W11653" s="33"/>
      <c r="Y11653" s="33"/>
    </row>
    <row r="11654" spans="16:25" x14ac:dyDescent="0.45">
      <c r="P11654" s="33"/>
      <c r="W11654" s="33"/>
      <c r="Y11654" s="33"/>
    </row>
    <row r="11655" spans="16:25" x14ac:dyDescent="0.45">
      <c r="P11655" s="33"/>
      <c r="W11655" s="33"/>
      <c r="Y11655" s="33"/>
    </row>
    <row r="11656" spans="16:25" x14ac:dyDescent="0.45">
      <c r="P11656" s="33"/>
      <c r="W11656" s="33"/>
      <c r="Y11656" s="33"/>
    </row>
    <row r="11657" spans="16:25" x14ac:dyDescent="0.45">
      <c r="P11657" s="33"/>
      <c r="W11657" s="33"/>
      <c r="Y11657" s="33"/>
    </row>
    <row r="11658" spans="16:25" x14ac:dyDescent="0.45">
      <c r="P11658" s="33"/>
      <c r="W11658" s="33"/>
      <c r="Y11658" s="33"/>
    </row>
    <row r="11659" spans="16:25" x14ac:dyDescent="0.45">
      <c r="P11659" s="33"/>
      <c r="W11659" s="33"/>
      <c r="Y11659" s="33"/>
    </row>
    <row r="11660" spans="16:25" x14ac:dyDescent="0.45">
      <c r="P11660" s="33"/>
      <c r="W11660" s="33"/>
      <c r="Y11660" s="33"/>
    </row>
    <row r="11661" spans="16:25" x14ac:dyDescent="0.45">
      <c r="P11661" s="33"/>
      <c r="W11661" s="33"/>
      <c r="Y11661" s="33"/>
    </row>
    <row r="11662" spans="16:25" x14ac:dyDescent="0.45">
      <c r="P11662" s="33"/>
      <c r="W11662" s="33"/>
      <c r="Y11662" s="33"/>
    </row>
    <row r="11663" spans="16:25" x14ac:dyDescent="0.45">
      <c r="P11663" s="33"/>
      <c r="W11663" s="33"/>
      <c r="Y11663" s="33"/>
    </row>
    <row r="11664" spans="16:25" x14ac:dyDescent="0.45">
      <c r="P11664" s="33"/>
      <c r="W11664" s="33"/>
      <c r="Y11664" s="33"/>
    </row>
    <row r="11665" spans="16:25" x14ac:dyDescent="0.45">
      <c r="P11665" s="33"/>
      <c r="W11665" s="33"/>
      <c r="Y11665" s="33"/>
    </row>
    <row r="11666" spans="16:25" x14ac:dyDescent="0.45">
      <c r="P11666" s="33"/>
      <c r="W11666" s="33"/>
      <c r="Y11666" s="33"/>
    </row>
    <row r="11667" spans="16:25" x14ac:dyDescent="0.45">
      <c r="P11667" s="33"/>
      <c r="W11667" s="33"/>
      <c r="Y11667" s="33"/>
    </row>
    <row r="11668" spans="16:25" x14ac:dyDescent="0.45">
      <c r="P11668" s="33"/>
      <c r="W11668" s="33"/>
      <c r="Y11668" s="33"/>
    </row>
    <row r="11669" spans="16:25" x14ac:dyDescent="0.45">
      <c r="P11669" s="33"/>
      <c r="W11669" s="33"/>
      <c r="Y11669" s="33"/>
    </row>
    <row r="11670" spans="16:25" x14ac:dyDescent="0.45">
      <c r="P11670" s="33"/>
      <c r="W11670" s="33"/>
      <c r="Y11670" s="33"/>
    </row>
    <row r="11671" spans="16:25" x14ac:dyDescent="0.45">
      <c r="P11671" s="33"/>
      <c r="W11671" s="33"/>
      <c r="Y11671" s="33"/>
    </row>
    <row r="11672" spans="16:25" x14ac:dyDescent="0.45">
      <c r="P11672" s="33"/>
      <c r="W11672" s="33"/>
      <c r="Y11672" s="33"/>
    </row>
    <row r="11673" spans="16:25" x14ac:dyDescent="0.45">
      <c r="P11673" s="33"/>
      <c r="W11673" s="33"/>
      <c r="Y11673" s="33"/>
    </row>
    <row r="11674" spans="16:25" x14ac:dyDescent="0.45">
      <c r="P11674" s="33"/>
      <c r="W11674" s="33"/>
      <c r="Y11674" s="33"/>
    </row>
    <row r="11675" spans="16:25" x14ac:dyDescent="0.45">
      <c r="P11675" s="33"/>
      <c r="W11675" s="33"/>
      <c r="Y11675" s="33"/>
    </row>
    <row r="11676" spans="16:25" x14ac:dyDescent="0.45">
      <c r="P11676" s="33"/>
      <c r="W11676" s="33"/>
      <c r="Y11676" s="33"/>
    </row>
    <row r="11677" spans="16:25" x14ac:dyDescent="0.45">
      <c r="P11677" s="33"/>
      <c r="W11677" s="33"/>
      <c r="Y11677" s="33"/>
    </row>
    <row r="11678" spans="16:25" x14ac:dyDescent="0.45">
      <c r="P11678" s="33"/>
      <c r="W11678" s="33"/>
      <c r="Y11678" s="33"/>
    </row>
    <row r="11679" spans="16:25" x14ac:dyDescent="0.45">
      <c r="P11679" s="33"/>
      <c r="W11679" s="33"/>
      <c r="Y11679" s="33"/>
    </row>
    <row r="11680" spans="16:25" x14ac:dyDescent="0.45">
      <c r="P11680" s="33"/>
      <c r="W11680" s="33"/>
      <c r="Y11680" s="33"/>
    </row>
    <row r="11681" spans="16:25" x14ac:dyDescent="0.45">
      <c r="P11681" s="33"/>
      <c r="W11681" s="33"/>
      <c r="Y11681" s="33"/>
    </row>
    <row r="11682" spans="16:25" x14ac:dyDescent="0.45">
      <c r="P11682" s="33"/>
      <c r="W11682" s="33"/>
      <c r="Y11682" s="33"/>
    </row>
    <row r="11683" spans="16:25" x14ac:dyDescent="0.45">
      <c r="P11683" s="33"/>
      <c r="W11683" s="33"/>
      <c r="Y11683" s="33"/>
    </row>
    <row r="11684" spans="16:25" x14ac:dyDescent="0.45">
      <c r="P11684" s="33"/>
      <c r="W11684" s="33"/>
      <c r="Y11684" s="33"/>
    </row>
    <row r="11685" spans="16:25" x14ac:dyDescent="0.45">
      <c r="P11685" s="33"/>
      <c r="W11685" s="33"/>
      <c r="Y11685" s="33"/>
    </row>
    <row r="11686" spans="16:25" x14ac:dyDescent="0.45">
      <c r="P11686" s="33"/>
      <c r="W11686" s="33"/>
      <c r="Y11686" s="33"/>
    </row>
    <row r="11687" spans="16:25" x14ac:dyDescent="0.45">
      <c r="P11687" s="33"/>
      <c r="W11687" s="33"/>
      <c r="Y11687" s="33"/>
    </row>
    <row r="11688" spans="16:25" x14ac:dyDescent="0.45">
      <c r="P11688" s="33"/>
      <c r="W11688" s="33"/>
      <c r="Y11688" s="33"/>
    </row>
    <row r="11689" spans="16:25" x14ac:dyDescent="0.45">
      <c r="P11689" s="33"/>
      <c r="W11689" s="33"/>
      <c r="Y11689" s="33"/>
    </row>
    <row r="11690" spans="16:25" x14ac:dyDescent="0.45">
      <c r="P11690" s="33"/>
      <c r="W11690" s="33"/>
      <c r="Y11690" s="33"/>
    </row>
    <row r="11691" spans="16:25" x14ac:dyDescent="0.45">
      <c r="P11691" s="33"/>
      <c r="W11691" s="33"/>
      <c r="Y11691" s="33"/>
    </row>
    <row r="11692" spans="16:25" x14ac:dyDescent="0.45">
      <c r="P11692" s="33"/>
      <c r="W11692" s="33"/>
      <c r="Y11692" s="33"/>
    </row>
    <row r="11693" spans="16:25" x14ac:dyDescent="0.45">
      <c r="P11693" s="33"/>
      <c r="W11693" s="33"/>
      <c r="Y11693" s="33"/>
    </row>
    <row r="11694" spans="16:25" x14ac:dyDescent="0.45">
      <c r="P11694" s="33"/>
      <c r="W11694" s="33"/>
      <c r="Y11694" s="33"/>
    </row>
    <row r="11695" spans="16:25" x14ac:dyDescent="0.45">
      <c r="P11695" s="33"/>
      <c r="W11695" s="33"/>
      <c r="Y11695" s="33"/>
    </row>
    <row r="11696" spans="16:25" x14ac:dyDescent="0.45">
      <c r="P11696" s="33"/>
      <c r="W11696" s="33"/>
      <c r="Y11696" s="33"/>
    </row>
    <row r="11697" spans="16:25" x14ac:dyDescent="0.45">
      <c r="P11697" s="33"/>
      <c r="W11697" s="33"/>
      <c r="Y11697" s="33"/>
    </row>
    <row r="11698" spans="16:25" x14ac:dyDescent="0.45">
      <c r="P11698" s="33"/>
      <c r="W11698" s="33"/>
      <c r="Y11698" s="33"/>
    </row>
    <row r="11699" spans="16:25" x14ac:dyDescent="0.45">
      <c r="P11699" s="33"/>
      <c r="W11699" s="33"/>
      <c r="Y11699" s="33"/>
    </row>
    <row r="11700" spans="16:25" x14ac:dyDescent="0.45">
      <c r="P11700" s="33"/>
      <c r="W11700" s="33"/>
      <c r="Y11700" s="33"/>
    </row>
    <row r="11701" spans="16:25" x14ac:dyDescent="0.45">
      <c r="P11701" s="33"/>
      <c r="W11701" s="33"/>
      <c r="Y11701" s="33"/>
    </row>
    <row r="11702" spans="16:25" x14ac:dyDescent="0.45">
      <c r="P11702" s="33"/>
      <c r="W11702" s="33"/>
      <c r="Y11702" s="33"/>
    </row>
    <row r="11703" spans="16:25" x14ac:dyDescent="0.45">
      <c r="P11703" s="33"/>
      <c r="W11703" s="33"/>
      <c r="Y11703" s="33"/>
    </row>
    <row r="11704" spans="16:25" x14ac:dyDescent="0.45">
      <c r="P11704" s="33"/>
      <c r="W11704" s="33"/>
      <c r="Y11704" s="33"/>
    </row>
    <row r="11705" spans="16:25" x14ac:dyDescent="0.45">
      <c r="P11705" s="33"/>
      <c r="W11705" s="33"/>
      <c r="Y11705" s="33"/>
    </row>
    <row r="11706" spans="16:25" x14ac:dyDescent="0.45">
      <c r="P11706" s="33"/>
      <c r="W11706" s="33"/>
      <c r="Y11706" s="33"/>
    </row>
    <row r="11707" spans="16:25" x14ac:dyDescent="0.45">
      <c r="P11707" s="33"/>
      <c r="W11707" s="33"/>
      <c r="Y11707" s="33"/>
    </row>
    <row r="11708" spans="16:25" x14ac:dyDescent="0.45">
      <c r="P11708" s="33"/>
      <c r="W11708" s="33"/>
      <c r="Y11708" s="33"/>
    </row>
    <row r="11709" spans="16:25" x14ac:dyDescent="0.45">
      <c r="P11709" s="33"/>
      <c r="W11709" s="33"/>
      <c r="Y11709" s="33"/>
    </row>
    <row r="11710" spans="16:25" x14ac:dyDescent="0.45">
      <c r="P11710" s="33"/>
      <c r="W11710" s="33"/>
      <c r="Y11710" s="33"/>
    </row>
    <row r="11711" spans="16:25" x14ac:dyDescent="0.45">
      <c r="P11711" s="33"/>
      <c r="W11711" s="33"/>
      <c r="Y11711" s="33"/>
    </row>
    <row r="11712" spans="16:25" x14ac:dyDescent="0.45">
      <c r="P11712" s="33"/>
      <c r="W11712" s="33"/>
      <c r="Y11712" s="33"/>
    </row>
    <row r="11713" spans="16:25" x14ac:dyDescent="0.45">
      <c r="P11713" s="33"/>
      <c r="W11713" s="33"/>
      <c r="Y11713" s="33"/>
    </row>
    <row r="11714" spans="16:25" x14ac:dyDescent="0.45">
      <c r="P11714" s="33"/>
      <c r="W11714" s="33"/>
      <c r="Y11714" s="33"/>
    </row>
    <row r="11715" spans="16:25" x14ac:dyDescent="0.45">
      <c r="P11715" s="33"/>
      <c r="W11715" s="33"/>
      <c r="Y11715" s="33"/>
    </row>
    <row r="11716" spans="16:25" x14ac:dyDescent="0.45">
      <c r="P11716" s="33"/>
      <c r="W11716" s="33"/>
      <c r="Y11716" s="33"/>
    </row>
    <row r="11717" spans="16:25" x14ac:dyDescent="0.45">
      <c r="P11717" s="33"/>
      <c r="W11717" s="33"/>
      <c r="Y11717" s="33"/>
    </row>
    <row r="11718" spans="16:25" x14ac:dyDescent="0.45">
      <c r="P11718" s="33"/>
      <c r="W11718" s="33"/>
      <c r="Y11718" s="33"/>
    </row>
    <row r="11719" spans="16:25" x14ac:dyDescent="0.45">
      <c r="P11719" s="33"/>
      <c r="W11719" s="33"/>
      <c r="Y11719" s="33"/>
    </row>
    <row r="11720" spans="16:25" x14ac:dyDescent="0.45">
      <c r="P11720" s="33"/>
      <c r="W11720" s="33"/>
      <c r="Y11720" s="33"/>
    </row>
    <row r="11721" spans="16:25" x14ac:dyDescent="0.45">
      <c r="P11721" s="33"/>
      <c r="W11721" s="33"/>
      <c r="Y11721" s="33"/>
    </row>
    <row r="11722" spans="16:25" x14ac:dyDescent="0.45">
      <c r="P11722" s="33"/>
      <c r="W11722" s="33"/>
      <c r="Y11722" s="33"/>
    </row>
    <row r="11723" spans="16:25" x14ac:dyDescent="0.45">
      <c r="P11723" s="33"/>
      <c r="W11723" s="33"/>
      <c r="Y11723" s="33"/>
    </row>
    <row r="11724" spans="16:25" x14ac:dyDescent="0.45">
      <c r="P11724" s="33"/>
      <c r="W11724" s="33"/>
      <c r="Y11724" s="33"/>
    </row>
    <row r="11725" spans="16:25" x14ac:dyDescent="0.45">
      <c r="P11725" s="33"/>
      <c r="W11725" s="33"/>
      <c r="Y11725" s="33"/>
    </row>
    <row r="11726" spans="16:25" x14ac:dyDescent="0.45">
      <c r="P11726" s="33"/>
      <c r="W11726" s="33"/>
      <c r="Y11726" s="33"/>
    </row>
    <row r="11727" spans="16:25" x14ac:dyDescent="0.45">
      <c r="P11727" s="33"/>
      <c r="W11727" s="33"/>
      <c r="Y11727" s="33"/>
    </row>
    <row r="11728" spans="16:25" x14ac:dyDescent="0.45">
      <c r="P11728" s="33"/>
      <c r="W11728" s="33"/>
      <c r="Y11728" s="33"/>
    </row>
    <row r="11729" spans="16:25" x14ac:dyDescent="0.45">
      <c r="P11729" s="33"/>
      <c r="W11729" s="33"/>
      <c r="Y11729" s="33"/>
    </row>
    <row r="11730" spans="16:25" x14ac:dyDescent="0.45">
      <c r="P11730" s="33"/>
      <c r="W11730" s="33"/>
      <c r="Y11730" s="33"/>
    </row>
    <row r="11731" spans="16:25" x14ac:dyDescent="0.45">
      <c r="P11731" s="33"/>
      <c r="W11731" s="33"/>
      <c r="Y11731" s="33"/>
    </row>
    <row r="11732" spans="16:25" x14ac:dyDescent="0.45">
      <c r="P11732" s="33"/>
      <c r="W11732" s="33"/>
      <c r="Y11732" s="33"/>
    </row>
    <row r="11733" spans="16:25" x14ac:dyDescent="0.45">
      <c r="P11733" s="33"/>
      <c r="W11733" s="33"/>
      <c r="Y11733" s="33"/>
    </row>
    <row r="11734" spans="16:25" x14ac:dyDescent="0.45">
      <c r="P11734" s="33"/>
      <c r="W11734" s="33"/>
      <c r="Y11734" s="33"/>
    </row>
    <row r="11735" spans="16:25" x14ac:dyDescent="0.45">
      <c r="P11735" s="33"/>
      <c r="W11735" s="33"/>
      <c r="Y11735" s="33"/>
    </row>
    <row r="11736" spans="16:25" x14ac:dyDescent="0.45">
      <c r="P11736" s="33"/>
      <c r="W11736" s="33"/>
      <c r="Y11736" s="33"/>
    </row>
    <row r="11737" spans="16:25" x14ac:dyDescent="0.45">
      <c r="P11737" s="33"/>
      <c r="W11737" s="33"/>
      <c r="Y11737" s="33"/>
    </row>
    <row r="11738" spans="16:25" x14ac:dyDescent="0.45">
      <c r="P11738" s="33"/>
      <c r="W11738" s="33"/>
      <c r="Y11738" s="33"/>
    </row>
    <row r="11739" spans="16:25" x14ac:dyDescent="0.45">
      <c r="P11739" s="33"/>
      <c r="W11739" s="33"/>
      <c r="Y11739" s="33"/>
    </row>
    <row r="11740" spans="16:25" x14ac:dyDescent="0.45">
      <c r="P11740" s="33"/>
      <c r="W11740" s="33"/>
      <c r="Y11740" s="33"/>
    </row>
    <row r="11741" spans="16:25" x14ac:dyDescent="0.45">
      <c r="P11741" s="33"/>
      <c r="W11741" s="33"/>
      <c r="Y11741" s="33"/>
    </row>
    <row r="11742" spans="16:25" x14ac:dyDescent="0.45">
      <c r="P11742" s="33"/>
      <c r="W11742" s="33"/>
      <c r="Y11742" s="33"/>
    </row>
    <row r="11743" spans="16:25" x14ac:dyDescent="0.45">
      <c r="P11743" s="33"/>
      <c r="W11743" s="33"/>
      <c r="Y11743" s="33"/>
    </row>
    <row r="11744" spans="16:25" x14ac:dyDescent="0.45">
      <c r="P11744" s="33"/>
      <c r="W11744" s="33"/>
      <c r="Y11744" s="33"/>
    </row>
    <row r="11745" spans="16:25" x14ac:dyDescent="0.45">
      <c r="P11745" s="33"/>
      <c r="W11745" s="33"/>
      <c r="Y11745" s="33"/>
    </row>
    <row r="11746" spans="16:25" x14ac:dyDescent="0.45">
      <c r="P11746" s="33"/>
      <c r="W11746" s="33"/>
      <c r="Y11746" s="33"/>
    </row>
    <row r="11747" spans="16:25" x14ac:dyDescent="0.45">
      <c r="P11747" s="33"/>
      <c r="W11747" s="33"/>
      <c r="Y11747" s="33"/>
    </row>
    <row r="11748" spans="16:25" x14ac:dyDescent="0.45">
      <c r="P11748" s="33"/>
      <c r="W11748" s="33"/>
      <c r="Y11748" s="33"/>
    </row>
    <row r="11749" spans="16:25" x14ac:dyDescent="0.45">
      <c r="P11749" s="33"/>
      <c r="W11749" s="33"/>
      <c r="Y11749" s="33"/>
    </row>
    <row r="11750" spans="16:25" x14ac:dyDescent="0.45">
      <c r="P11750" s="33"/>
      <c r="W11750" s="33"/>
      <c r="Y11750" s="33"/>
    </row>
    <row r="11751" spans="16:25" x14ac:dyDescent="0.45">
      <c r="P11751" s="33"/>
      <c r="W11751" s="33"/>
      <c r="Y11751" s="33"/>
    </row>
    <row r="11752" spans="16:25" x14ac:dyDescent="0.45">
      <c r="P11752" s="33"/>
      <c r="W11752" s="33"/>
      <c r="Y11752" s="33"/>
    </row>
    <row r="11753" spans="16:25" x14ac:dyDescent="0.45">
      <c r="P11753" s="33"/>
      <c r="W11753" s="33"/>
      <c r="Y11753" s="33"/>
    </row>
    <row r="11754" spans="16:25" x14ac:dyDescent="0.45">
      <c r="P11754" s="33"/>
      <c r="W11754" s="33"/>
      <c r="Y11754" s="33"/>
    </row>
    <row r="11755" spans="16:25" x14ac:dyDescent="0.45">
      <c r="P11755" s="33"/>
      <c r="W11755" s="33"/>
      <c r="Y11755" s="33"/>
    </row>
    <row r="11756" spans="16:25" x14ac:dyDescent="0.45">
      <c r="P11756" s="33"/>
      <c r="W11756" s="33"/>
      <c r="Y11756" s="33"/>
    </row>
    <row r="11757" spans="16:25" x14ac:dyDescent="0.45">
      <c r="P11757" s="33"/>
      <c r="W11757" s="33"/>
      <c r="Y11757" s="33"/>
    </row>
    <row r="11758" spans="16:25" x14ac:dyDescent="0.45">
      <c r="P11758" s="33"/>
      <c r="W11758" s="33"/>
      <c r="Y11758" s="33"/>
    </row>
    <row r="11759" spans="16:25" x14ac:dyDescent="0.45">
      <c r="P11759" s="33"/>
      <c r="W11759" s="33"/>
      <c r="Y11759" s="33"/>
    </row>
    <row r="11760" spans="16:25" x14ac:dyDescent="0.45">
      <c r="P11760" s="33"/>
      <c r="W11760" s="33"/>
      <c r="Y11760" s="33"/>
    </row>
    <row r="11761" spans="16:25" x14ac:dyDescent="0.45">
      <c r="P11761" s="33"/>
      <c r="W11761" s="33"/>
      <c r="Y11761" s="33"/>
    </row>
    <row r="11762" spans="16:25" x14ac:dyDescent="0.45">
      <c r="P11762" s="33"/>
      <c r="W11762" s="33"/>
      <c r="Y11762" s="33"/>
    </row>
    <row r="11763" spans="16:25" x14ac:dyDescent="0.45">
      <c r="P11763" s="33"/>
      <c r="W11763" s="33"/>
      <c r="Y11763" s="33"/>
    </row>
    <row r="11764" spans="16:25" x14ac:dyDescent="0.45">
      <c r="P11764" s="33"/>
      <c r="W11764" s="33"/>
      <c r="Y11764" s="33"/>
    </row>
    <row r="11765" spans="16:25" x14ac:dyDescent="0.45">
      <c r="P11765" s="33"/>
      <c r="W11765" s="33"/>
      <c r="Y11765" s="33"/>
    </row>
    <row r="11766" spans="16:25" x14ac:dyDescent="0.45">
      <c r="P11766" s="33"/>
      <c r="W11766" s="33"/>
      <c r="Y11766" s="33"/>
    </row>
    <row r="11767" spans="16:25" x14ac:dyDescent="0.45">
      <c r="P11767" s="33"/>
      <c r="W11767" s="33"/>
      <c r="Y11767" s="33"/>
    </row>
    <row r="11768" spans="16:25" x14ac:dyDescent="0.45">
      <c r="P11768" s="33"/>
      <c r="W11768" s="33"/>
      <c r="Y11768" s="33"/>
    </row>
    <row r="11769" spans="16:25" x14ac:dyDescent="0.45">
      <c r="P11769" s="33"/>
      <c r="W11769" s="33"/>
      <c r="Y11769" s="33"/>
    </row>
    <row r="11770" spans="16:25" x14ac:dyDescent="0.45">
      <c r="P11770" s="33"/>
      <c r="W11770" s="33"/>
      <c r="Y11770" s="33"/>
    </row>
    <row r="11771" spans="16:25" x14ac:dyDescent="0.45">
      <c r="P11771" s="33"/>
      <c r="W11771" s="33"/>
      <c r="Y11771" s="33"/>
    </row>
    <row r="11772" spans="16:25" x14ac:dyDescent="0.45">
      <c r="P11772" s="33"/>
      <c r="W11772" s="33"/>
      <c r="Y11772" s="33"/>
    </row>
    <row r="11773" spans="16:25" x14ac:dyDescent="0.45">
      <c r="P11773" s="33"/>
      <c r="W11773" s="33"/>
      <c r="Y11773" s="33"/>
    </row>
    <row r="11774" spans="16:25" x14ac:dyDescent="0.45">
      <c r="P11774" s="33"/>
      <c r="W11774" s="33"/>
      <c r="Y11774" s="33"/>
    </row>
    <row r="11775" spans="16:25" x14ac:dyDescent="0.45">
      <c r="P11775" s="33"/>
      <c r="W11775" s="33"/>
      <c r="Y11775" s="33"/>
    </row>
    <row r="11776" spans="16:25" x14ac:dyDescent="0.45">
      <c r="P11776" s="33"/>
      <c r="W11776" s="33"/>
      <c r="Y11776" s="33"/>
    </row>
    <row r="11777" spans="16:25" x14ac:dyDescent="0.45">
      <c r="P11777" s="33"/>
      <c r="W11777" s="33"/>
      <c r="Y11777" s="33"/>
    </row>
    <row r="11778" spans="16:25" x14ac:dyDescent="0.45">
      <c r="P11778" s="33"/>
      <c r="W11778" s="33"/>
      <c r="Y11778" s="33"/>
    </row>
    <row r="11779" spans="16:25" x14ac:dyDescent="0.45">
      <c r="P11779" s="33"/>
      <c r="W11779" s="33"/>
      <c r="Y11779" s="33"/>
    </row>
    <row r="11780" spans="16:25" x14ac:dyDescent="0.45">
      <c r="P11780" s="33"/>
      <c r="W11780" s="33"/>
      <c r="Y11780" s="33"/>
    </row>
    <row r="11781" spans="16:25" x14ac:dyDescent="0.45">
      <c r="P11781" s="33"/>
      <c r="W11781" s="33"/>
      <c r="Y11781" s="33"/>
    </row>
    <row r="11782" spans="16:25" x14ac:dyDescent="0.45">
      <c r="P11782" s="33"/>
      <c r="W11782" s="33"/>
      <c r="Y11782" s="33"/>
    </row>
    <row r="11783" spans="16:25" x14ac:dyDescent="0.45">
      <c r="P11783" s="33"/>
      <c r="W11783" s="33"/>
      <c r="Y11783" s="33"/>
    </row>
    <row r="11784" spans="16:25" x14ac:dyDescent="0.45">
      <c r="P11784" s="33"/>
      <c r="W11784" s="33"/>
      <c r="Y11784" s="33"/>
    </row>
    <row r="11785" spans="16:25" x14ac:dyDescent="0.45">
      <c r="P11785" s="33"/>
      <c r="W11785" s="33"/>
      <c r="Y11785" s="33"/>
    </row>
    <row r="11786" spans="16:25" x14ac:dyDescent="0.45">
      <c r="P11786" s="33"/>
      <c r="W11786" s="33"/>
      <c r="Y11786" s="33"/>
    </row>
    <row r="11787" spans="16:25" x14ac:dyDescent="0.45">
      <c r="P11787" s="33"/>
      <c r="W11787" s="33"/>
      <c r="Y11787" s="33"/>
    </row>
    <row r="11788" spans="16:25" x14ac:dyDescent="0.45">
      <c r="P11788" s="33"/>
      <c r="W11788" s="33"/>
      <c r="Y11788" s="33"/>
    </row>
    <row r="11789" spans="16:25" x14ac:dyDescent="0.45">
      <c r="P11789" s="33"/>
      <c r="W11789" s="33"/>
      <c r="Y11789" s="33"/>
    </row>
    <row r="11790" spans="16:25" x14ac:dyDescent="0.45">
      <c r="P11790" s="33"/>
      <c r="W11790" s="33"/>
      <c r="Y11790" s="33"/>
    </row>
    <row r="11791" spans="16:25" x14ac:dyDescent="0.45">
      <c r="P11791" s="33"/>
      <c r="W11791" s="33"/>
      <c r="Y11791" s="33"/>
    </row>
    <row r="11792" spans="16:25" x14ac:dyDescent="0.45">
      <c r="P11792" s="33"/>
      <c r="W11792" s="33"/>
      <c r="Y11792" s="33"/>
    </row>
    <row r="11793" spans="16:25" x14ac:dyDescent="0.45">
      <c r="P11793" s="33"/>
      <c r="W11793" s="33"/>
      <c r="Y11793" s="33"/>
    </row>
    <row r="11794" spans="16:25" x14ac:dyDescent="0.45">
      <c r="P11794" s="33"/>
      <c r="W11794" s="33"/>
      <c r="Y11794" s="33"/>
    </row>
    <row r="11795" spans="16:25" x14ac:dyDescent="0.45">
      <c r="P11795" s="33"/>
      <c r="W11795" s="33"/>
      <c r="Y11795" s="33"/>
    </row>
    <row r="11796" spans="16:25" x14ac:dyDescent="0.45">
      <c r="P11796" s="33"/>
      <c r="W11796" s="33"/>
      <c r="Y11796" s="33"/>
    </row>
    <row r="11797" spans="16:25" x14ac:dyDescent="0.45">
      <c r="P11797" s="33"/>
      <c r="W11797" s="33"/>
      <c r="Y11797" s="33"/>
    </row>
    <row r="11798" spans="16:25" x14ac:dyDescent="0.45">
      <c r="P11798" s="33"/>
      <c r="W11798" s="33"/>
      <c r="Y11798" s="33"/>
    </row>
    <row r="11799" spans="16:25" x14ac:dyDescent="0.45">
      <c r="P11799" s="33"/>
      <c r="W11799" s="33"/>
      <c r="Y11799" s="33"/>
    </row>
    <row r="11800" spans="16:25" x14ac:dyDescent="0.45">
      <c r="P11800" s="33"/>
      <c r="W11800" s="33"/>
      <c r="Y11800" s="33"/>
    </row>
    <row r="11801" spans="16:25" x14ac:dyDescent="0.45">
      <c r="P11801" s="33"/>
      <c r="W11801" s="33"/>
      <c r="Y11801" s="33"/>
    </row>
    <row r="11802" spans="16:25" x14ac:dyDescent="0.45">
      <c r="P11802" s="33"/>
      <c r="W11802" s="33"/>
      <c r="Y11802" s="33"/>
    </row>
    <row r="11803" spans="16:25" x14ac:dyDescent="0.45">
      <c r="P11803" s="33"/>
      <c r="W11803" s="33"/>
      <c r="Y11803" s="33"/>
    </row>
    <row r="11804" spans="16:25" x14ac:dyDescent="0.45">
      <c r="P11804" s="33"/>
      <c r="W11804" s="33"/>
      <c r="Y11804" s="33"/>
    </row>
    <row r="11805" spans="16:25" x14ac:dyDescent="0.45">
      <c r="P11805" s="33"/>
      <c r="W11805" s="33"/>
      <c r="Y11805" s="33"/>
    </row>
    <row r="11806" spans="16:25" x14ac:dyDescent="0.45">
      <c r="P11806" s="33"/>
      <c r="W11806" s="33"/>
      <c r="Y11806" s="33"/>
    </row>
    <row r="11807" spans="16:25" x14ac:dyDescent="0.45">
      <c r="P11807" s="33"/>
      <c r="W11807" s="33"/>
      <c r="Y11807" s="33"/>
    </row>
    <row r="11808" spans="16:25" x14ac:dyDescent="0.45">
      <c r="P11808" s="33"/>
      <c r="W11808" s="33"/>
      <c r="Y11808" s="33"/>
    </row>
    <row r="11809" spans="16:25" x14ac:dyDescent="0.45">
      <c r="P11809" s="33"/>
      <c r="W11809" s="33"/>
      <c r="Y11809" s="33"/>
    </row>
    <row r="11810" spans="16:25" x14ac:dyDescent="0.45">
      <c r="P11810" s="33"/>
      <c r="W11810" s="33"/>
      <c r="Y11810" s="33"/>
    </row>
    <row r="11811" spans="16:25" x14ac:dyDescent="0.45">
      <c r="P11811" s="33"/>
      <c r="W11811" s="33"/>
      <c r="Y11811" s="33"/>
    </row>
    <row r="11812" spans="16:25" x14ac:dyDescent="0.45">
      <c r="P11812" s="33"/>
      <c r="W11812" s="33"/>
      <c r="Y11812" s="33"/>
    </row>
    <row r="11813" spans="16:25" x14ac:dyDescent="0.45">
      <c r="P11813" s="33"/>
      <c r="W11813" s="33"/>
      <c r="Y11813" s="33"/>
    </row>
    <row r="11814" spans="16:25" x14ac:dyDescent="0.45">
      <c r="P11814" s="33"/>
      <c r="W11814" s="33"/>
      <c r="Y11814" s="33"/>
    </row>
    <row r="11815" spans="16:25" x14ac:dyDescent="0.45">
      <c r="P11815" s="33"/>
      <c r="W11815" s="33"/>
      <c r="Y11815" s="33"/>
    </row>
    <row r="11816" spans="16:25" x14ac:dyDescent="0.45">
      <c r="P11816" s="33"/>
      <c r="W11816" s="33"/>
      <c r="Y11816" s="33"/>
    </row>
    <row r="11817" spans="16:25" x14ac:dyDescent="0.45">
      <c r="P11817" s="33"/>
      <c r="W11817" s="33"/>
      <c r="Y11817" s="33"/>
    </row>
    <row r="11818" spans="16:25" x14ac:dyDescent="0.45">
      <c r="P11818" s="33"/>
      <c r="W11818" s="33"/>
      <c r="Y11818" s="33"/>
    </row>
    <row r="11819" spans="16:25" x14ac:dyDescent="0.45">
      <c r="P11819" s="33"/>
      <c r="W11819" s="33"/>
      <c r="Y11819" s="33"/>
    </row>
    <row r="11820" spans="16:25" x14ac:dyDescent="0.45">
      <c r="P11820" s="33"/>
      <c r="W11820" s="33"/>
      <c r="Y11820" s="33"/>
    </row>
    <row r="11821" spans="16:25" x14ac:dyDescent="0.45">
      <c r="P11821" s="33"/>
      <c r="W11821" s="33"/>
      <c r="Y11821" s="33"/>
    </row>
    <row r="11822" spans="16:25" x14ac:dyDescent="0.45">
      <c r="P11822" s="33"/>
      <c r="W11822" s="33"/>
      <c r="Y11822" s="33"/>
    </row>
    <row r="11823" spans="16:25" x14ac:dyDescent="0.45">
      <c r="P11823" s="33"/>
      <c r="W11823" s="33"/>
      <c r="Y11823" s="33"/>
    </row>
    <row r="11824" spans="16:25" x14ac:dyDescent="0.45">
      <c r="P11824" s="33"/>
      <c r="W11824" s="33"/>
      <c r="Y11824" s="33"/>
    </row>
    <row r="11825" spans="16:25" x14ac:dyDescent="0.45">
      <c r="P11825" s="33"/>
      <c r="W11825" s="33"/>
      <c r="Y11825" s="33"/>
    </row>
    <row r="11826" spans="16:25" x14ac:dyDescent="0.45">
      <c r="P11826" s="33"/>
      <c r="W11826" s="33"/>
      <c r="Y11826" s="33"/>
    </row>
    <row r="11827" spans="16:25" x14ac:dyDescent="0.45">
      <c r="P11827" s="33"/>
      <c r="W11827" s="33"/>
      <c r="Y11827" s="33"/>
    </row>
    <row r="11828" spans="16:25" x14ac:dyDescent="0.45">
      <c r="P11828" s="33"/>
      <c r="W11828" s="33"/>
      <c r="Y11828" s="33"/>
    </row>
    <row r="11829" spans="16:25" x14ac:dyDescent="0.45">
      <c r="P11829" s="33"/>
      <c r="W11829" s="33"/>
      <c r="Y11829" s="33"/>
    </row>
    <row r="11830" spans="16:25" x14ac:dyDescent="0.45">
      <c r="P11830" s="33"/>
      <c r="W11830" s="33"/>
      <c r="Y11830" s="33"/>
    </row>
    <row r="11831" spans="16:25" x14ac:dyDescent="0.45">
      <c r="P11831" s="33"/>
      <c r="W11831" s="33"/>
      <c r="Y11831" s="33"/>
    </row>
    <row r="11832" spans="16:25" x14ac:dyDescent="0.45">
      <c r="P11832" s="33"/>
      <c r="W11832" s="33"/>
      <c r="Y11832" s="33"/>
    </row>
    <row r="11833" spans="16:25" x14ac:dyDescent="0.45">
      <c r="P11833" s="33"/>
      <c r="W11833" s="33"/>
      <c r="Y11833" s="33"/>
    </row>
    <row r="11834" spans="16:25" x14ac:dyDescent="0.45">
      <c r="P11834" s="33"/>
      <c r="W11834" s="33"/>
      <c r="Y11834" s="33"/>
    </row>
    <row r="11835" spans="16:25" x14ac:dyDescent="0.45">
      <c r="P11835" s="33"/>
      <c r="W11835" s="33"/>
      <c r="Y11835" s="33"/>
    </row>
    <row r="11836" spans="16:25" x14ac:dyDescent="0.45">
      <c r="P11836" s="33"/>
      <c r="W11836" s="33"/>
      <c r="Y11836" s="33"/>
    </row>
    <row r="11837" spans="16:25" x14ac:dyDescent="0.45">
      <c r="P11837" s="33"/>
      <c r="W11837" s="33"/>
      <c r="Y11837" s="33"/>
    </row>
    <row r="11838" spans="16:25" x14ac:dyDescent="0.45">
      <c r="P11838" s="33"/>
      <c r="W11838" s="33"/>
      <c r="Y11838" s="33"/>
    </row>
    <row r="11839" spans="16:25" x14ac:dyDescent="0.45">
      <c r="P11839" s="33"/>
      <c r="W11839" s="33"/>
      <c r="Y11839" s="33"/>
    </row>
    <row r="11840" spans="16:25" x14ac:dyDescent="0.45">
      <c r="P11840" s="33"/>
      <c r="W11840" s="33"/>
      <c r="Y11840" s="33"/>
    </row>
    <row r="11841" spans="16:25" x14ac:dyDescent="0.45">
      <c r="P11841" s="33"/>
      <c r="W11841" s="33"/>
      <c r="Y11841" s="33"/>
    </row>
    <row r="11842" spans="16:25" x14ac:dyDescent="0.45">
      <c r="P11842" s="33"/>
      <c r="W11842" s="33"/>
      <c r="Y11842" s="33"/>
    </row>
    <row r="11843" spans="16:25" x14ac:dyDescent="0.45">
      <c r="P11843" s="33"/>
      <c r="W11843" s="33"/>
      <c r="Y11843" s="33"/>
    </row>
    <row r="11844" spans="16:25" x14ac:dyDescent="0.45">
      <c r="P11844" s="33"/>
      <c r="W11844" s="33"/>
      <c r="Y11844" s="33"/>
    </row>
    <row r="11845" spans="16:25" x14ac:dyDescent="0.45">
      <c r="P11845" s="33"/>
      <c r="W11845" s="33"/>
      <c r="Y11845" s="33"/>
    </row>
    <row r="11846" spans="16:25" x14ac:dyDescent="0.45">
      <c r="P11846" s="33"/>
      <c r="W11846" s="33"/>
      <c r="Y11846" s="33"/>
    </row>
    <row r="11847" spans="16:25" x14ac:dyDescent="0.45">
      <c r="P11847" s="33"/>
      <c r="W11847" s="33"/>
      <c r="Y11847" s="33"/>
    </row>
    <row r="11848" spans="16:25" x14ac:dyDescent="0.45">
      <c r="P11848" s="33"/>
      <c r="W11848" s="33"/>
      <c r="Y11848" s="33"/>
    </row>
    <row r="11849" spans="16:25" x14ac:dyDescent="0.45">
      <c r="P11849" s="33"/>
      <c r="W11849" s="33"/>
      <c r="Y11849" s="33"/>
    </row>
    <row r="11850" spans="16:25" x14ac:dyDescent="0.45">
      <c r="P11850" s="33"/>
      <c r="W11850" s="33"/>
      <c r="Y11850" s="33"/>
    </row>
    <row r="11851" spans="16:25" x14ac:dyDescent="0.45">
      <c r="P11851" s="33"/>
      <c r="W11851" s="33"/>
      <c r="Y11851" s="33"/>
    </row>
    <row r="11852" spans="16:25" x14ac:dyDescent="0.45">
      <c r="P11852" s="33"/>
      <c r="W11852" s="33"/>
      <c r="Y11852" s="33"/>
    </row>
    <row r="11853" spans="16:25" x14ac:dyDescent="0.45">
      <c r="P11853" s="33"/>
      <c r="W11853" s="33"/>
      <c r="Y11853" s="33"/>
    </row>
    <row r="11854" spans="16:25" x14ac:dyDescent="0.45">
      <c r="P11854" s="33"/>
      <c r="W11854" s="33"/>
      <c r="Y11854" s="33"/>
    </row>
    <row r="11855" spans="16:25" x14ac:dyDescent="0.45">
      <c r="P11855" s="33"/>
      <c r="W11855" s="33"/>
      <c r="Y11855" s="33"/>
    </row>
    <row r="11856" spans="16:25" x14ac:dyDescent="0.45">
      <c r="P11856" s="33"/>
      <c r="W11856" s="33"/>
      <c r="Y11856" s="33"/>
    </row>
    <row r="11857" spans="16:25" x14ac:dyDescent="0.45">
      <c r="P11857" s="33"/>
      <c r="W11857" s="33"/>
      <c r="Y11857" s="33"/>
    </row>
    <row r="11858" spans="16:25" x14ac:dyDescent="0.45">
      <c r="P11858" s="33"/>
      <c r="W11858" s="33"/>
      <c r="Y11858" s="33"/>
    </row>
    <row r="11859" spans="16:25" x14ac:dyDescent="0.45">
      <c r="P11859" s="33"/>
      <c r="W11859" s="33"/>
      <c r="Y11859" s="33"/>
    </row>
    <row r="11860" spans="16:25" x14ac:dyDescent="0.45">
      <c r="P11860" s="33"/>
      <c r="W11860" s="33"/>
      <c r="Y11860" s="33"/>
    </row>
    <row r="11861" spans="16:25" x14ac:dyDescent="0.45">
      <c r="P11861" s="33"/>
      <c r="W11861" s="33"/>
      <c r="Y11861" s="33"/>
    </row>
    <row r="11862" spans="16:25" x14ac:dyDescent="0.45">
      <c r="P11862" s="33"/>
      <c r="W11862" s="33"/>
      <c r="Y11862" s="33"/>
    </row>
    <row r="11863" spans="16:25" x14ac:dyDescent="0.45">
      <c r="P11863" s="33"/>
      <c r="W11863" s="33"/>
      <c r="Y11863" s="33"/>
    </row>
    <row r="11864" spans="16:25" x14ac:dyDescent="0.45">
      <c r="P11864" s="33"/>
      <c r="W11864" s="33"/>
      <c r="Y11864" s="33"/>
    </row>
    <row r="11865" spans="16:25" x14ac:dyDescent="0.45">
      <c r="P11865" s="33"/>
      <c r="W11865" s="33"/>
      <c r="Y11865" s="33"/>
    </row>
    <row r="11866" spans="16:25" x14ac:dyDescent="0.45">
      <c r="P11866" s="33"/>
      <c r="W11866" s="33"/>
      <c r="Y11866" s="33"/>
    </row>
    <row r="11867" spans="16:25" x14ac:dyDescent="0.45">
      <c r="P11867" s="33"/>
      <c r="W11867" s="33"/>
      <c r="Y11867" s="33"/>
    </row>
    <row r="11868" spans="16:25" x14ac:dyDescent="0.45">
      <c r="P11868" s="33"/>
      <c r="W11868" s="33"/>
      <c r="Y11868" s="33"/>
    </row>
    <row r="11869" spans="16:25" x14ac:dyDescent="0.45">
      <c r="P11869" s="33"/>
      <c r="W11869" s="33"/>
      <c r="Y11869" s="33"/>
    </row>
    <row r="11870" spans="16:25" x14ac:dyDescent="0.45">
      <c r="P11870" s="33"/>
      <c r="W11870" s="33"/>
      <c r="Y11870" s="33"/>
    </row>
    <row r="11871" spans="16:25" x14ac:dyDescent="0.45">
      <c r="P11871" s="33"/>
      <c r="W11871" s="33"/>
      <c r="Y11871" s="33"/>
    </row>
    <row r="11872" spans="16:25" x14ac:dyDescent="0.45">
      <c r="P11872" s="33"/>
      <c r="W11872" s="33"/>
      <c r="Y11872" s="33"/>
    </row>
    <row r="11873" spans="16:25" x14ac:dyDescent="0.45">
      <c r="P11873" s="33"/>
      <c r="W11873" s="33"/>
      <c r="Y11873" s="33"/>
    </row>
    <row r="11874" spans="16:25" x14ac:dyDescent="0.45">
      <c r="P11874" s="33"/>
      <c r="W11874" s="33"/>
      <c r="Y11874" s="33"/>
    </row>
    <row r="11875" spans="16:25" x14ac:dyDescent="0.45">
      <c r="P11875" s="33"/>
      <c r="W11875" s="33"/>
      <c r="Y11875" s="33"/>
    </row>
    <row r="11876" spans="16:25" x14ac:dyDescent="0.45">
      <c r="P11876" s="33"/>
      <c r="W11876" s="33"/>
      <c r="Y11876" s="33"/>
    </row>
    <row r="11877" spans="16:25" x14ac:dyDescent="0.45">
      <c r="P11877" s="33"/>
      <c r="W11877" s="33"/>
      <c r="Y11877" s="33"/>
    </row>
    <row r="11878" spans="16:25" x14ac:dyDescent="0.45">
      <c r="P11878" s="33"/>
      <c r="W11878" s="33"/>
      <c r="Y11878" s="33"/>
    </row>
    <row r="11879" spans="16:25" x14ac:dyDescent="0.45">
      <c r="P11879" s="33"/>
      <c r="W11879" s="33"/>
      <c r="Y11879" s="33"/>
    </row>
    <row r="11880" spans="16:25" x14ac:dyDescent="0.45">
      <c r="P11880" s="33"/>
      <c r="W11880" s="33"/>
      <c r="Y11880" s="33"/>
    </row>
    <row r="11881" spans="16:25" x14ac:dyDescent="0.45">
      <c r="P11881" s="33"/>
      <c r="W11881" s="33"/>
      <c r="Y11881" s="33"/>
    </row>
    <row r="11882" spans="16:25" x14ac:dyDescent="0.45">
      <c r="P11882" s="33"/>
      <c r="W11882" s="33"/>
      <c r="Y11882" s="33"/>
    </row>
    <row r="11883" spans="16:25" x14ac:dyDescent="0.45">
      <c r="P11883" s="33"/>
      <c r="W11883" s="33"/>
      <c r="Y11883" s="33"/>
    </row>
    <row r="11884" spans="16:25" x14ac:dyDescent="0.45">
      <c r="P11884" s="33"/>
      <c r="W11884" s="33"/>
      <c r="Y11884" s="33"/>
    </row>
    <row r="11885" spans="16:25" x14ac:dyDescent="0.45">
      <c r="P11885" s="33"/>
      <c r="W11885" s="33"/>
      <c r="Y11885" s="33"/>
    </row>
    <row r="11886" spans="16:25" x14ac:dyDescent="0.45">
      <c r="P11886" s="33"/>
      <c r="W11886" s="33"/>
      <c r="Y11886" s="33"/>
    </row>
    <row r="11887" spans="16:25" x14ac:dyDescent="0.45">
      <c r="P11887" s="33"/>
      <c r="W11887" s="33"/>
      <c r="Y11887" s="33"/>
    </row>
    <row r="11888" spans="16:25" x14ac:dyDescent="0.45">
      <c r="P11888" s="33"/>
      <c r="W11888" s="33"/>
      <c r="Y11888" s="33"/>
    </row>
    <row r="11889" spans="16:25" x14ac:dyDescent="0.45">
      <c r="P11889" s="33"/>
      <c r="W11889" s="33"/>
      <c r="Y11889" s="33"/>
    </row>
    <row r="11890" spans="16:25" x14ac:dyDescent="0.45">
      <c r="P11890" s="33"/>
      <c r="W11890" s="33"/>
      <c r="Y11890" s="33"/>
    </row>
    <row r="11891" spans="16:25" x14ac:dyDescent="0.45">
      <c r="P11891" s="33"/>
      <c r="W11891" s="33"/>
      <c r="Y11891" s="33"/>
    </row>
    <row r="11892" spans="16:25" x14ac:dyDescent="0.45">
      <c r="P11892" s="33"/>
      <c r="W11892" s="33"/>
      <c r="Y11892" s="33"/>
    </row>
    <row r="11893" spans="16:25" x14ac:dyDescent="0.45">
      <c r="P11893" s="33"/>
      <c r="W11893" s="33"/>
      <c r="Y11893" s="33"/>
    </row>
    <row r="11894" spans="16:25" x14ac:dyDescent="0.45">
      <c r="P11894" s="33"/>
      <c r="W11894" s="33"/>
      <c r="Y11894" s="33"/>
    </row>
    <row r="11895" spans="16:25" x14ac:dyDescent="0.45">
      <c r="P11895" s="33"/>
      <c r="W11895" s="33"/>
      <c r="Y11895" s="33"/>
    </row>
    <row r="11896" spans="16:25" x14ac:dyDescent="0.45">
      <c r="P11896" s="33"/>
      <c r="W11896" s="33"/>
      <c r="Y11896" s="33"/>
    </row>
    <row r="11897" spans="16:25" x14ac:dyDescent="0.45">
      <c r="P11897" s="33"/>
      <c r="W11897" s="33"/>
      <c r="Y11897" s="33"/>
    </row>
    <row r="11898" spans="16:25" x14ac:dyDescent="0.45">
      <c r="P11898" s="33"/>
      <c r="W11898" s="33"/>
      <c r="Y11898" s="33"/>
    </row>
    <row r="11899" spans="16:25" x14ac:dyDescent="0.45">
      <c r="P11899" s="33"/>
      <c r="W11899" s="33"/>
      <c r="Y11899" s="33"/>
    </row>
    <row r="11900" spans="16:25" x14ac:dyDescent="0.45">
      <c r="P11900" s="33"/>
      <c r="W11900" s="33"/>
      <c r="Y11900" s="33"/>
    </row>
    <row r="11901" spans="16:25" x14ac:dyDescent="0.45">
      <c r="P11901" s="33"/>
      <c r="W11901" s="33"/>
      <c r="Y11901" s="33"/>
    </row>
    <row r="11902" spans="16:25" x14ac:dyDescent="0.45">
      <c r="P11902" s="33"/>
      <c r="W11902" s="33"/>
      <c r="Y11902" s="33"/>
    </row>
    <row r="11903" spans="16:25" x14ac:dyDescent="0.45">
      <c r="P11903" s="33"/>
      <c r="W11903" s="33"/>
      <c r="Y11903" s="33"/>
    </row>
    <row r="11904" spans="16:25" x14ac:dyDescent="0.45">
      <c r="P11904" s="33"/>
      <c r="W11904" s="33"/>
      <c r="Y11904" s="33"/>
    </row>
    <row r="11905" spans="16:25" x14ac:dyDescent="0.45">
      <c r="P11905" s="33"/>
      <c r="W11905" s="33"/>
      <c r="Y11905" s="33"/>
    </row>
    <row r="11906" spans="16:25" x14ac:dyDescent="0.45">
      <c r="P11906" s="33"/>
      <c r="W11906" s="33"/>
      <c r="Y11906" s="33"/>
    </row>
    <row r="11907" spans="16:25" x14ac:dyDescent="0.45">
      <c r="P11907" s="33"/>
      <c r="W11907" s="33"/>
      <c r="Y11907" s="33"/>
    </row>
    <row r="11908" spans="16:25" x14ac:dyDescent="0.45">
      <c r="P11908" s="33"/>
      <c r="W11908" s="33"/>
      <c r="Y11908" s="33"/>
    </row>
    <row r="11909" spans="16:25" x14ac:dyDescent="0.45">
      <c r="P11909" s="33"/>
      <c r="W11909" s="33"/>
      <c r="Y11909" s="33"/>
    </row>
    <row r="11910" spans="16:25" x14ac:dyDescent="0.45">
      <c r="P11910" s="33"/>
      <c r="W11910" s="33"/>
      <c r="Y11910" s="33"/>
    </row>
    <row r="11911" spans="16:25" x14ac:dyDescent="0.45">
      <c r="P11911" s="33"/>
      <c r="W11911" s="33"/>
      <c r="Y11911" s="33"/>
    </row>
    <row r="11912" spans="16:25" x14ac:dyDescent="0.45">
      <c r="P11912" s="33"/>
      <c r="W11912" s="33"/>
      <c r="Y11912" s="33"/>
    </row>
    <row r="11913" spans="16:25" x14ac:dyDescent="0.45">
      <c r="P11913" s="33"/>
      <c r="W11913" s="33"/>
      <c r="Y11913" s="33"/>
    </row>
    <row r="11914" spans="16:25" x14ac:dyDescent="0.45">
      <c r="P11914" s="33"/>
      <c r="W11914" s="33"/>
      <c r="Y11914" s="33"/>
    </row>
    <row r="11915" spans="16:25" x14ac:dyDescent="0.45">
      <c r="P11915" s="33"/>
      <c r="W11915" s="33"/>
      <c r="Y11915" s="33"/>
    </row>
    <row r="11916" spans="16:25" x14ac:dyDescent="0.45">
      <c r="P11916" s="33"/>
      <c r="W11916" s="33"/>
      <c r="Y11916" s="33"/>
    </row>
    <row r="11917" spans="16:25" x14ac:dyDescent="0.45">
      <c r="P11917" s="33"/>
      <c r="W11917" s="33"/>
      <c r="Y11917" s="33"/>
    </row>
    <row r="11918" spans="16:25" x14ac:dyDescent="0.45">
      <c r="P11918" s="33"/>
      <c r="W11918" s="33"/>
      <c r="Y11918" s="33"/>
    </row>
    <row r="11919" spans="16:25" x14ac:dyDescent="0.45">
      <c r="P11919" s="33"/>
      <c r="W11919" s="33"/>
      <c r="Y11919" s="33"/>
    </row>
    <row r="11920" spans="16:25" x14ac:dyDescent="0.45">
      <c r="P11920" s="33"/>
      <c r="W11920" s="33"/>
      <c r="Y11920" s="33"/>
    </row>
    <row r="11921" spans="16:25" x14ac:dyDescent="0.45">
      <c r="P11921" s="33"/>
      <c r="W11921" s="33"/>
      <c r="Y11921" s="33"/>
    </row>
    <row r="11922" spans="16:25" x14ac:dyDescent="0.45">
      <c r="P11922" s="33"/>
      <c r="W11922" s="33"/>
      <c r="Y11922" s="33"/>
    </row>
    <row r="11923" spans="16:25" x14ac:dyDescent="0.45">
      <c r="P11923" s="33"/>
      <c r="W11923" s="33"/>
      <c r="Y11923" s="33"/>
    </row>
    <row r="11924" spans="16:25" x14ac:dyDescent="0.45">
      <c r="P11924" s="33"/>
      <c r="W11924" s="33"/>
      <c r="Y11924" s="33"/>
    </row>
    <row r="11925" spans="16:25" x14ac:dyDescent="0.45">
      <c r="P11925" s="33"/>
      <c r="W11925" s="33"/>
      <c r="Y11925" s="33"/>
    </row>
    <row r="11926" spans="16:25" x14ac:dyDescent="0.45">
      <c r="P11926" s="33"/>
      <c r="W11926" s="33"/>
      <c r="Y11926" s="33"/>
    </row>
    <row r="11927" spans="16:25" x14ac:dyDescent="0.45">
      <c r="P11927" s="33"/>
      <c r="W11927" s="33"/>
      <c r="Y11927" s="33"/>
    </row>
    <row r="11928" spans="16:25" x14ac:dyDescent="0.45">
      <c r="P11928" s="33"/>
      <c r="W11928" s="33"/>
      <c r="Y11928" s="33"/>
    </row>
    <row r="11929" spans="16:25" x14ac:dyDescent="0.45">
      <c r="P11929" s="33"/>
      <c r="W11929" s="33"/>
      <c r="Y11929" s="33"/>
    </row>
    <row r="11930" spans="16:25" x14ac:dyDescent="0.45">
      <c r="P11930" s="33"/>
      <c r="W11930" s="33"/>
      <c r="Y11930" s="33"/>
    </row>
    <row r="11931" spans="16:25" x14ac:dyDescent="0.45">
      <c r="P11931" s="33"/>
      <c r="W11931" s="33"/>
      <c r="Y11931" s="33"/>
    </row>
    <row r="11932" spans="16:25" x14ac:dyDescent="0.45">
      <c r="P11932" s="33"/>
      <c r="W11932" s="33"/>
      <c r="Y11932" s="33"/>
    </row>
    <row r="11933" spans="16:25" x14ac:dyDescent="0.45">
      <c r="P11933" s="33"/>
      <c r="W11933" s="33"/>
      <c r="Y11933" s="33"/>
    </row>
    <row r="11934" spans="16:25" x14ac:dyDescent="0.45">
      <c r="P11934" s="33"/>
      <c r="W11934" s="33"/>
      <c r="Y11934" s="33"/>
    </row>
    <row r="11935" spans="16:25" x14ac:dyDescent="0.45">
      <c r="P11935" s="33"/>
      <c r="W11935" s="33"/>
      <c r="Y11935" s="33"/>
    </row>
    <row r="11936" spans="16:25" x14ac:dyDescent="0.45">
      <c r="P11936" s="33"/>
      <c r="W11936" s="33"/>
      <c r="Y11936" s="33"/>
    </row>
    <row r="11937" spans="16:25" x14ac:dyDescent="0.45">
      <c r="P11937" s="33"/>
      <c r="W11937" s="33"/>
      <c r="Y11937" s="33"/>
    </row>
    <row r="11938" spans="16:25" x14ac:dyDescent="0.45">
      <c r="P11938" s="33"/>
      <c r="W11938" s="33"/>
      <c r="Y11938" s="33"/>
    </row>
    <row r="11939" spans="16:25" x14ac:dyDescent="0.45">
      <c r="P11939" s="33"/>
      <c r="W11939" s="33"/>
      <c r="Y11939" s="33"/>
    </row>
    <row r="11940" spans="16:25" x14ac:dyDescent="0.45">
      <c r="P11940" s="33"/>
      <c r="W11940" s="33"/>
      <c r="Y11940" s="33"/>
    </row>
    <row r="11941" spans="16:25" x14ac:dyDescent="0.45">
      <c r="P11941" s="33"/>
      <c r="W11941" s="33"/>
      <c r="Y11941" s="33"/>
    </row>
    <row r="11942" spans="16:25" x14ac:dyDescent="0.45">
      <c r="P11942" s="33"/>
      <c r="W11942" s="33"/>
      <c r="Y11942" s="33"/>
    </row>
    <row r="11943" spans="16:25" x14ac:dyDescent="0.45">
      <c r="P11943" s="33"/>
      <c r="W11943" s="33"/>
      <c r="Y11943" s="33"/>
    </row>
    <row r="11944" spans="16:25" x14ac:dyDescent="0.45">
      <c r="P11944" s="33"/>
      <c r="W11944" s="33"/>
      <c r="Y11944" s="33"/>
    </row>
    <row r="11945" spans="16:25" x14ac:dyDescent="0.45">
      <c r="P11945" s="33"/>
      <c r="W11945" s="33"/>
      <c r="Y11945" s="33"/>
    </row>
    <row r="11946" spans="16:25" x14ac:dyDescent="0.45">
      <c r="P11946" s="33"/>
      <c r="W11946" s="33"/>
      <c r="Y11946" s="33"/>
    </row>
    <row r="11947" spans="16:25" x14ac:dyDescent="0.45">
      <c r="P11947" s="33"/>
      <c r="W11947" s="33"/>
      <c r="Y11947" s="33"/>
    </row>
    <row r="11948" spans="16:25" x14ac:dyDescent="0.45">
      <c r="P11948" s="33"/>
      <c r="W11948" s="33"/>
      <c r="Y11948" s="33"/>
    </row>
    <row r="11949" spans="16:25" x14ac:dyDescent="0.45">
      <c r="P11949" s="33"/>
      <c r="W11949" s="33"/>
      <c r="Y11949" s="33"/>
    </row>
    <row r="11950" spans="16:25" x14ac:dyDescent="0.45">
      <c r="P11950" s="33"/>
      <c r="W11950" s="33"/>
      <c r="Y11950" s="33"/>
    </row>
    <row r="11951" spans="16:25" x14ac:dyDescent="0.45">
      <c r="P11951" s="33"/>
      <c r="W11951" s="33"/>
      <c r="Y11951" s="33"/>
    </row>
    <row r="11952" spans="16:25" x14ac:dyDescent="0.45">
      <c r="P11952" s="33"/>
      <c r="W11952" s="33"/>
      <c r="Y11952" s="33"/>
    </row>
    <row r="11953" spans="16:25" x14ac:dyDescent="0.45">
      <c r="P11953" s="33"/>
      <c r="W11953" s="33"/>
      <c r="Y11953" s="33"/>
    </row>
    <row r="11954" spans="16:25" x14ac:dyDescent="0.45">
      <c r="P11954" s="33"/>
      <c r="W11954" s="33"/>
      <c r="Y11954" s="33"/>
    </row>
    <row r="11955" spans="16:25" x14ac:dyDescent="0.45">
      <c r="P11955" s="33"/>
      <c r="W11955" s="33"/>
      <c r="Y11955" s="33"/>
    </row>
    <row r="11956" spans="16:25" x14ac:dyDescent="0.45">
      <c r="P11956" s="33"/>
      <c r="W11956" s="33"/>
      <c r="Y11956" s="33"/>
    </row>
    <row r="11957" spans="16:25" x14ac:dyDescent="0.45">
      <c r="P11957" s="33"/>
      <c r="W11957" s="33"/>
      <c r="Y11957" s="33"/>
    </row>
    <row r="11958" spans="16:25" x14ac:dyDescent="0.45">
      <c r="P11958" s="33"/>
      <c r="W11958" s="33"/>
      <c r="Y11958" s="33"/>
    </row>
    <row r="11959" spans="16:25" x14ac:dyDescent="0.45">
      <c r="P11959" s="33"/>
      <c r="W11959" s="33"/>
      <c r="Y11959" s="33"/>
    </row>
    <row r="11960" spans="16:25" x14ac:dyDescent="0.45">
      <c r="P11960" s="33"/>
      <c r="W11960" s="33"/>
      <c r="Y11960" s="33"/>
    </row>
    <row r="11961" spans="16:25" x14ac:dyDescent="0.45">
      <c r="P11961" s="33"/>
      <c r="W11961" s="33"/>
      <c r="Y11961" s="33"/>
    </row>
    <row r="11962" spans="16:25" x14ac:dyDescent="0.45">
      <c r="P11962" s="33"/>
      <c r="W11962" s="33"/>
      <c r="Y11962" s="33"/>
    </row>
    <row r="11963" spans="16:25" x14ac:dyDescent="0.45">
      <c r="P11963" s="33"/>
      <c r="W11963" s="33"/>
      <c r="Y11963" s="33"/>
    </row>
    <row r="11964" spans="16:25" x14ac:dyDescent="0.45">
      <c r="P11964" s="33"/>
      <c r="W11964" s="33"/>
      <c r="Y11964" s="33"/>
    </row>
    <row r="11965" spans="16:25" x14ac:dyDescent="0.45">
      <c r="P11965" s="33"/>
      <c r="W11965" s="33"/>
      <c r="Y11965" s="33"/>
    </row>
    <row r="11966" spans="16:25" x14ac:dyDescent="0.45">
      <c r="P11966" s="33"/>
      <c r="W11966" s="33"/>
      <c r="Y11966" s="33"/>
    </row>
    <row r="11967" spans="16:25" x14ac:dyDescent="0.45">
      <c r="P11967" s="33"/>
      <c r="W11967" s="33"/>
      <c r="Y11967" s="33"/>
    </row>
    <row r="11968" spans="16:25" x14ac:dyDescent="0.45">
      <c r="P11968" s="33"/>
      <c r="W11968" s="33"/>
      <c r="Y11968" s="33"/>
    </row>
    <row r="11969" spans="16:25" x14ac:dyDescent="0.45">
      <c r="P11969" s="33"/>
      <c r="W11969" s="33"/>
      <c r="Y11969" s="33"/>
    </row>
    <row r="11970" spans="16:25" x14ac:dyDescent="0.45">
      <c r="P11970" s="33"/>
      <c r="W11970" s="33"/>
      <c r="Y11970" s="33"/>
    </row>
    <row r="11971" spans="16:25" x14ac:dyDescent="0.45">
      <c r="P11971" s="33"/>
      <c r="W11971" s="33"/>
      <c r="Y11971" s="33"/>
    </row>
    <row r="11972" spans="16:25" x14ac:dyDescent="0.45">
      <c r="P11972" s="33"/>
      <c r="W11972" s="33"/>
      <c r="Y11972" s="33"/>
    </row>
    <row r="11973" spans="16:25" x14ac:dyDescent="0.45">
      <c r="P11973" s="33"/>
      <c r="W11973" s="33"/>
      <c r="Y11973" s="33"/>
    </row>
    <row r="11974" spans="16:25" x14ac:dyDescent="0.45">
      <c r="P11974" s="33"/>
      <c r="W11974" s="33"/>
      <c r="Y11974" s="33"/>
    </row>
    <row r="11975" spans="16:25" x14ac:dyDescent="0.45">
      <c r="P11975" s="33"/>
      <c r="W11975" s="33"/>
      <c r="Y11975" s="33"/>
    </row>
    <row r="11976" spans="16:25" x14ac:dyDescent="0.45">
      <c r="P11976" s="33"/>
      <c r="W11976" s="33"/>
      <c r="Y11976" s="33"/>
    </row>
    <row r="11977" spans="16:25" x14ac:dyDescent="0.45">
      <c r="P11977" s="33"/>
      <c r="W11977" s="33"/>
      <c r="Y11977" s="33"/>
    </row>
    <row r="11978" spans="16:25" x14ac:dyDescent="0.45">
      <c r="P11978" s="33"/>
      <c r="W11978" s="33"/>
      <c r="Y11978" s="33"/>
    </row>
    <row r="11979" spans="16:25" x14ac:dyDescent="0.45">
      <c r="P11979" s="33"/>
      <c r="W11979" s="33"/>
      <c r="Y11979" s="33"/>
    </row>
    <row r="11980" spans="16:25" x14ac:dyDescent="0.45">
      <c r="P11980" s="33"/>
      <c r="W11980" s="33"/>
      <c r="Y11980" s="33"/>
    </row>
    <row r="11981" spans="16:25" x14ac:dyDescent="0.45">
      <c r="P11981" s="33"/>
      <c r="W11981" s="33"/>
      <c r="Y11981" s="33"/>
    </row>
    <row r="11982" spans="16:25" x14ac:dyDescent="0.45">
      <c r="P11982" s="33"/>
      <c r="W11982" s="33"/>
      <c r="Y11982" s="33"/>
    </row>
    <row r="11983" spans="16:25" x14ac:dyDescent="0.45">
      <c r="P11983" s="33"/>
      <c r="W11983" s="33"/>
      <c r="Y11983" s="33"/>
    </row>
    <row r="11984" spans="16:25" x14ac:dyDescent="0.45">
      <c r="P11984" s="33"/>
      <c r="W11984" s="33"/>
      <c r="Y11984" s="33"/>
    </row>
    <row r="11985" spans="16:25" x14ac:dyDescent="0.45">
      <c r="P11985" s="33"/>
      <c r="W11985" s="33"/>
      <c r="Y11985" s="33"/>
    </row>
    <row r="11986" spans="16:25" x14ac:dyDescent="0.45">
      <c r="P11986" s="33"/>
      <c r="W11986" s="33"/>
      <c r="Y11986" s="33"/>
    </row>
    <row r="11987" spans="16:25" x14ac:dyDescent="0.45">
      <c r="P11987" s="33"/>
      <c r="W11987" s="33"/>
      <c r="Y11987" s="33"/>
    </row>
    <row r="11988" spans="16:25" x14ac:dyDescent="0.45">
      <c r="P11988" s="33"/>
      <c r="W11988" s="33"/>
      <c r="Y11988" s="33"/>
    </row>
    <row r="11989" spans="16:25" x14ac:dyDescent="0.45">
      <c r="P11989" s="33"/>
      <c r="W11989" s="33"/>
      <c r="Y11989" s="33"/>
    </row>
    <row r="11990" spans="16:25" x14ac:dyDescent="0.45">
      <c r="P11990" s="33"/>
      <c r="W11990" s="33"/>
      <c r="Y11990" s="33"/>
    </row>
    <row r="11991" spans="16:25" x14ac:dyDescent="0.45">
      <c r="P11991" s="33"/>
      <c r="W11991" s="33"/>
      <c r="Y11991" s="33"/>
    </row>
    <row r="11992" spans="16:25" x14ac:dyDescent="0.45">
      <c r="P11992" s="33"/>
      <c r="W11992" s="33"/>
      <c r="Y11992" s="33"/>
    </row>
    <row r="11993" spans="16:25" x14ac:dyDescent="0.45">
      <c r="P11993" s="33"/>
      <c r="W11993" s="33"/>
      <c r="Y11993" s="33"/>
    </row>
    <row r="11994" spans="16:25" x14ac:dyDescent="0.45">
      <c r="P11994" s="33"/>
      <c r="W11994" s="33"/>
      <c r="Y11994" s="33"/>
    </row>
    <row r="11995" spans="16:25" x14ac:dyDescent="0.45">
      <c r="P11995" s="33"/>
      <c r="W11995" s="33"/>
      <c r="Y11995" s="33"/>
    </row>
    <row r="11996" spans="16:25" x14ac:dyDescent="0.45">
      <c r="P11996" s="33"/>
      <c r="W11996" s="33"/>
      <c r="Y11996" s="33"/>
    </row>
    <row r="11997" spans="16:25" x14ac:dyDescent="0.45">
      <c r="P11997" s="33"/>
      <c r="W11997" s="33"/>
      <c r="Y11997" s="33"/>
    </row>
    <row r="11998" spans="16:25" x14ac:dyDescent="0.45">
      <c r="P11998" s="33"/>
      <c r="W11998" s="33"/>
      <c r="Y11998" s="33"/>
    </row>
    <row r="11999" spans="16:25" x14ac:dyDescent="0.45">
      <c r="P11999" s="33"/>
      <c r="W11999" s="33"/>
      <c r="Y11999" s="33"/>
    </row>
    <row r="12000" spans="16:25" x14ac:dyDescent="0.45">
      <c r="P12000" s="33"/>
      <c r="W12000" s="33"/>
      <c r="Y12000" s="33"/>
    </row>
    <row r="12001" spans="16:25" x14ac:dyDescent="0.45">
      <c r="P12001" s="33"/>
      <c r="W12001" s="33"/>
      <c r="Y12001" s="33"/>
    </row>
    <row r="12002" spans="16:25" x14ac:dyDescent="0.45">
      <c r="P12002" s="33"/>
      <c r="W12002" s="33"/>
      <c r="Y12002" s="33"/>
    </row>
    <row r="12003" spans="16:25" x14ac:dyDescent="0.45">
      <c r="P12003" s="33"/>
      <c r="W12003" s="33"/>
      <c r="Y12003" s="33"/>
    </row>
    <row r="12004" spans="16:25" x14ac:dyDescent="0.45">
      <c r="P12004" s="33"/>
      <c r="W12004" s="33"/>
      <c r="Y12004" s="33"/>
    </row>
    <row r="12005" spans="16:25" x14ac:dyDescent="0.45">
      <c r="P12005" s="33"/>
      <c r="W12005" s="33"/>
      <c r="Y12005" s="33"/>
    </row>
    <row r="12006" spans="16:25" x14ac:dyDescent="0.45">
      <c r="P12006" s="33"/>
      <c r="W12006" s="33"/>
      <c r="Y12006" s="33"/>
    </row>
    <row r="12007" spans="16:25" x14ac:dyDescent="0.45">
      <c r="P12007" s="33"/>
      <c r="W12007" s="33"/>
      <c r="Y12007" s="33"/>
    </row>
    <row r="12008" spans="16:25" x14ac:dyDescent="0.45">
      <c r="P12008" s="33"/>
      <c r="W12008" s="33"/>
      <c r="Y12008" s="33"/>
    </row>
    <row r="12009" spans="16:25" x14ac:dyDescent="0.45">
      <c r="P12009" s="33"/>
      <c r="W12009" s="33"/>
      <c r="Y12009" s="33"/>
    </row>
    <row r="12010" spans="16:25" x14ac:dyDescent="0.45">
      <c r="P12010" s="33"/>
      <c r="W12010" s="33"/>
      <c r="Y12010" s="33"/>
    </row>
    <row r="12011" spans="16:25" x14ac:dyDescent="0.45">
      <c r="P12011" s="33"/>
      <c r="W12011" s="33"/>
      <c r="Y12011" s="33"/>
    </row>
    <row r="12012" spans="16:25" x14ac:dyDescent="0.45">
      <c r="P12012" s="33"/>
      <c r="W12012" s="33"/>
      <c r="Y12012" s="33"/>
    </row>
    <row r="12013" spans="16:25" x14ac:dyDescent="0.45">
      <c r="P12013" s="33"/>
      <c r="W12013" s="33"/>
      <c r="Y12013" s="33"/>
    </row>
    <row r="12014" spans="16:25" x14ac:dyDescent="0.45">
      <c r="P12014" s="33"/>
      <c r="W12014" s="33"/>
      <c r="Y12014" s="33"/>
    </row>
    <row r="12015" spans="16:25" x14ac:dyDescent="0.45">
      <c r="P12015" s="33"/>
      <c r="W12015" s="33"/>
      <c r="Y12015" s="33"/>
    </row>
    <row r="12016" spans="16:25" x14ac:dyDescent="0.45">
      <c r="P12016" s="33"/>
      <c r="W12016" s="33"/>
      <c r="Y12016" s="33"/>
    </row>
    <row r="12017" spans="16:25" x14ac:dyDescent="0.45">
      <c r="P12017" s="33"/>
      <c r="W12017" s="33"/>
      <c r="Y12017" s="33"/>
    </row>
    <row r="12018" spans="16:25" x14ac:dyDescent="0.45">
      <c r="P12018" s="33"/>
      <c r="W12018" s="33"/>
      <c r="Y12018" s="33"/>
    </row>
    <row r="12019" spans="16:25" x14ac:dyDescent="0.45">
      <c r="P12019" s="33"/>
      <c r="W12019" s="33"/>
      <c r="Y12019" s="33"/>
    </row>
    <row r="12020" spans="16:25" x14ac:dyDescent="0.45">
      <c r="P12020" s="33"/>
      <c r="W12020" s="33"/>
      <c r="Y12020" s="33"/>
    </row>
    <row r="12021" spans="16:25" x14ac:dyDescent="0.45">
      <c r="P12021" s="33"/>
      <c r="W12021" s="33"/>
      <c r="Y12021" s="33"/>
    </row>
    <row r="12022" spans="16:25" x14ac:dyDescent="0.45">
      <c r="P12022" s="33"/>
      <c r="W12022" s="33"/>
      <c r="Y12022" s="33"/>
    </row>
    <row r="12023" spans="16:25" x14ac:dyDescent="0.45">
      <c r="P12023" s="33"/>
      <c r="W12023" s="33"/>
      <c r="Y12023" s="33"/>
    </row>
    <row r="12024" spans="16:25" x14ac:dyDescent="0.45">
      <c r="P12024" s="33"/>
      <c r="W12024" s="33"/>
      <c r="Y12024" s="33"/>
    </row>
    <row r="12025" spans="16:25" x14ac:dyDescent="0.45">
      <c r="P12025" s="33"/>
      <c r="W12025" s="33"/>
      <c r="Y12025" s="33"/>
    </row>
    <row r="12026" spans="16:25" x14ac:dyDescent="0.45">
      <c r="P12026" s="33"/>
      <c r="W12026" s="33"/>
      <c r="Y12026" s="33"/>
    </row>
    <row r="12027" spans="16:25" x14ac:dyDescent="0.45">
      <c r="P12027" s="33"/>
      <c r="W12027" s="33"/>
      <c r="Y12027" s="33"/>
    </row>
    <row r="12028" spans="16:25" x14ac:dyDescent="0.45">
      <c r="P12028" s="33"/>
      <c r="W12028" s="33"/>
      <c r="Y12028" s="33"/>
    </row>
    <row r="12029" spans="16:25" x14ac:dyDescent="0.45">
      <c r="P12029" s="33"/>
      <c r="W12029" s="33"/>
      <c r="Y12029" s="33"/>
    </row>
    <row r="12030" spans="16:25" x14ac:dyDescent="0.45">
      <c r="P12030" s="33"/>
      <c r="W12030" s="33"/>
      <c r="Y12030" s="33"/>
    </row>
    <row r="12031" spans="16:25" x14ac:dyDescent="0.45">
      <c r="P12031" s="33"/>
      <c r="W12031" s="33"/>
      <c r="Y12031" s="33"/>
    </row>
    <row r="12032" spans="16:25" x14ac:dyDescent="0.45">
      <c r="P12032" s="33"/>
      <c r="W12032" s="33"/>
      <c r="Y12032" s="33"/>
    </row>
    <row r="12033" spans="16:25" x14ac:dyDescent="0.45">
      <c r="P12033" s="33"/>
      <c r="W12033" s="33"/>
      <c r="Y12033" s="33"/>
    </row>
    <row r="12034" spans="16:25" x14ac:dyDescent="0.45">
      <c r="P12034" s="33"/>
      <c r="W12034" s="33"/>
      <c r="Y12034" s="33"/>
    </row>
    <row r="12035" spans="16:25" x14ac:dyDescent="0.45">
      <c r="P12035" s="33"/>
      <c r="W12035" s="33"/>
      <c r="Y12035" s="33"/>
    </row>
    <row r="12036" spans="16:25" x14ac:dyDescent="0.45">
      <c r="P12036" s="33"/>
      <c r="W12036" s="33"/>
      <c r="Y12036" s="33"/>
    </row>
    <row r="12037" spans="16:25" x14ac:dyDescent="0.45">
      <c r="P12037" s="33"/>
      <c r="W12037" s="33"/>
      <c r="Y12037" s="33"/>
    </row>
    <row r="12038" spans="16:25" x14ac:dyDescent="0.45">
      <c r="P12038" s="33"/>
      <c r="W12038" s="33"/>
      <c r="Y12038" s="33"/>
    </row>
    <row r="12039" spans="16:25" x14ac:dyDescent="0.45">
      <c r="P12039" s="33"/>
      <c r="W12039" s="33"/>
      <c r="Y12039" s="33"/>
    </row>
    <row r="12040" spans="16:25" x14ac:dyDescent="0.45">
      <c r="P12040" s="33"/>
      <c r="W12040" s="33"/>
      <c r="Y12040" s="33"/>
    </row>
    <row r="12041" spans="16:25" x14ac:dyDescent="0.45">
      <c r="P12041" s="33"/>
      <c r="W12041" s="33"/>
      <c r="Y12041" s="33"/>
    </row>
    <row r="12042" spans="16:25" x14ac:dyDescent="0.45">
      <c r="P12042" s="33"/>
      <c r="W12042" s="33"/>
      <c r="Y12042" s="33"/>
    </row>
    <row r="12043" spans="16:25" x14ac:dyDescent="0.45">
      <c r="P12043" s="33"/>
      <c r="W12043" s="33"/>
      <c r="Y12043" s="33"/>
    </row>
    <row r="12044" spans="16:25" x14ac:dyDescent="0.45">
      <c r="P12044" s="33"/>
      <c r="W12044" s="33"/>
      <c r="Y12044" s="33"/>
    </row>
    <row r="12045" spans="16:25" x14ac:dyDescent="0.45">
      <c r="P12045" s="33"/>
      <c r="W12045" s="33"/>
      <c r="Y12045" s="33"/>
    </row>
    <row r="12046" spans="16:25" x14ac:dyDescent="0.45">
      <c r="P12046" s="33"/>
      <c r="W12046" s="33"/>
      <c r="Y12046" s="33"/>
    </row>
    <row r="12047" spans="16:25" x14ac:dyDescent="0.45">
      <c r="P12047" s="33"/>
      <c r="W12047" s="33"/>
      <c r="Y12047" s="33"/>
    </row>
    <row r="12048" spans="16:25" x14ac:dyDescent="0.45">
      <c r="P12048" s="33"/>
      <c r="W12048" s="33"/>
      <c r="Y12048" s="33"/>
    </row>
    <row r="12049" spans="16:25" x14ac:dyDescent="0.45">
      <c r="P12049" s="33"/>
      <c r="W12049" s="33"/>
      <c r="Y12049" s="33"/>
    </row>
    <row r="12050" spans="16:25" x14ac:dyDescent="0.45">
      <c r="P12050" s="33"/>
      <c r="W12050" s="33"/>
      <c r="Y12050" s="33"/>
    </row>
    <row r="12051" spans="16:25" x14ac:dyDescent="0.45">
      <c r="P12051" s="33"/>
      <c r="W12051" s="33"/>
      <c r="Y12051" s="33"/>
    </row>
    <row r="12052" spans="16:25" x14ac:dyDescent="0.45">
      <c r="P12052" s="33"/>
      <c r="W12052" s="33"/>
      <c r="Y12052" s="33"/>
    </row>
    <row r="12053" spans="16:25" x14ac:dyDescent="0.45">
      <c r="P12053" s="33"/>
      <c r="W12053" s="33"/>
      <c r="Y12053" s="33"/>
    </row>
    <row r="12054" spans="16:25" x14ac:dyDescent="0.45">
      <c r="P12054" s="33"/>
      <c r="W12054" s="33"/>
      <c r="Y12054" s="33"/>
    </row>
    <row r="12055" spans="16:25" x14ac:dyDescent="0.45">
      <c r="P12055" s="33"/>
      <c r="W12055" s="33"/>
      <c r="Y12055" s="33"/>
    </row>
    <row r="12056" spans="16:25" x14ac:dyDescent="0.45">
      <c r="P12056" s="33"/>
      <c r="W12056" s="33"/>
      <c r="Y12056" s="33"/>
    </row>
    <row r="12057" spans="16:25" x14ac:dyDescent="0.45">
      <c r="P12057" s="33"/>
      <c r="W12057" s="33"/>
      <c r="Y12057" s="33"/>
    </row>
    <row r="12058" spans="16:25" x14ac:dyDescent="0.45">
      <c r="P12058" s="33"/>
      <c r="W12058" s="33"/>
      <c r="Y12058" s="33"/>
    </row>
    <row r="12059" spans="16:25" x14ac:dyDescent="0.45">
      <c r="P12059" s="33"/>
      <c r="W12059" s="33"/>
      <c r="Y12059" s="33"/>
    </row>
    <row r="12060" spans="16:25" x14ac:dyDescent="0.45">
      <c r="P12060" s="33"/>
      <c r="W12060" s="33"/>
      <c r="Y12060" s="33"/>
    </row>
    <row r="12061" spans="16:25" x14ac:dyDescent="0.45">
      <c r="P12061" s="33"/>
      <c r="W12061" s="33"/>
      <c r="Y12061" s="33"/>
    </row>
    <row r="12062" spans="16:25" x14ac:dyDescent="0.45">
      <c r="P12062" s="33"/>
      <c r="W12062" s="33"/>
      <c r="Y12062" s="33"/>
    </row>
    <row r="12063" spans="16:25" x14ac:dyDescent="0.45">
      <c r="P12063" s="33"/>
      <c r="W12063" s="33"/>
      <c r="Y12063" s="33"/>
    </row>
    <row r="12064" spans="16:25" x14ac:dyDescent="0.45">
      <c r="P12064" s="33"/>
      <c r="W12064" s="33"/>
      <c r="Y12064" s="33"/>
    </row>
    <row r="12065" spans="16:25" x14ac:dyDescent="0.45">
      <c r="P12065" s="33"/>
      <c r="W12065" s="33"/>
      <c r="Y12065" s="33"/>
    </row>
    <row r="12066" spans="16:25" x14ac:dyDescent="0.45">
      <c r="P12066" s="33"/>
      <c r="W12066" s="33"/>
      <c r="Y12066" s="33"/>
    </row>
    <row r="12067" spans="16:25" x14ac:dyDescent="0.45">
      <c r="P12067" s="33"/>
      <c r="W12067" s="33"/>
      <c r="Y12067" s="33"/>
    </row>
    <row r="12068" spans="16:25" x14ac:dyDescent="0.45">
      <c r="P12068" s="33"/>
      <c r="W12068" s="33"/>
      <c r="Y12068" s="33"/>
    </row>
    <row r="12069" spans="16:25" x14ac:dyDescent="0.45">
      <c r="P12069" s="33"/>
      <c r="W12069" s="33"/>
      <c r="Y12069" s="33"/>
    </row>
    <row r="12070" spans="16:25" x14ac:dyDescent="0.45">
      <c r="P12070" s="33"/>
      <c r="W12070" s="33"/>
      <c r="Y12070" s="33"/>
    </row>
    <row r="12071" spans="16:25" x14ac:dyDescent="0.45">
      <c r="P12071" s="33"/>
      <c r="W12071" s="33"/>
      <c r="Y12071" s="33"/>
    </row>
    <row r="12072" spans="16:25" x14ac:dyDescent="0.45">
      <c r="P12072" s="33"/>
      <c r="W12072" s="33"/>
      <c r="Y12072" s="33"/>
    </row>
    <row r="12073" spans="16:25" x14ac:dyDescent="0.45">
      <c r="P12073" s="33"/>
      <c r="W12073" s="33"/>
      <c r="Y12073" s="33"/>
    </row>
    <row r="12074" spans="16:25" x14ac:dyDescent="0.45">
      <c r="P12074" s="33"/>
      <c r="W12074" s="33"/>
      <c r="Y12074" s="33"/>
    </row>
    <row r="12075" spans="16:25" x14ac:dyDescent="0.45">
      <c r="P12075" s="33"/>
      <c r="W12075" s="33"/>
      <c r="Y12075" s="33"/>
    </row>
    <row r="12076" spans="16:25" x14ac:dyDescent="0.45">
      <c r="P12076" s="33"/>
      <c r="W12076" s="33"/>
      <c r="Y12076" s="33"/>
    </row>
    <row r="12077" spans="16:25" x14ac:dyDescent="0.45">
      <c r="P12077" s="33"/>
      <c r="W12077" s="33"/>
      <c r="Y12077" s="33"/>
    </row>
    <row r="12078" spans="16:25" x14ac:dyDescent="0.45">
      <c r="P12078" s="33"/>
      <c r="W12078" s="33"/>
      <c r="Y12078" s="33"/>
    </row>
    <row r="12079" spans="16:25" x14ac:dyDescent="0.45">
      <c r="P12079" s="33"/>
      <c r="W12079" s="33"/>
      <c r="Y12079" s="33"/>
    </row>
    <row r="12080" spans="16:25" x14ac:dyDescent="0.45">
      <c r="P12080" s="33"/>
      <c r="W12080" s="33"/>
      <c r="Y12080" s="33"/>
    </row>
    <row r="12081" spans="16:25" x14ac:dyDescent="0.45">
      <c r="P12081" s="33"/>
      <c r="W12081" s="33"/>
      <c r="Y12081" s="33"/>
    </row>
    <row r="12082" spans="16:25" x14ac:dyDescent="0.45">
      <c r="P12082" s="33"/>
      <c r="W12082" s="33"/>
      <c r="Y12082" s="33"/>
    </row>
    <row r="12083" spans="16:25" x14ac:dyDescent="0.45">
      <c r="P12083" s="33"/>
      <c r="W12083" s="33"/>
      <c r="Y12083" s="33"/>
    </row>
    <row r="12084" spans="16:25" x14ac:dyDescent="0.45">
      <c r="P12084" s="33"/>
      <c r="W12084" s="33"/>
      <c r="Y12084" s="33"/>
    </row>
    <row r="12085" spans="16:25" x14ac:dyDescent="0.45">
      <c r="P12085" s="33"/>
      <c r="W12085" s="33"/>
      <c r="Y12085" s="33"/>
    </row>
    <row r="12086" spans="16:25" x14ac:dyDescent="0.45">
      <c r="P12086" s="33"/>
      <c r="W12086" s="33"/>
      <c r="Y12086" s="33"/>
    </row>
    <row r="12087" spans="16:25" x14ac:dyDescent="0.45">
      <c r="P12087" s="33"/>
      <c r="W12087" s="33"/>
      <c r="Y12087" s="33"/>
    </row>
    <row r="12088" spans="16:25" x14ac:dyDescent="0.45">
      <c r="P12088" s="33"/>
      <c r="W12088" s="33"/>
      <c r="Y12088" s="33"/>
    </row>
    <row r="12089" spans="16:25" x14ac:dyDescent="0.45">
      <c r="P12089" s="33"/>
      <c r="W12089" s="33"/>
      <c r="Y12089" s="33"/>
    </row>
    <row r="12090" spans="16:25" x14ac:dyDescent="0.45">
      <c r="P12090" s="33"/>
      <c r="W12090" s="33"/>
      <c r="Y12090" s="33"/>
    </row>
    <row r="12091" spans="16:25" x14ac:dyDescent="0.45">
      <c r="P12091" s="33"/>
      <c r="W12091" s="33"/>
      <c r="Y12091" s="33"/>
    </row>
    <row r="12092" spans="16:25" x14ac:dyDescent="0.45">
      <c r="P12092" s="33"/>
      <c r="W12092" s="33"/>
      <c r="Y12092" s="33"/>
    </row>
    <row r="12093" spans="16:25" x14ac:dyDescent="0.45">
      <c r="P12093" s="33"/>
      <c r="W12093" s="33"/>
      <c r="Y12093" s="33"/>
    </row>
    <row r="12094" spans="16:25" x14ac:dyDescent="0.45">
      <c r="P12094" s="33"/>
      <c r="W12094" s="33"/>
      <c r="Y12094" s="33"/>
    </row>
    <row r="12095" spans="16:25" x14ac:dyDescent="0.45">
      <c r="P12095" s="33"/>
      <c r="W12095" s="33"/>
      <c r="Y12095" s="33"/>
    </row>
    <row r="12096" spans="16:25" x14ac:dyDescent="0.45">
      <c r="P12096" s="33"/>
      <c r="W12096" s="33"/>
      <c r="Y12096" s="33"/>
    </row>
    <row r="12097" spans="16:25" x14ac:dyDescent="0.45">
      <c r="P12097" s="33"/>
      <c r="W12097" s="33"/>
      <c r="Y12097" s="33"/>
    </row>
    <row r="12098" spans="16:25" x14ac:dyDescent="0.45">
      <c r="P12098" s="33"/>
      <c r="W12098" s="33"/>
      <c r="Y12098" s="33"/>
    </row>
    <row r="12099" spans="16:25" x14ac:dyDescent="0.45">
      <c r="P12099" s="33"/>
      <c r="W12099" s="33"/>
      <c r="Y12099" s="33"/>
    </row>
    <row r="12100" spans="16:25" x14ac:dyDescent="0.45">
      <c r="P12100" s="33"/>
      <c r="W12100" s="33"/>
      <c r="Y12100" s="33"/>
    </row>
    <row r="12101" spans="16:25" x14ac:dyDescent="0.45">
      <c r="P12101" s="33"/>
      <c r="W12101" s="33"/>
      <c r="Y12101" s="33"/>
    </row>
    <row r="12102" spans="16:25" x14ac:dyDescent="0.45">
      <c r="P12102" s="33"/>
      <c r="W12102" s="33"/>
      <c r="Y12102" s="33"/>
    </row>
    <row r="12103" spans="16:25" x14ac:dyDescent="0.45">
      <c r="P12103" s="33"/>
      <c r="W12103" s="33"/>
      <c r="Y12103" s="33"/>
    </row>
    <row r="12104" spans="16:25" x14ac:dyDescent="0.45">
      <c r="P12104" s="33"/>
      <c r="W12104" s="33"/>
      <c r="Y12104" s="33"/>
    </row>
    <row r="12105" spans="16:25" x14ac:dyDescent="0.45">
      <c r="P12105" s="33"/>
      <c r="W12105" s="33"/>
      <c r="Y12105" s="33"/>
    </row>
    <row r="12106" spans="16:25" x14ac:dyDescent="0.45">
      <c r="P12106" s="33"/>
      <c r="W12106" s="33"/>
      <c r="Y12106" s="33"/>
    </row>
    <row r="12107" spans="16:25" x14ac:dyDescent="0.45">
      <c r="P12107" s="33"/>
      <c r="W12107" s="33"/>
      <c r="Y12107" s="33"/>
    </row>
    <row r="12108" spans="16:25" x14ac:dyDescent="0.45">
      <c r="P12108" s="33"/>
      <c r="W12108" s="33"/>
      <c r="Y12108" s="33"/>
    </row>
    <row r="12109" spans="16:25" x14ac:dyDescent="0.45">
      <c r="P12109" s="33"/>
      <c r="W12109" s="33"/>
      <c r="Y12109" s="33"/>
    </row>
    <row r="12110" spans="16:25" x14ac:dyDescent="0.45">
      <c r="P12110" s="33"/>
      <c r="W12110" s="33"/>
      <c r="Y12110" s="33"/>
    </row>
    <row r="12111" spans="16:25" x14ac:dyDescent="0.45">
      <c r="P12111" s="33"/>
      <c r="W12111" s="33"/>
      <c r="Y12111" s="33"/>
    </row>
    <row r="12112" spans="16:25" x14ac:dyDescent="0.45">
      <c r="P12112" s="33"/>
      <c r="W12112" s="33"/>
      <c r="Y12112" s="33"/>
    </row>
    <row r="12113" spans="16:25" x14ac:dyDescent="0.45">
      <c r="P12113" s="33"/>
      <c r="W12113" s="33"/>
      <c r="Y12113" s="33"/>
    </row>
    <row r="12114" spans="16:25" x14ac:dyDescent="0.45">
      <c r="P12114" s="33"/>
      <c r="W12114" s="33"/>
      <c r="Y12114" s="33"/>
    </row>
    <row r="12115" spans="16:25" x14ac:dyDescent="0.45">
      <c r="P12115" s="33"/>
      <c r="W12115" s="33"/>
      <c r="Y12115" s="33"/>
    </row>
    <row r="12116" spans="16:25" x14ac:dyDescent="0.45">
      <c r="P12116" s="33"/>
      <c r="W12116" s="33"/>
      <c r="Y12116" s="33"/>
    </row>
    <row r="12117" spans="16:25" x14ac:dyDescent="0.45">
      <c r="P12117" s="33"/>
      <c r="W12117" s="33"/>
      <c r="Y12117" s="33"/>
    </row>
    <row r="12118" spans="16:25" x14ac:dyDescent="0.45">
      <c r="P12118" s="33"/>
      <c r="W12118" s="33"/>
      <c r="Y12118" s="33"/>
    </row>
    <row r="12119" spans="16:25" x14ac:dyDescent="0.45">
      <c r="P12119" s="33"/>
      <c r="W12119" s="33"/>
      <c r="Y12119" s="33"/>
    </row>
    <row r="12120" spans="16:25" x14ac:dyDescent="0.45">
      <c r="P12120" s="33"/>
      <c r="W12120" s="33"/>
      <c r="Y12120" s="33"/>
    </row>
    <row r="12121" spans="16:25" x14ac:dyDescent="0.45">
      <c r="P12121" s="33"/>
      <c r="W12121" s="33"/>
      <c r="Y12121" s="33"/>
    </row>
    <row r="12122" spans="16:25" x14ac:dyDescent="0.45">
      <c r="P12122" s="33"/>
      <c r="W12122" s="33"/>
      <c r="Y12122" s="33"/>
    </row>
    <row r="12123" spans="16:25" x14ac:dyDescent="0.45">
      <c r="P12123" s="33"/>
      <c r="W12123" s="33"/>
      <c r="Y12123" s="33"/>
    </row>
    <row r="12124" spans="16:25" x14ac:dyDescent="0.45">
      <c r="P12124" s="33"/>
      <c r="W12124" s="33"/>
      <c r="Y12124" s="33"/>
    </row>
    <row r="12125" spans="16:25" x14ac:dyDescent="0.45">
      <c r="P12125" s="33"/>
      <c r="W12125" s="33"/>
      <c r="Y12125" s="33"/>
    </row>
    <row r="12126" spans="16:25" x14ac:dyDescent="0.45">
      <c r="P12126" s="33"/>
      <c r="W12126" s="33"/>
      <c r="Y12126" s="33"/>
    </row>
    <row r="12127" spans="16:25" x14ac:dyDescent="0.45">
      <c r="P12127" s="33"/>
      <c r="W12127" s="33"/>
      <c r="Y12127" s="33"/>
    </row>
    <row r="12128" spans="16:25" x14ac:dyDescent="0.45">
      <c r="P12128" s="33"/>
      <c r="W12128" s="33"/>
      <c r="Y12128" s="33"/>
    </row>
    <row r="12129" spans="16:25" x14ac:dyDescent="0.45">
      <c r="P12129" s="33"/>
      <c r="W12129" s="33"/>
      <c r="Y12129" s="33"/>
    </row>
    <row r="12130" spans="16:25" x14ac:dyDescent="0.45">
      <c r="P12130" s="33"/>
      <c r="W12130" s="33"/>
      <c r="Y12130" s="33"/>
    </row>
    <row r="12131" spans="16:25" x14ac:dyDescent="0.45">
      <c r="P12131" s="33"/>
      <c r="W12131" s="33"/>
      <c r="Y12131" s="33"/>
    </row>
    <row r="12132" spans="16:25" x14ac:dyDescent="0.45">
      <c r="P12132" s="33"/>
      <c r="W12132" s="33"/>
      <c r="Y12132" s="33"/>
    </row>
    <row r="12133" spans="16:25" x14ac:dyDescent="0.45">
      <c r="P12133" s="33"/>
      <c r="W12133" s="33"/>
      <c r="Y12133" s="33"/>
    </row>
    <row r="12134" spans="16:25" x14ac:dyDescent="0.45">
      <c r="P12134" s="33"/>
      <c r="W12134" s="33"/>
      <c r="Y12134" s="33"/>
    </row>
    <row r="12135" spans="16:25" x14ac:dyDescent="0.45">
      <c r="P12135" s="33"/>
      <c r="W12135" s="33"/>
      <c r="Y12135" s="33"/>
    </row>
    <row r="12136" spans="16:25" x14ac:dyDescent="0.45">
      <c r="P12136" s="33"/>
      <c r="W12136" s="33"/>
      <c r="Y12136" s="33"/>
    </row>
    <row r="12137" spans="16:25" x14ac:dyDescent="0.45">
      <c r="P12137" s="33"/>
      <c r="W12137" s="33"/>
      <c r="Y12137" s="33"/>
    </row>
    <row r="12138" spans="16:25" x14ac:dyDescent="0.45">
      <c r="P12138" s="33"/>
      <c r="W12138" s="33"/>
      <c r="Y12138" s="33"/>
    </row>
    <row r="12139" spans="16:25" x14ac:dyDescent="0.45">
      <c r="P12139" s="33"/>
      <c r="W12139" s="33"/>
      <c r="Y12139" s="33"/>
    </row>
    <row r="12140" spans="16:25" x14ac:dyDescent="0.45">
      <c r="P12140" s="33"/>
      <c r="W12140" s="33"/>
      <c r="Y12140" s="33"/>
    </row>
    <row r="12141" spans="16:25" x14ac:dyDescent="0.45">
      <c r="P12141" s="33"/>
      <c r="W12141" s="33"/>
      <c r="Y12141" s="33"/>
    </row>
    <row r="12142" spans="16:25" x14ac:dyDescent="0.45">
      <c r="P12142" s="33"/>
      <c r="W12142" s="33"/>
      <c r="Y12142" s="33"/>
    </row>
    <row r="12143" spans="16:25" x14ac:dyDescent="0.45">
      <c r="P12143" s="33"/>
      <c r="W12143" s="33"/>
      <c r="Y12143" s="33"/>
    </row>
    <row r="12144" spans="16:25" x14ac:dyDescent="0.45">
      <c r="P12144" s="33"/>
      <c r="W12144" s="33"/>
      <c r="Y12144" s="33"/>
    </row>
    <row r="12145" spans="16:25" x14ac:dyDescent="0.45">
      <c r="P12145" s="33"/>
      <c r="W12145" s="33"/>
      <c r="Y12145" s="33"/>
    </row>
    <row r="12146" spans="16:25" x14ac:dyDescent="0.45">
      <c r="P12146" s="33"/>
      <c r="W12146" s="33"/>
      <c r="Y12146" s="33"/>
    </row>
    <row r="12147" spans="16:25" x14ac:dyDescent="0.45">
      <c r="P12147" s="33"/>
      <c r="W12147" s="33"/>
      <c r="Y12147" s="33"/>
    </row>
    <row r="12148" spans="16:25" x14ac:dyDescent="0.45">
      <c r="P12148" s="33"/>
      <c r="W12148" s="33"/>
      <c r="Y12148" s="33"/>
    </row>
    <row r="12149" spans="16:25" x14ac:dyDescent="0.45">
      <c r="P12149" s="33"/>
      <c r="W12149" s="33"/>
      <c r="Y12149" s="33"/>
    </row>
    <row r="12150" spans="16:25" x14ac:dyDescent="0.45">
      <c r="P12150" s="33"/>
      <c r="W12150" s="33"/>
      <c r="Y12150" s="33"/>
    </row>
    <row r="12151" spans="16:25" x14ac:dyDescent="0.45">
      <c r="P12151" s="33"/>
      <c r="W12151" s="33"/>
      <c r="Y12151" s="33"/>
    </row>
    <row r="12152" spans="16:25" x14ac:dyDescent="0.45">
      <c r="P12152" s="33"/>
      <c r="W12152" s="33"/>
      <c r="Y12152" s="33"/>
    </row>
    <row r="12153" spans="16:25" x14ac:dyDescent="0.45">
      <c r="P12153" s="33"/>
      <c r="W12153" s="33"/>
      <c r="Y12153" s="33"/>
    </row>
    <row r="12154" spans="16:25" x14ac:dyDescent="0.45">
      <c r="P12154" s="33"/>
      <c r="W12154" s="33"/>
      <c r="Y12154" s="33"/>
    </row>
    <row r="12155" spans="16:25" x14ac:dyDescent="0.45">
      <c r="P12155" s="33"/>
      <c r="W12155" s="33"/>
      <c r="Y12155" s="33"/>
    </row>
    <row r="12156" spans="16:25" x14ac:dyDescent="0.45">
      <c r="P12156" s="33"/>
      <c r="W12156" s="33"/>
      <c r="Y12156" s="33"/>
    </row>
    <row r="12157" spans="16:25" x14ac:dyDescent="0.45">
      <c r="P12157" s="33"/>
      <c r="W12157" s="33"/>
      <c r="Y12157" s="33"/>
    </row>
    <row r="12158" spans="16:25" x14ac:dyDescent="0.45">
      <c r="P12158" s="33"/>
      <c r="W12158" s="33"/>
      <c r="Y12158" s="33"/>
    </row>
    <row r="12159" spans="16:25" x14ac:dyDescent="0.45">
      <c r="P12159" s="33"/>
      <c r="W12159" s="33"/>
      <c r="Y12159" s="33"/>
    </row>
    <row r="12160" spans="16:25" x14ac:dyDescent="0.45">
      <c r="P12160" s="33"/>
      <c r="W12160" s="33"/>
      <c r="Y12160" s="33"/>
    </row>
    <row r="12161" spans="16:25" x14ac:dyDescent="0.45">
      <c r="P12161" s="33"/>
      <c r="W12161" s="33"/>
      <c r="Y12161" s="33"/>
    </row>
    <row r="12162" spans="16:25" x14ac:dyDescent="0.45">
      <c r="P12162" s="33"/>
      <c r="W12162" s="33"/>
      <c r="Y12162" s="33"/>
    </row>
    <row r="12163" spans="16:25" x14ac:dyDescent="0.45">
      <c r="P12163" s="33"/>
      <c r="W12163" s="33"/>
      <c r="Y12163" s="33"/>
    </row>
    <row r="12164" spans="16:25" x14ac:dyDescent="0.45">
      <c r="P12164" s="33"/>
      <c r="W12164" s="33"/>
      <c r="Y12164" s="33"/>
    </row>
    <row r="12165" spans="16:25" x14ac:dyDescent="0.45">
      <c r="P12165" s="33"/>
      <c r="W12165" s="33"/>
      <c r="Y12165" s="33"/>
    </row>
    <row r="12166" spans="16:25" x14ac:dyDescent="0.45">
      <c r="P12166" s="33"/>
      <c r="W12166" s="33"/>
      <c r="Y12166" s="33"/>
    </row>
    <row r="12167" spans="16:25" x14ac:dyDescent="0.45">
      <c r="P12167" s="33"/>
      <c r="W12167" s="33"/>
      <c r="Y12167" s="33"/>
    </row>
    <row r="12168" spans="16:25" x14ac:dyDescent="0.45">
      <c r="P12168" s="33"/>
      <c r="W12168" s="33"/>
      <c r="Y12168" s="33"/>
    </row>
    <row r="12169" spans="16:25" x14ac:dyDescent="0.45">
      <c r="P12169" s="33"/>
      <c r="W12169" s="33"/>
      <c r="Y12169" s="33"/>
    </row>
    <row r="12170" spans="16:25" x14ac:dyDescent="0.45">
      <c r="P12170" s="33"/>
      <c r="W12170" s="33"/>
      <c r="Y12170" s="33"/>
    </row>
    <row r="12171" spans="16:25" x14ac:dyDescent="0.45">
      <c r="P12171" s="33"/>
      <c r="W12171" s="33"/>
      <c r="Y12171" s="33"/>
    </row>
    <row r="12172" spans="16:25" x14ac:dyDescent="0.45">
      <c r="P12172" s="33"/>
      <c r="W12172" s="33"/>
      <c r="Y12172" s="33"/>
    </row>
    <row r="12173" spans="16:25" x14ac:dyDescent="0.45">
      <c r="P12173" s="33"/>
      <c r="W12173" s="33"/>
      <c r="Y12173" s="33"/>
    </row>
    <row r="12174" spans="16:25" x14ac:dyDescent="0.45">
      <c r="P12174" s="33"/>
      <c r="W12174" s="33"/>
      <c r="Y12174" s="33"/>
    </row>
    <row r="12175" spans="16:25" x14ac:dyDescent="0.45">
      <c r="P12175" s="33"/>
      <c r="W12175" s="33"/>
      <c r="Y12175" s="33"/>
    </row>
    <row r="12176" spans="16:25" x14ac:dyDescent="0.45">
      <c r="P12176" s="33"/>
      <c r="W12176" s="33"/>
      <c r="Y12176" s="33"/>
    </row>
    <row r="12177" spans="16:25" x14ac:dyDescent="0.45">
      <c r="P12177" s="33"/>
      <c r="W12177" s="33"/>
      <c r="Y12177" s="33"/>
    </row>
    <row r="12178" spans="16:25" x14ac:dyDescent="0.45">
      <c r="P12178" s="33"/>
      <c r="W12178" s="33"/>
      <c r="Y12178" s="33"/>
    </row>
    <row r="12179" spans="16:25" x14ac:dyDescent="0.45">
      <c r="P12179" s="33"/>
      <c r="W12179" s="33"/>
      <c r="Y12179" s="33"/>
    </row>
    <row r="12180" spans="16:25" x14ac:dyDescent="0.45">
      <c r="P12180" s="33"/>
      <c r="W12180" s="33"/>
      <c r="Y12180" s="33"/>
    </row>
    <row r="12181" spans="16:25" x14ac:dyDescent="0.45">
      <c r="P12181" s="33"/>
      <c r="W12181" s="33"/>
      <c r="Y12181" s="33"/>
    </row>
    <row r="12182" spans="16:25" x14ac:dyDescent="0.45">
      <c r="P12182" s="33"/>
      <c r="W12182" s="33"/>
      <c r="Y12182" s="33"/>
    </row>
    <row r="12183" spans="16:25" x14ac:dyDescent="0.45">
      <c r="P12183" s="33"/>
      <c r="W12183" s="33"/>
      <c r="Y12183" s="33"/>
    </row>
    <row r="12184" spans="16:25" x14ac:dyDescent="0.45">
      <c r="P12184" s="33"/>
      <c r="W12184" s="33"/>
      <c r="Y12184" s="33"/>
    </row>
    <row r="12185" spans="16:25" x14ac:dyDescent="0.45">
      <c r="P12185" s="33"/>
      <c r="W12185" s="33"/>
      <c r="Y12185" s="33"/>
    </row>
    <row r="12186" spans="16:25" x14ac:dyDescent="0.45">
      <c r="P12186" s="33"/>
      <c r="W12186" s="33"/>
      <c r="Y12186" s="33"/>
    </row>
    <row r="12187" spans="16:25" x14ac:dyDescent="0.45">
      <c r="P12187" s="33"/>
      <c r="W12187" s="33"/>
      <c r="Y12187" s="33"/>
    </row>
    <row r="12188" spans="16:25" x14ac:dyDescent="0.45">
      <c r="P12188" s="33"/>
      <c r="W12188" s="33"/>
      <c r="Y12188" s="33"/>
    </row>
    <row r="12189" spans="16:25" x14ac:dyDescent="0.45">
      <c r="P12189" s="33"/>
      <c r="W12189" s="33"/>
      <c r="Y12189" s="33"/>
    </row>
    <row r="12190" spans="16:25" x14ac:dyDescent="0.45">
      <c r="P12190" s="33"/>
      <c r="W12190" s="33"/>
      <c r="Y12190" s="33"/>
    </row>
    <row r="12191" spans="16:25" x14ac:dyDescent="0.45">
      <c r="P12191" s="33"/>
      <c r="W12191" s="33"/>
      <c r="Y12191" s="33"/>
    </row>
    <row r="12192" spans="16:25" x14ac:dyDescent="0.45">
      <c r="P12192" s="33"/>
      <c r="W12192" s="33"/>
      <c r="Y12192" s="33"/>
    </row>
    <row r="12193" spans="16:25" x14ac:dyDescent="0.45">
      <c r="P12193" s="33"/>
      <c r="W12193" s="33"/>
      <c r="Y12193" s="33"/>
    </row>
    <row r="12194" spans="16:25" x14ac:dyDescent="0.45">
      <c r="P12194" s="33"/>
      <c r="W12194" s="33"/>
      <c r="Y12194" s="33"/>
    </row>
    <row r="12195" spans="16:25" x14ac:dyDescent="0.45">
      <c r="P12195" s="33"/>
      <c r="W12195" s="33"/>
      <c r="Y12195" s="33"/>
    </row>
    <row r="12196" spans="16:25" x14ac:dyDescent="0.45">
      <c r="P12196" s="33"/>
      <c r="W12196" s="33"/>
      <c r="Y12196" s="33"/>
    </row>
    <row r="12197" spans="16:25" x14ac:dyDescent="0.45">
      <c r="P12197" s="33"/>
      <c r="W12197" s="33"/>
      <c r="Y12197" s="33"/>
    </row>
    <row r="12198" spans="16:25" x14ac:dyDescent="0.45">
      <c r="P12198" s="33"/>
      <c r="W12198" s="33"/>
      <c r="Y12198" s="33"/>
    </row>
    <row r="12199" spans="16:25" x14ac:dyDescent="0.45">
      <c r="P12199" s="33"/>
      <c r="W12199" s="33"/>
      <c r="Y12199" s="33"/>
    </row>
    <row r="12200" spans="16:25" x14ac:dyDescent="0.45">
      <c r="P12200" s="33"/>
      <c r="W12200" s="33"/>
      <c r="Y12200" s="33"/>
    </row>
    <row r="12201" spans="16:25" x14ac:dyDescent="0.45">
      <c r="P12201" s="33"/>
      <c r="W12201" s="33"/>
      <c r="Y12201" s="33"/>
    </row>
    <row r="12202" spans="16:25" x14ac:dyDescent="0.45">
      <c r="P12202" s="33"/>
      <c r="W12202" s="33"/>
      <c r="Y12202" s="33"/>
    </row>
    <row r="12203" spans="16:25" x14ac:dyDescent="0.45">
      <c r="P12203" s="33"/>
      <c r="W12203" s="33"/>
      <c r="Y12203" s="33"/>
    </row>
    <row r="12204" spans="16:25" x14ac:dyDescent="0.45">
      <c r="P12204" s="33"/>
      <c r="W12204" s="33"/>
      <c r="Y12204" s="33"/>
    </row>
    <row r="12205" spans="16:25" x14ac:dyDescent="0.45">
      <c r="P12205" s="33"/>
      <c r="W12205" s="33"/>
      <c r="Y12205" s="33"/>
    </row>
    <row r="12206" spans="16:25" x14ac:dyDescent="0.45">
      <c r="P12206" s="33"/>
      <c r="W12206" s="33"/>
      <c r="Y12206" s="33"/>
    </row>
    <row r="12207" spans="16:25" x14ac:dyDescent="0.45">
      <c r="P12207" s="33"/>
      <c r="W12207" s="33"/>
      <c r="Y12207" s="33"/>
    </row>
    <row r="12208" spans="16:25" x14ac:dyDescent="0.45">
      <c r="P12208" s="33"/>
      <c r="W12208" s="33"/>
      <c r="Y12208" s="33"/>
    </row>
    <row r="12209" spans="16:25" x14ac:dyDescent="0.45">
      <c r="P12209" s="33"/>
      <c r="W12209" s="33"/>
      <c r="Y12209" s="33"/>
    </row>
    <row r="12210" spans="16:25" x14ac:dyDescent="0.45">
      <c r="P12210" s="33"/>
      <c r="W12210" s="33"/>
      <c r="Y12210" s="33"/>
    </row>
    <row r="12211" spans="16:25" x14ac:dyDescent="0.45">
      <c r="P12211" s="33"/>
      <c r="W12211" s="33"/>
      <c r="Y12211" s="33"/>
    </row>
    <row r="12212" spans="16:25" x14ac:dyDescent="0.45">
      <c r="P12212" s="33"/>
      <c r="W12212" s="33"/>
      <c r="Y12212" s="33"/>
    </row>
    <row r="12213" spans="16:25" x14ac:dyDescent="0.45">
      <c r="P12213" s="33"/>
      <c r="W12213" s="33"/>
      <c r="Y12213" s="33"/>
    </row>
    <row r="12214" spans="16:25" x14ac:dyDescent="0.45">
      <c r="P12214" s="33"/>
      <c r="W12214" s="33"/>
      <c r="Y12214" s="33"/>
    </row>
    <row r="12215" spans="16:25" x14ac:dyDescent="0.45">
      <c r="P12215" s="33"/>
      <c r="W12215" s="33"/>
      <c r="Y12215" s="33"/>
    </row>
    <row r="12216" spans="16:25" x14ac:dyDescent="0.45">
      <c r="P12216" s="33"/>
      <c r="W12216" s="33"/>
      <c r="Y12216" s="33"/>
    </row>
    <row r="12217" spans="16:25" x14ac:dyDescent="0.45">
      <c r="P12217" s="33"/>
      <c r="W12217" s="33"/>
      <c r="Y12217" s="33"/>
    </row>
    <row r="12218" spans="16:25" x14ac:dyDescent="0.45">
      <c r="P12218" s="33"/>
      <c r="W12218" s="33"/>
      <c r="Y12218" s="33"/>
    </row>
    <row r="12219" spans="16:25" x14ac:dyDescent="0.45">
      <c r="P12219" s="33"/>
      <c r="W12219" s="33"/>
      <c r="Y12219" s="33"/>
    </row>
    <row r="12220" spans="16:25" x14ac:dyDescent="0.45">
      <c r="P12220" s="33"/>
      <c r="W12220" s="33"/>
      <c r="Y12220" s="33"/>
    </row>
    <row r="12221" spans="16:25" x14ac:dyDescent="0.45">
      <c r="P12221" s="33"/>
      <c r="W12221" s="33"/>
      <c r="Y12221" s="33"/>
    </row>
    <row r="12222" spans="16:25" x14ac:dyDescent="0.45">
      <c r="P12222" s="33"/>
      <c r="W12222" s="33"/>
      <c r="Y12222" s="33"/>
    </row>
    <row r="12223" spans="16:25" x14ac:dyDescent="0.45">
      <c r="P12223" s="33"/>
      <c r="W12223" s="33"/>
      <c r="Y12223" s="33"/>
    </row>
    <row r="12224" spans="16:25" x14ac:dyDescent="0.45">
      <c r="P12224" s="33"/>
      <c r="W12224" s="33"/>
      <c r="Y12224" s="33"/>
    </row>
    <row r="12225" spans="16:25" x14ac:dyDescent="0.45">
      <c r="P12225" s="33"/>
      <c r="W12225" s="33"/>
      <c r="Y12225" s="33"/>
    </row>
    <row r="12226" spans="16:25" x14ac:dyDescent="0.45">
      <c r="P12226" s="33"/>
      <c r="W12226" s="33"/>
      <c r="Y12226" s="33"/>
    </row>
    <row r="12227" spans="16:25" x14ac:dyDescent="0.45">
      <c r="P12227" s="33"/>
      <c r="W12227" s="33"/>
      <c r="Y12227" s="33"/>
    </row>
    <row r="12228" spans="16:25" x14ac:dyDescent="0.45">
      <c r="P12228" s="33"/>
      <c r="W12228" s="33"/>
      <c r="Y12228" s="33"/>
    </row>
    <row r="12229" spans="16:25" x14ac:dyDescent="0.45">
      <c r="P12229" s="33"/>
      <c r="W12229" s="33"/>
      <c r="Y12229" s="33"/>
    </row>
    <row r="12230" spans="16:25" x14ac:dyDescent="0.45">
      <c r="P12230" s="33"/>
      <c r="W12230" s="33"/>
      <c r="Y12230" s="33"/>
    </row>
    <row r="12231" spans="16:25" x14ac:dyDescent="0.45">
      <c r="P12231" s="33"/>
      <c r="W12231" s="33"/>
      <c r="Y12231" s="33"/>
    </row>
    <row r="12232" spans="16:25" x14ac:dyDescent="0.45">
      <c r="P12232" s="33"/>
      <c r="W12232" s="33"/>
      <c r="Y12232" s="33"/>
    </row>
    <row r="12233" spans="16:25" x14ac:dyDescent="0.45">
      <c r="P12233" s="33"/>
      <c r="W12233" s="33"/>
      <c r="Y12233" s="33"/>
    </row>
    <row r="12234" spans="16:25" x14ac:dyDescent="0.45">
      <c r="P12234" s="33"/>
      <c r="W12234" s="33"/>
      <c r="Y12234" s="33"/>
    </row>
    <row r="12235" spans="16:25" x14ac:dyDescent="0.45">
      <c r="P12235" s="33"/>
      <c r="W12235" s="33"/>
      <c r="Y12235" s="33"/>
    </row>
    <row r="12236" spans="16:25" x14ac:dyDescent="0.45">
      <c r="P12236" s="33"/>
      <c r="W12236" s="33"/>
      <c r="Y12236" s="33"/>
    </row>
    <row r="12237" spans="16:25" x14ac:dyDescent="0.45">
      <c r="P12237" s="33"/>
      <c r="W12237" s="33"/>
      <c r="Y12237" s="33"/>
    </row>
    <row r="12238" spans="16:25" x14ac:dyDescent="0.45">
      <c r="P12238" s="33"/>
      <c r="W12238" s="33"/>
      <c r="Y12238" s="33"/>
    </row>
    <row r="12239" spans="16:25" x14ac:dyDescent="0.45">
      <c r="P12239" s="33"/>
      <c r="W12239" s="33"/>
      <c r="Y12239" s="33"/>
    </row>
    <row r="12240" spans="16:25" x14ac:dyDescent="0.45">
      <c r="P12240" s="33"/>
      <c r="W12240" s="33"/>
      <c r="Y12240" s="33"/>
    </row>
    <row r="12241" spans="16:25" x14ac:dyDescent="0.45">
      <c r="P12241" s="33"/>
      <c r="W12241" s="33"/>
      <c r="Y12241" s="33"/>
    </row>
    <row r="12242" spans="16:25" x14ac:dyDescent="0.45">
      <c r="P12242" s="33"/>
      <c r="W12242" s="33"/>
      <c r="Y12242" s="33"/>
    </row>
    <row r="12243" spans="16:25" x14ac:dyDescent="0.45">
      <c r="P12243" s="33"/>
      <c r="W12243" s="33"/>
      <c r="Y12243" s="33"/>
    </row>
    <row r="12244" spans="16:25" x14ac:dyDescent="0.45">
      <c r="P12244" s="33"/>
      <c r="W12244" s="33"/>
      <c r="Y12244" s="33"/>
    </row>
    <row r="12245" spans="16:25" x14ac:dyDescent="0.45">
      <c r="P12245" s="33"/>
      <c r="W12245" s="33"/>
      <c r="Y12245" s="33"/>
    </row>
    <row r="12246" spans="16:25" x14ac:dyDescent="0.45">
      <c r="P12246" s="33"/>
      <c r="W12246" s="33"/>
      <c r="Y12246" s="33"/>
    </row>
    <row r="12247" spans="16:25" x14ac:dyDescent="0.45">
      <c r="P12247" s="33"/>
      <c r="W12247" s="33"/>
      <c r="Y12247" s="33"/>
    </row>
    <row r="12248" spans="16:25" x14ac:dyDescent="0.45">
      <c r="P12248" s="33"/>
      <c r="W12248" s="33"/>
      <c r="Y12248" s="33"/>
    </row>
    <row r="12249" spans="16:25" x14ac:dyDescent="0.45">
      <c r="P12249" s="33"/>
      <c r="W12249" s="33"/>
      <c r="Y12249" s="33"/>
    </row>
    <row r="12250" spans="16:25" x14ac:dyDescent="0.45">
      <c r="P12250" s="33"/>
      <c r="W12250" s="33"/>
      <c r="Y12250" s="33"/>
    </row>
    <row r="12251" spans="16:25" x14ac:dyDescent="0.45">
      <c r="P12251" s="33"/>
      <c r="W12251" s="33"/>
      <c r="Y12251" s="33"/>
    </row>
    <row r="12252" spans="16:25" x14ac:dyDescent="0.45">
      <c r="P12252" s="33"/>
      <c r="W12252" s="33"/>
      <c r="Y12252" s="33"/>
    </row>
    <row r="12253" spans="16:25" x14ac:dyDescent="0.45">
      <c r="P12253" s="33"/>
      <c r="W12253" s="33"/>
      <c r="Y12253" s="33"/>
    </row>
    <row r="12254" spans="16:25" x14ac:dyDescent="0.45">
      <c r="P12254" s="33"/>
      <c r="W12254" s="33"/>
      <c r="Y12254" s="33"/>
    </row>
    <row r="12255" spans="16:25" x14ac:dyDescent="0.45">
      <c r="P12255" s="33"/>
      <c r="W12255" s="33"/>
      <c r="Y12255" s="33"/>
    </row>
    <row r="12256" spans="16:25" x14ac:dyDescent="0.45">
      <c r="P12256" s="33"/>
      <c r="W12256" s="33"/>
      <c r="Y12256" s="33"/>
    </row>
    <row r="12257" spans="16:25" x14ac:dyDescent="0.45">
      <c r="P12257" s="33"/>
      <c r="W12257" s="33"/>
      <c r="Y12257" s="33"/>
    </row>
    <row r="12258" spans="16:25" x14ac:dyDescent="0.45">
      <c r="P12258" s="33"/>
      <c r="W12258" s="33"/>
      <c r="Y12258" s="33"/>
    </row>
    <row r="12259" spans="16:25" x14ac:dyDescent="0.45">
      <c r="P12259" s="33"/>
      <c r="W12259" s="33"/>
      <c r="Y12259" s="33"/>
    </row>
    <row r="12260" spans="16:25" x14ac:dyDescent="0.45">
      <c r="P12260" s="33"/>
      <c r="W12260" s="33"/>
      <c r="Y12260" s="33"/>
    </row>
    <row r="12261" spans="16:25" x14ac:dyDescent="0.45">
      <c r="P12261" s="33"/>
      <c r="W12261" s="33"/>
      <c r="Y12261" s="33"/>
    </row>
    <row r="12262" spans="16:25" x14ac:dyDescent="0.45">
      <c r="P12262" s="33"/>
      <c r="W12262" s="33"/>
      <c r="Y12262" s="33"/>
    </row>
    <row r="12263" spans="16:25" x14ac:dyDescent="0.45">
      <c r="P12263" s="33"/>
      <c r="W12263" s="33"/>
      <c r="Y12263" s="33"/>
    </row>
    <row r="12264" spans="16:25" x14ac:dyDescent="0.45">
      <c r="P12264" s="33"/>
      <c r="W12264" s="33"/>
      <c r="Y12264" s="33"/>
    </row>
    <row r="12265" spans="16:25" x14ac:dyDescent="0.45">
      <c r="P12265" s="33"/>
      <c r="W12265" s="33"/>
      <c r="Y12265" s="33"/>
    </row>
    <row r="12266" spans="16:25" x14ac:dyDescent="0.45">
      <c r="P12266" s="33"/>
      <c r="W12266" s="33"/>
      <c r="Y12266" s="33"/>
    </row>
    <row r="12267" spans="16:25" x14ac:dyDescent="0.45">
      <c r="P12267" s="33"/>
      <c r="W12267" s="33"/>
      <c r="Y12267" s="33"/>
    </row>
    <row r="12268" spans="16:25" x14ac:dyDescent="0.45">
      <c r="P12268" s="33"/>
      <c r="W12268" s="33"/>
      <c r="Y12268" s="33"/>
    </row>
    <row r="12269" spans="16:25" x14ac:dyDescent="0.45">
      <c r="P12269" s="33"/>
      <c r="W12269" s="33"/>
      <c r="Y12269" s="33"/>
    </row>
    <row r="12270" spans="16:25" x14ac:dyDescent="0.45">
      <c r="P12270" s="33"/>
      <c r="W12270" s="33"/>
      <c r="Y12270" s="33"/>
    </row>
    <row r="12271" spans="16:25" x14ac:dyDescent="0.45">
      <c r="P12271" s="33"/>
      <c r="W12271" s="33"/>
      <c r="Y12271" s="33"/>
    </row>
    <row r="12272" spans="16:25" x14ac:dyDescent="0.45">
      <c r="P12272" s="33"/>
      <c r="W12272" s="33"/>
      <c r="Y12272" s="33"/>
    </row>
    <row r="12273" spans="16:25" x14ac:dyDescent="0.45">
      <c r="P12273" s="33"/>
      <c r="W12273" s="33"/>
      <c r="Y12273" s="33"/>
    </row>
    <row r="12274" spans="16:25" x14ac:dyDescent="0.45">
      <c r="P12274" s="33"/>
      <c r="W12274" s="33"/>
      <c r="Y12274" s="33"/>
    </row>
    <row r="12275" spans="16:25" x14ac:dyDescent="0.45">
      <c r="P12275" s="33"/>
      <c r="W12275" s="33"/>
      <c r="Y12275" s="33"/>
    </row>
    <row r="12276" spans="16:25" x14ac:dyDescent="0.45">
      <c r="P12276" s="33"/>
      <c r="W12276" s="33"/>
      <c r="Y12276" s="33"/>
    </row>
    <row r="12277" spans="16:25" x14ac:dyDescent="0.45">
      <c r="P12277" s="33"/>
      <c r="W12277" s="33"/>
      <c r="Y12277" s="33"/>
    </row>
    <row r="12278" spans="16:25" x14ac:dyDescent="0.45">
      <c r="P12278" s="33"/>
      <c r="W12278" s="33"/>
      <c r="Y12278" s="33"/>
    </row>
    <row r="12279" spans="16:25" x14ac:dyDescent="0.45">
      <c r="P12279" s="33"/>
      <c r="W12279" s="33"/>
      <c r="Y12279" s="33"/>
    </row>
    <row r="12280" spans="16:25" x14ac:dyDescent="0.45">
      <c r="P12280" s="33"/>
      <c r="W12280" s="33"/>
      <c r="Y12280" s="33"/>
    </row>
    <row r="12281" spans="16:25" x14ac:dyDescent="0.45">
      <c r="P12281" s="33"/>
      <c r="W12281" s="33"/>
      <c r="Y12281" s="33"/>
    </row>
    <row r="12282" spans="16:25" x14ac:dyDescent="0.45">
      <c r="P12282" s="33"/>
      <c r="W12282" s="33"/>
      <c r="Y12282" s="33"/>
    </row>
    <row r="12283" spans="16:25" x14ac:dyDescent="0.45">
      <c r="P12283" s="33"/>
      <c r="W12283" s="33"/>
      <c r="Y12283" s="33"/>
    </row>
    <row r="12284" spans="16:25" x14ac:dyDescent="0.45">
      <c r="P12284" s="33"/>
      <c r="W12284" s="33"/>
      <c r="Y12284" s="33"/>
    </row>
    <row r="12285" spans="16:25" x14ac:dyDescent="0.45">
      <c r="P12285" s="33"/>
      <c r="W12285" s="33"/>
      <c r="Y12285" s="33"/>
    </row>
    <row r="12286" spans="16:25" x14ac:dyDescent="0.45">
      <c r="P12286" s="33"/>
      <c r="W12286" s="33"/>
      <c r="Y12286" s="33"/>
    </row>
    <row r="12287" spans="16:25" x14ac:dyDescent="0.45">
      <c r="P12287" s="33"/>
      <c r="W12287" s="33"/>
      <c r="Y12287" s="33"/>
    </row>
    <row r="12288" spans="16:25" x14ac:dyDescent="0.45">
      <c r="P12288" s="33"/>
      <c r="W12288" s="33"/>
      <c r="Y12288" s="33"/>
    </row>
    <row r="12289" spans="16:25" x14ac:dyDescent="0.45">
      <c r="P12289" s="33"/>
      <c r="W12289" s="33"/>
      <c r="Y12289" s="33"/>
    </row>
    <row r="12290" spans="16:25" x14ac:dyDescent="0.45">
      <c r="P12290" s="33"/>
      <c r="W12290" s="33"/>
      <c r="Y12290" s="33"/>
    </row>
    <row r="12291" spans="16:25" x14ac:dyDescent="0.45">
      <c r="P12291" s="33"/>
      <c r="W12291" s="33"/>
      <c r="Y12291" s="33"/>
    </row>
    <row r="12292" spans="16:25" x14ac:dyDescent="0.45">
      <c r="P12292" s="33"/>
      <c r="W12292" s="33"/>
      <c r="Y12292" s="33"/>
    </row>
    <row r="12293" spans="16:25" x14ac:dyDescent="0.45">
      <c r="P12293" s="33"/>
      <c r="W12293" s="33"/>
      <c r="Y12293" s="33"/>
    </row>
    <row r="12294" spans="16:25" x14ac:dyDescent="0.45">
      <c r="P12294" s="33"/>
      <c r="W12294" s="33"/>
      <c r="Y12294" s="33"/>
    </row>
    <row r="12295" spans="16:25" x14ac:dyDescent="0.45">
      <c r="P12295" s="33"/>
      <c r="W12295" s="33"/>
      <c r="Y12295" s="33"/>
    </row>
    <row r="12296" spans="16:25" x14ac:dyDescent="0.45">
      <c r="P12296" s="33"/>
      <c r="W12296" s="33"/>
      <c r="Y12296" s="33"/>
    </row>
    <row r="12297" spans="16:25" x14ac:dyDescent="0.45">
      <c r="P12297" s="33"/>
      <c r="W12297" s="33"/>
      <c r="Y12297" s="33"/>
    </row>
    <row r="12298" spans="16:25" x14ac:dyDescent="0.45">
      <c r="P12298" s="33"/>
      <c r="W12298" s="33"/>
      <c r="Y12298" s="33"/>
    </row>
    <row r="12299" spans="16:25" x14ac:dyDescent="0.45">
      <c r="P12299" s="33"/>
      <c r="W12299" s="33"/>
      <c r="Y12299" s="33"/>
    </row>
    <row r="12300" spans="16:25" x14ac:dyDescent="0.45">
      <c r="P12300" s="33"/>
      <c r="W12300" s="33"/>
      <c r="Y12300" s="33"/>
    </row>
    <row r="12301" spans="16:25" x14ac:dyDescent="0.45">
      <c r="P12301" s="33"/>
      <c r="W12301" s="33"/>
      <c r="Y12301" s="33"/>
    </row>
    <row r="12302" spans="16:25" x14ac:dyDescent="0.45">
      <c r="P12302" s="33"/>
      <c r="W12302" s="33"/>
      <c r="Y12302" s="33"/>
    </row>
    <row r="12303" spans="16:25" x14ac:dyDescent="0.45">
      <c r="P12303" s="33"/>
      <c r="W12303" s="33"/>
      <c r="Y12303" s="33"/>
    </row>
    <row r="12304" spans="16:25" x14ac:dyDescent="0.45">
      <c r="P12304" s="33"/>
      <c r="W12304" s="33"/>
      <c r="Y12304" s="33"/>
    </row>
    <row r="12305" spans="16:25" x14ac:dyDescent="0.45">
      <c r="P12305" s="33"/>
      <c r="W12305" s="33"/>
      <c r="Y12305" s="33"/>
    </row>
    <row r="12306" spans="16:25" x14ac:dyDescent="0.45">
      <c r="P12306" s="33"/>
      <c r="W12306" s="33"/>
      <c r="Y12306" s="33"/>
    </row>
    <row r="12307" spans="16:25" x14ac:dyDescent="0.45">
      <c r="P12307" s="33"/>
      <c r="W12307" s="33"/>
      <c r="Y12307" s="33"/>
    </row>
    <row r="12308" spans="16:25" x14ac:dyDescent="0.45">
      <c r="P12308" s="33"/>
      <c r="W12308" s="33"/>
      <c r="Y12308" s="33"/>
    </row>
    <row r="12309" spans="16:25" x14ac:dyDescent="0.45">
      <c r="P12309" s="33"/>
      <c r="W12309" s="33"/>
      <c r="Y12309" s="33"/>
    </row>
    <row r="12310" spans="16:25" x14ac:dyDescent="0.45">
      <c r="P12310" s="33"/>
      <c r="W12310" s="33"/>
      <c r="Y12310" s="33"/>
    </row>
    <row r="12311" spans="16:25" x14ac:dyDescent="0.45">
      <c r="P12311" s="33"/>
      <c r="W12311" s="33"/>
      <c r="Y12311" s="33"/>
    </row>
    <row r="12312" spans="16:25" x14ac:dyDescent="0.45">
      <c r="P12312" s="33"/>
      <c r="W12312" s="33"/>
      <c r="Y12312" s="33"/>
    </row>
    <row r="12313" spans="16:25" x14ac:dyDescent="0.45">
      <c r="P12313" s="33"/>
      <c r="W12313" s="33"/>
      <c r="Y12313" s="33"/>
    </row>
    <row r="12314" spans="16:25" x14ac:dyDescent="0.45">
      <c r="P12314" s="33"/>
      <c r="W12314" s="33"/>
      <c r="Y12314" s="33"/>
    </row>
    <row r="12315" spans="16:25" x14ac:dyDescent="0.45">
      <c r="P12315" s="33"/>
      <c r="W12315" s="33"/>
      <c r="Y12315" s="33"/>
    </row>
    <row r="12316" spans="16:25" x14ac:dyDescent="0.45">
      <c r="P12316" s="33"/>
      <c r="W12316" s="33"/>
      <c r="Y12316" s="33"/>
    </row>
    <row r="12317" spans="16:25" x14ac:dyDescent="0.45">
      <c r="P12317" s="33"/>
      <c r="W12317" s="33"/>
      <c r="Y12317" s="33"/>
    </row>
    <row r="12318" spans="16:25" x14ac:dyDescent="0.45">
      <c r="P12318" s="33"/>
      <c r="W12318" s="33"/>
      <c r="Y12318" s="33"/>
    </row>
    <row r="12319" spans="16:25" x14ac:dyDescent="0.45">
      <c r="P12319" s="33"/>
      <c r="W12319" s="33"/>
      <c r="Y12319" s="33"/>
    </row>
    <row r="12320" spans="16:25" x14ac:dyDescent="0.45">
      <c r="P12320" s="33"/>
      <c r="W12320" s="33"/>
      <c r="Y12320" s="33"/>
    </row>
    <row r="12321" spans="16:25" x14ac:dyDescent="0.45">
      <c r="P12321" s="33"/>
      <c r="W12321" s="33"/>
      <c r="Y12321" s="33"/>
    </row>
    <row r="12322" spans="16:25" x14ac:dyDescent="0.45">
      <c r="P12322" s="33"/>
      <c r="W12322" s="33"/>
      <c r="Y12322" s="33"/>
    </row>
    <row r="12323" spans="16:25" x14ac:dyDescent="0.45">
      <c r="P12323" s="33"/>
      <c r="W12323" s="33"/>
      <c r="Y12323" s="33"/>
    </row>
    <row r="12324" spans="16:25" x14ac:dyDescent="0.45">
      <c r="P12324" s="33"/>
      <c r="W12324" s="33"/>
      <c r="Y12324" s="33"/>
    </row>
    <row r="12325" spans="16:25" x14ac:dyDescent="0.45">
      <c r="P12325" s="33"/>
      <c r="W12325" s="33"/>
      <c r="Y12325" s="33"/>
    </row>
    <row r="12326" spans="16:25" x14ac:dyDescent="0.45">
      <c r="P12326" s="33"/>
      <c r="W12326" s="33"/>
      <c r="Y12326" s="33"/>
    </row>
    <row r="12327" spans="16:25" x14ac:dyDescent="0.45">
      <c r="P12327" s="33"/>
      <c r="W12327" s="33"/>
      <c r="Y12327" s="33"/>
    </row>
    <row r="12328" spans="16:25" x14ac:dyDescent="0.45">
      <c r="P12328" s="33"/>
      <c r="W12328" s="33"/>
      <c r="Y12328" s="33"/>
    </row>
    <row r="12329" spans="16:25" x14ac:dyDescent="0.45">
      <c r="P12329" s="33"/>
      <c r="W12329" s="33"/>
      <c r="Y12329" s="33"/>
    </row>
    <row r="12330" spans="16:25" x14ac:dyDescent="0.45">
      <c r="P12330" s="33"/>
      <c r="W12330" s="33"/>
      <c r="Y12330" s="33"/>
    </row>
    <row r="12331" spans="16:25" x14ac:dyDescent="0.45">
      <c r="P12331" s="33"/>
      <c r="W12331" s="33"/>
      <c r="Y12331" s="33"/>
    </row>
    <row r="12332" spans="16:25" x14ac:dyDescent="0.45">
      <c r="P12332" s="33"/>
      <c r="W12332" s="33"/>
      <c r="Y12332" s="33"/>
    </row>
    <row r="12333" spans="16:25" x14ac:dyDescent="0.45">
      <c r="P12333" s="33"/>
      <c r="W12333" s="33"/>
      <c r="Y12333" s="33"/>
    </row>
    <row r="12334" spans="16:25" x14ac:dyDescent="0.45">
      <c r="P12334" s="33"/>
      <c r="W12334" s="33"/>
      <c r="Y12334" s="33"/>
    </row>
    <row r="12335" spans="16:25" x14ac:dyDescent="0.45">
      <c r="P12335" s="33"/>
      <c r="W12335" s="33"/>
      <c r="Y12335" s="33"/>
    </row>
    <row r="12336" spans="16:25" x14ac:dyDescent="0.45">
      <c r="P12336" s="33"/>
      <c r="W12336" s="33"/>
      <c r="Y12336" s="33"/>
    </row>
    <row r="12337" spans="16:25" x14ac:dyDescent="0.45">
      <c r="P12337" s="33"/>
      <c r="W12337" s="33"/>
      <c r="Y12337" s="33"/>
    </row>
    <row r="12338" spans="16:25" x14ac:dyDescent="0.45">
      <c r="P12338" s="33"/>
      <c r="W12338" s="33"/>
      <c r="Y12338" s="33"/>
    </row>
    <row r="12339" spans="16:25" x14ac:dyDescent="0.45">
      <c r="P12339" s="33"/>
      <c r="W12339" s="33"/>
      <c r="Y12339" s="33"/>
    </row>
    <row r="12340" spans="16:25" x14ac:dyDescent="0.45">
      <c r="P12340" s="33"/>
      <c r="W12340" s="33"/>
      <c r="Y12340" s="33"/>
    </row>
    <row r="12341" spans="16:25" x14ac:dyDescent="0.45">
      <c r="P12341" s="33"/>
      <c r="W12341" s="33"/>
      <c r="Y12341" s="33"/>
    </row>
    <row r="12342" spans="16:25" x14ac:dyDescent="0.45">
      <c r="P12342" s="33"/>
      <c r="W12342" s="33"/>
      <c r="Y12342" s="33"/>
    </row>
    <row r="12343" spans="16:25" x14ac:dyDescent="0.45">
      <c r="P12343" s="33"/>
      <c r="W12343" s="33"/>
      <c r="Y12343" s="33"/>
    </row>
    <row r="12344" spans="16:25" x14ac:dyDescent="0.45">
      <c r="P12344" s="33"/>
      <c r="W12344" s="33"/>
      <c r="Y12344" s="33"/>
    </row>
    <row r="12345" spans="16:25" x14ac:dyDescent="0.45">
      <c r="P12345" s="33"/>
      <c r="W12345" s="33"/>
      <c r="Y12345" s="33"/>
    </row>
    <row r="12346" spans="16:25" x14ac:dyDescent="0.45">
      <c r="P12346" s="33"/>
      <c r="W12346" s="33"/>
      <c r="Y12346" s="33"/>
    </row>
    <row r="12347" spans="16:25" x14ac:dyDescent="0.45">
      <c r="P12347" s="33"/>
      <c r="W12347" s="33"/>
      <c r="Y12347" s="33"/>
    </row>
    <row r="12348" spans="16:25" x14ac:dyDescent="0.45">
      <c r="P12348" s="33"/>
      <c r="W12348" s="33"/>
      <c r="Y12348" s="33"/>
    </row>
    <row r="12349" spans="16:25" x14ac:dyDescent="0.45">
      <c r="P12349" s="33"/>
      <c r="W12349" s="33"/>
      <c r="Y12349" s="33"/>
    </row>
    <row r="12350" spans="16:25" x14ac:dyDescent="0.45">
      <c r="P12350" s="33"/>
      <c r="W12350" s="33"/>
      <c r="Y12350" s="33"/>
    </row>
    <row r="12351" spans="16:25" x14ac:dyDescent="0.45">
      <c r="P12351" s="33"/>
      <c r="W12351" s="33"/>
      <c r="Y12351" s="33"/>
    </row>
    <row r="12352" spans="16:25" x14ac:dyDescent="0.45">
      <c r="P12352" s="33"/>
      <c r="W12352" s="33"/>
      <c r="Y12352" s="33"/>
    </row>
    <row r="12353" spans="16:25" x14ac:dyDescent="0.45">
      <c r="P12353" s="33"/>
      <c r="W12353" s="33"/>
      <c r="Y12353" s="33"/>
    </row>
    <row r="12354" spans="16:25" x14ac:dyDescent="0.45">
      <c r="P12354" s="33"/>
      <c r="W12354" s="33"/>
      <c r="Y12354" s="33"/>
    </row>
    <row r="12355" spans="16:25" x14ac:dyDescent="0.45">
      <c r="P12355" s="33"/>
      <c r="W12355" s="33"/>
      <c r="Y12355" s="33"/>
    </row>
    <row r="12356" spans="16:25" x14ac:dyDescent="0.45">
      <c r="P12356" s="33"/>
      <c r="W12356" s="33"/>
      <c r="Y12356" s="33"/>
    </row>
    <row r="12357" spans="16:25" x14ac:dyDescent="0.45">
      <c r="P12357" s="33"/>
      <c r="W12357" s="33"/>
      <c r="Y12357" s="33"/>
    </row>
    <row r="12358" spans="16:25" x14ac:dyDescent="0.45">
      <c r="P12358" s="33"/>
      <c r="W12358" s="33"/>
      <c r="Y12358" s="33"/>
    </row>
    <row r="12359" spans="16:25" x14ac:dyDescent="0.45">
      <c r="P12359" s="33"/>
      <c r="W12359" s="33"/>
      <c r="Y12359" s="33"/>
    </row>
    <row r="12360" spans="16:25" x14ac:dyDescent="0.45">
      <c r="P12360" s="33"/>
      <c r="W12360" s="33"/>
      <c r="Y12360" s="33"/>
    </row>
    <row r="12361" spans="16:25" x14ac:dyDescent="0.45">
      <c r="P12361" s="33"/>
      <c r="W12361" s="33"/>
      <c r="Y12361" s="33"/>
    </row>
    <row r="12362" spans="16:25" x14ac:dyDescent="0.45">
      <c r="P12362" s="33"/>
      <c r="W12362" s="33"/>
      <c r="Y12362" s="33"/>
    </row>
    <row r="12363" spans="16:25" x14ac:dyDescent="0.45">
      <c r="P12363" s="33"/>
      <c r="W12363" s="33"/>
      <c r="Y12363" s="33"/>
    </row>
    <row r="12364" spans="16:25" x14ac:dyDescent="0.45">
      <c r="P12364" s="33"/>
      <c r="W12364" s="33"/>
      <c r="Y12364" s="33"/>
    </row>
    <row r="12365" spans="16:25" x14ac:dyDescent="0.45">
      <c r="P12365" s="33"/>
      <c r="W12365" s="33"/>
      <c r="Y12365" s="33"/>
    </row>
    <row r="12366" spans="16:25" x14ac:dyDescent="0.45">
      <c r="P12366" s="33"/>
      <c r="W12366" s="33"/>
      <c r="Y12366" s="33"/>
    </row>
    <row r="12367" spans="16:25" x14ac:dyDescent="0.45">
      <c r="P12367" s="33"/>
      <c r="W12367" s="33"/>
      <c r="Y12367" s="33"/>
    </row>
    <row r="12368" spans="16:25" x14ac:dyDescent="0.45">
      <c r="P12368" s="33"/>
      <c r="W12368" s="33"/>
      <c r="Y12368" s="33"/>
    </row>
    <row r="12369" spans="16:25" x14ac:dyDescent="0.45">
      <c r="P12369" s="33"/>
      <c r="W12369" s="33"/>
      <c r="Y12369" s="33"/>
    </row>
    <row r="12370" spans="16:25" x14ac:dyDescent="0.45">
      <c r="P12370" s="33"/>
      <c r="W12370" s="33"/>
      <c r="Y12370" s="33"/>
    </row>
    <row r="12371" spans="16:25" x14ac:dyDescent="0.45">
      <c r="P12371" s="33"/>
      <c r="W12371" s="33"/>
      <c r="Y12371" s="33"/>
    </row>
    <row r="12372" spans="16:25" x14ac:dyDescent="0.45">
      <c r="P12372" s="33"/>
      <c r="W12372" s="33"/>
      <c r="Y12372" s="33"/>
    </row>
    <row r="12373" spans="16:25" x14ac:dyDescent="0.45">
      <c r="P12373" s="33"/>
      <c r="W12373" s="33"/>
      <c r="Y12373" s="33"/>
    </row>
    <row r="12374" spans="16:25" x14ac:dyDescent="0.45">
      <c r="P12374" s="33"/>
      <c r="W12374" s="33"/>
      <c r="Y12374" s="33"/>
    </row>
    <row r="12375" spans="16:25" x14ac:dyDescent="0.45">
      <c r="P12375" s="33"/>
      <c r="W12375" s="33"/>
      <c r="Y12375" s="33"/>
    </row>
    <row r="12376" spans="16:25" x14ac:dyDescent="0.45">
      <c r="P12376" s="33"/>
      <c r="W12376" s="33"/>
      <c r="Y12376" s="33"/>
    </row>
    <row r="12377" spans="16:25" x14ac:dyDescent="0.45">
      <c r="P12377" s="33"/>
      <c r="W12377" s="33"/>
      <c r="Y12377" s="33"/>
    </row>
    <row r="12378" spans="16:25" x14ac:dyDescent="0.45">
      <c r="P12378" s="33"/>
      <c r="W12378" s="33"/>
      <c r="Y12378" s="33"/>
    </row>
    <row r="12379" spans="16:25" x14ac:dyDescent="0.45">
      <c r="P12379" s="33"/>
      <c r="W12379" s="33"/>
      <c r="Y12379" s="33"/>
    </row>
    <row r="12380" spans="16:25" x14ac:dyDescent="0.45">
      <c r="P12380" s="33"/>
      <c r="W12380" s="33"/>
      <c r="Y12380" s="33"/>
    </row>
    <row r="12381" spans="16:25" x14ac:dyDescent="0.45">
      <c r="P12381" s="33"/>
      <c r="W12381" s="33"/>
      <c r="Y12381" s="33"/>
    </row>
    <row r="12382" spans="16:25" x14ac:dyDescent="0.45">
      <c r="P12382" s="33"/>
      <c r="W12382" s="33"/>
      <c r="Y12382" s="33"/>
    </row>
    <row r="12383" spans="16:25" x14ac:dyDescent="0.45">
      <c r="P12383" s="33"/>
      <c r="W12383" s="33"/>
      <c r="Y12383" s="33"/>
    </row>
    <row r="12384" spans="16:25" x14ac:dyDescent="0.45">
      <c r="P12384" s="33"/>
      <c r="W12384" s="33"/>
      <c r="Y12384" s="33"/>
    </row>
    <row r="12385" spans="16:25" x14ac:dyDescent="0.45">
      <c r="P12385" s="33"/>
      <c r="W12385" s="33"/>
      <c r="Y12385" s="33"/>
    </row>
    <row r="12386" spans="16:25" x14ac:dyDescent="0.45">
      <c r="P12386" s="33"/>
      <c r="W12386" s="33"/>
      <c r="Y12386" s="33"/>
    </row>
    <row r="12387" spans="16:25" x14ac:dyDescent="0.45">
      <c r="P12387" s="33"/>
      <c r="W12387" s="33"/>
      <c r="Y12387" s="33"/>
    </row>
    <row r="12388" spans="16:25" x14ac:dyDescent="0.45">
      <c r="P12388" s="33"/>
      <c r="W12388" s="33"/>
      <c r="Y12388" s="33"/>
    </row>
    <row r="12389" spans="16:25" x14ac:dyDescent="0.45">
      <c r="P12389" s="33"/>
      <c r="W12389" s="33"/>
      <c r="Y12389" s="33"/>
    </row>
    <row r="12390" spans="16:25" x14ac:dyDescent="0.45">
      <c r="P12390" s="33"/>
      <c r="W12390" s="33"/>
      <c r="Y12390" s="33"/>
    </row>
    <row r="12391" spans="16:25" x14ac:dyDescent="0.45">
      <c r="P12391" s="33"/>
      <c r="W12391" s="33"/>
      <c r="Y12391" s="33"/>
    </row>
    <row r="12392" spans="16:25" x14ac:dyDescent="0.45">
      <c r="P12392" s="33"/>
      <c r="W12392" s="33"/>
      <c r="Y12392" s="33"/>
    </row>
    <row r="12393" spans="16:25" x14ac:dyDescent="0.45">
      <c r="P12393" s="33"/>
      <c r="W12393" s="33"/>
      <c r="Y12393" s="33"/>
    </row>
    <row r="12394" spans="16:25" x14ac:dyDescent="0.45">
      <c r="P12394" s="33"/>
      <c r="W12394" s="33"/>
      <c r="Y12394" s="33"/>
    </row>
    <row r="12395" spans="16:25" x14ac:dyDescent="0.45">
      <c r="P12395" s="33"/>
      <c r="W12395" s="33"/>
      <c r="Y12395" s="33"/>
    </row>
    <row r="12396" spans="16:25" x14ac:dyDescent="0.45">
      <c r="P12396" s="33"/>
      <c r="W12396" s="33"/>
      <c r="Y12396" s="33"/>
    </row>
    <row r="12397" spans="16:25" x14ac:dyDescent="0.45">
      <c r="P12397" s="33"/>
      <c r="W12397" s="33"/>
      <c r="Y12397" s="33"/>
    </row>
    <row r="12398" spans="16:25" x14ac:dyDescent="0.45">
      <c r="P12398" s="33"/>
      <c r="W12398" s="33"/>
      <c r="Y12398" s="33"/>
    </row>
    <row r="12399" spans="16:25" x14ac:dyDescent="0.45">
      <c r="P12399" s="33"/>
      <c r="W12399" s="33"/>
      <c r="Y12399" s="33"/>
    </row>
    <row r="12400" spans="16:25" x14ac:dyDescent="0.45">
      <c r="P12400" s="33"/>
      <c r="W12400" s="33"/>
      <c r="Y12400" s="33"/>
    </row>
    <row r="12401" spans="16:25" x14ac:dyDescent="0.45">
      <c r="P12401" s="33"/>
      <c r="W12401" s="33"/>
      <c r="Y12401" s="33"/>
    </row>
    <row r="12402" spans="16:25" x14ac:dyDescent="0.45">
      <c r="P12402" s="33"/>
      <c r="W12402" s="33"/>
      <c r="Y12402" s="33"/>
    </row>
    <row r="12403" spans="16:25" x14ac:dyDescent="0.45">
      <c r="P12403" s="33"/>
      <c r="W12403" s="33"/>
      <c r="Y12403" s="33"/>
    </row>
    <row r="12404" spans="16:25" x14ac:dyDescent="0.45">
      <c r="P12404" s="33"/>
      <c r="W12404" s="33"/>
      <c r="Y12404" s="33"/>
    </row>
    <row r="12405" spans="16:25" x14ac:dyDescent="0.45">
      <c r="P12405" s="33"/>
      <c r="W12405" s="33"/>
      <c r="Y12405" s="33"/>
    </row>
    <row r="12406" spans="16:25" x14ac:dyDescent="0.45">
      <c r="P12406" s="33"/>
      <c r="W12406" s="33"/>
      <c r="Y12406" s="33"/>
    </row>
    <row r="12407" spans="16:25" x14ac:dyDescent="0.45">
      <c r="P12407" s="33"/>
      <c r="W12407" s="33"/>
      <c r="Y12407" s="33"/>
    </row>
    <row r="12408" spans="16:25" x14ac:dyDescent="0.45">
      <c r="P12408" s="33"/>
      <c r="W12408" s="33"/>
      <c r="Y12408" s="33"/>
    </row>
    <row r="12409" spans="16:25" x14ac:dyDescent="0.45">
      <c r="P12409" s="33"/>
      <c r="W12409" s="33"/>
      <c r="Y12409" s="33"/>
    </row>
    <row r="12410" spans="16:25" x14ac:dyDescent="0.45">
      <c r="P12410" s="33"/>
      <c r="W12410" s="33"/>
      <c r="Y12410" s="33"/>
    </row>
    <row r="12411" spans="16:25" x14ac:dyDescent="0.45">
      <c r="P12411" s="33"/>
      <c r="W12411" s="33"/>
      <c r="Y12411" s="33"/>
    </row>
    <row r="12412" spans="16:25" x14ac:dyDescent="0.45">
      <c r="P12412" s="33"/>
      <c r="W12412" s="33"/>
      <c r="Y12412" s="33"/>
    </row>
    <row r="12413" spans="16:25" x14ac:dyDescent="0.45">
      <c r="P12413" s="33"/>
      <c r="W12413" s="33"/>
      <c r="Y12413" s="33"/>
    </row>
    <row r="12414" spans="16:25" x14ac:dyDescent="0.45">
      <c r="P12414" s="33"/>
      <c r="W12414" s="33"/>
      <c r="Y12414" s="33"/>
    </row>
    <row r="12415" spans="16:25" x14ac:dyDescent="0.45">
      <c r="P12415" s="33"/>
      <c r="W12415" s="33"/>
      <c r="Y12415" s="33"/>
    </row>
    <row r="12416" spans="16:25" x14ac:dyDescent="0.45">
      <c r="P12416" s="33"/>
      <c r="W12416" s="33"/>
      <c r="Y12416" s="33"/>
    </row>
    <row r="12417" spans="16:25" x14ac:dyDescent="0.45">
      <c r="P12417" s="33"/>
      <c r="W12417" s="33"/>
      <c r="Y12417" s="33"/>
    </row>
    <row r="12418" spans="16:25" x14ac:dyDescent="0.45">
      <c r="P12418" s="33"/>
      <c r="W12418" s="33"/>
      <c r="Y12418" s="33"/>
    </row>
    <row r="12419" spans="16:25" x14ac:dyDescent="0.45">
      <c r="P12419" s="33"/>
      <c r="W12419" s="33"/>
      <c r="Y12419" s="33"/>
    </row>
    <row r="12420" spans="16:25" x14ac:dyDescent="0.45">
      <c r="P12420" s="33"/>
      <c r="W12420" s="33"/>
      <c r="Y12420" s="33"/>
    </row>
    <row r="12421" spans="16:25" x14ac:dyDescent="0.45">
      <c r="P12421" s="33"/>
      <c r="W12421" s="33"/>
      <c r="Y12421" s="33"/>
    </row>
    <row r="12422" spans="16:25" x14ac:dyDescent="0.45">
      <c r="P12422" s="33"/>
      <c r="W12422" s="33"/>
      <c r="Y12422" s="33"/>
    </row>
    <row r="12423" spans="16:25" x14ac:dyDescent="0.45">
      <c r="P12423" s="33"/>
      <c r="W12423" s="33"/>
      <c r="Y12423" s="33"/>
    </row>
    <row r="12424" spans="16:25" x14ac:dyDescent="0.45">
      <c r="P12424" s="33"/>
      <c r="W12424" s="33"/>
      <c r="Y12424" s="33"/>
    </row>
    <row r="12425" spans="16:25" x14ac:dyDescent="0.45">
      <c r="P12425" s="33"/>
      <c r="W12425" s="33"/>
      <c r="Y12425" s="33"/>
    </row>
    <row r="12426" spans="16:25" x14ac:dyDescent="0.45">
      <c r="P12426" s="33"/>
      <c r="W12426" s="33"/>
      <c r="Y12426" s="33"/>
    </row>
    <row r="12427" spans="16:25" x14ac:dyDescent="0.45">
      <c r="P12427" s="33"/>
      <c r="W12427" s="33"/>
      <c r="Y12427" s="33"/>
    </row>
    <row r="12428" spans="16:25" x14ac:dyDescent="0.45">
      <c r="P12428" s="33"/>
      <c r="W12428" s="33"/>
      <c r="Y12428" s="33"/>
    </row>
    <row r="12429" spans="16:25" x14ac:dyDescent="0.45">
      <c r="P12429" s="33"/>
      <c r="W12429" s="33"/>
      <c r="Y12429" s="33"/>
    </row>
    <row r="12430" spans="16:25" x14ac:dyDescent="0.45">
      <c r="P12430" s="33"/>
      <c r="W12430" s="33"/>
      <c r="Y12430" s="33"/>
    </row>
    <row r="12431" spans="16:25" x14ac:dyDescent="0.45">
      <c r="P12431" s="33"/>
      <c r="W12431" s="33"/>
      <c r="Y12431" s="33"/>
    </row>
    <row r="12432" spans="16:25" x14ac:dyDescent="0.45">
      <c r="P12432" s="33"/>
      <c r="W12432" s="33"/>
      <c r="Y12432" s="33"/>
    </row>
    <row r="12433" spans="16:25" x14ac:dyDescent="0.45">
      <c r="P12433" s="33"/>
      <c r="W12433" s="33"/>
      <c r="Y12433" s="33"/>
    </row>
    <row r="12434" spans="16:25" x14ac:dyDescent="0.45">
      <c r="P12434" s="33"/>
      <c r="W12434" s="33"/>
      <c r="Y12434" s="33"/>
    </row>
    <row r="12435" spans="16:25" x14ac:dyDescent="0.45">
      <c r="P12435" s="33"/>
      <c r="W12435" s="33"/>
      <c r="Y12435" s="33"/>
    </row>
    <row r="12436" spans="16:25" x14ac:dyDescent="0.45">
      <c r="P12436" s="33"/>
      <c r="W12436" s="33"/>
      <c r="Y12436" s="33"/>
    </row>
    <row r="12437" spans="16:25" x14ac:dyDescent="0.45">
      <c r="P12437" s="33"/>
      <c r="W12437" s="33"/>
      <c r="Y12437" s="33"/>
    </row>
    <row r="12438" spans="16:25" x14ac:dyDescent="0.45">
      <c r="P12438" s="33"/>
      <c r="W12438" s="33"/>
      <c r="Y12438" s="33"/>
    </row>
    <row r="12439" spans="16:25" x14ac:dyDescent="0.45">
      <c r="P12439" s="33"/>
      <c r="W12439" s="33"/>
      <c r="Y12439" s="33"/>
    </row>
    <row r="12440" spans="16:25" x14ac:dyDescent="0.45">
      <c r="P12440" s="33"/>
      <c r="W12440" s="33"/>
      <c r="Y12440" s="33"/>
    </row>
    <row r="12441" spans="16:25" x14ac:dyDescent="0.45">
      <c r="P12441" s="33"/>
      <c r="W12441" s="33"/>
      <c r="Y12441" s="33"/>
    </row>
    <row r="12442" spans="16:25" x14ac:dyDescent="0.45">
      <c r="P12442" s="33"/>
      <c r="W12442" s="33"/>
      <c r="Y12442" s="33"/>
    </row>
    <row r="12443" spans="16:25" x14ac:dyDescent="0.45">
      <c r="P12443" s="33"/>
      <c r="W12443" s="33"/>
      <c r="Y12443" s="33"/>
    </row>
    <row r="12444" spans="16:25" x14ac:dyDescent="0.45">
      <c r="P12444" s="33"/>
      <c r="W12444" s="33"/>
      <c r="Y12444" s="33"/>
    </row>
    <row r="12445" spans="16:25" x14ac:dyDescent="0.45">
      <c r="P12445" s="33"/>
      <c r="W12445" s="33"/>
      <c r="Y12445" s="33"/>
    </row>
    <row r="12446" spans="16:25" x14ac:dyDescent="0.45">
      <c r="P12446" s="33"/>
      <c r="W12446" s="33"/>
      <c r="Y12446" s="33"/>
    </row>
    <row r="12447" spans="16:25" x14ac:dyDescent="0.45">
      <c r="P12447" s="33"/>
      <c r="W12447" s="33"/>
      <c r="Y12447" s="33"/>
    </row>
    <row r="12448" spans="16:25" x14ac:dyDescent="0.45">
      <c r="P12448" s="33"/>
      <c r="W12448" s="33"/>
      <c r="Y12448" s="33"/>
    </row>
    <row r="12449" spans="16:25" x14ac:dyDescent="0.45">
      <c r="P12449" s="33"/>
      <c r="W12449" s="33"/>
      <c r="Y12449" s="33"/>
    </row>
    <row r="12450" spans="16:25" x14ac:dyDescent="0.45">
      <c r="P12450" s="33"/>
      <c r="W12450" s="33"/>
      <c r="Y12450" s="33"/>
    </row>
    <row r="12451" spans="16:25" x14ac:dyDescent="0.45">
      <c r="P12451" s="33"/>
      <c r="W12451" s="33"/>
      <c r="Y12451" s="33"/>
    </row>
    <row r="12452" spans="16:25" x14ac:dyDescent="0.45">
      <c r="P12452" s="33"/>
      <c r="W12452" s="33"/>
      <c r="Y12452" s="33"/>
    </row>
    <row r="12453" spans="16:25" x14ac:dyDescent="0.45">
      <c r="P12453" s="33"/>
      <c r="W12453" s="33"/>
      <c r="Y12453" s="33"/>
    </row>
    <row r="12454" spans="16:25" x14ac:dyDescent="0.45">
      <c r="P12454" s="33"/>
      <c r="W12454" s="33"/>
      <c r="Y12454" s="33"/>
    </row>
    <row r="12455" spans="16:25" x14ac:dyDescent="0.45">
      <c r="P12455" s="33"/>
      <c r="W12455" s="33"/>
      <c r="Y12455" s="33"/>
    </row>
    <row r="12456" spans="16:25" x14ac:dyDescent="0.45">
      <c r="P12456" s="33"/>
      <c r="W12456" s="33"/>
      <c r="Y12456" s="33"/>
    </row>
    <row r="12457" spans="16:25" x14ac:dyDescent="0.45">
      <c r="P12457" s="33"/>
      <c r="W12457" s="33"/>
      <c r="Y12457" s="33"/>
    </row>
    <row r="12458" spans="16:25" x14ac:dyDescent="0.45">
      <c r="P12458" s="33"/>
      <c r="W12458" s="33"/>
      <c r="Y12458" s="33"/>
    </row>
    <row r="12459" spans="16:25" x14ac:dyDescent="0.45">
      <c r="P12459" s="33"/>
      <c r="W12459" s="33"/>
      <c r="Y12459" s="33"/>
    </row>
    <row r="12460" spans="16:25" x14ac:dyDescent="0.45">
      <c r="P12460" s="33"/>
      <c r="W12460" s="33"/>
      <c r="Y12460" s="33"/>
    </row>
    <row r="12461" spans="16:25" x14ac:dyDescent="0.45">
      <c r="P12461" s="33"/>
      <c r="W12461" s="33"/>
      <c r="Y12461" s="33"/>
    </row>
    <row r="12462" spans="16:25" x14ac:dyDescent="0.45">
      <c r="P12462" s="33"/>
      <c r="W12462" s="33"/>
      <c r="Y12462" s="33"/>
    </row>
    <row r="12463" spans="16:25" x14ac:dyDescent="0.45">
      <c r="P12463" s="33"/>
      <c r="W12463" s="33"/>
      <c r="Y12463" s="33"/>
    </row>
    <row r="12464" spans="16:25" x14ac:dyDescent="0.45">
      <c r="P12464" s="33"/>
      <c r="W12464" s="33"/>
      <c r="Y12464" s="33"/>
    </row>
    <row r="12465" spans="16:25" x14ac:dyDescent="0.45">
      <c r="P12465" s="33"/>
      <c r="W12465" s="33"/>
      <c r="Y12465" s="33"/>
    </row>
    <row r="12466" spans="16:25" x14ac:dyDescent="0.45">
      <c r="P12466" s="33"/>
      <c r="W12466" s="33"/>
      <c r="Y12466" s="33"/>
    </row>
    <row r="12467" spans="16:25" x14ac:dyDescent="0.45">
      <c r="P12467" s="33"/>
      <c r="W12467" s="33"/>
      <c r="Y12467" s="33"/>
    </row>
    <row r="12468" spans="16:25" x14ac:dyDescent="0.45">
      <c r="P12468" s="33"/>
      <c r="W12468" s="33"/>
      <c r="Y12468" s="33"/>
    </row>
    <row r="12469" spans="16:25" x14ac:dyDescent="0.45">
      <c r="P12469" s="33"/>
      <c r="W12469" s="33"/>
      <c r="Y12469" s="33"/>
    </row>
    <row r="12470" spans="16:25" x14ac:dyDescent="0.45">
      <c r="P12470" s="33"/>
      <c r="W12470" s="33"/>
      <c r="Y12470" s="33"/>
    </row>
    <row r="12471" spans="16:25" x14ac:dyDescent="0.45">
      <c r="P12471" s="33"/>
      <c r="W12471" s="33"/>
      <c r="Y12471" s="33"/>
    </row>
    <row r="12472" spans="16:25" x14ac:dyDescent="0.45">
      <c r="P12472" s="33"/>
      <c r="W12472" s="33"/>
      <c r="Y12472" s="33"/>
    </row>
    <row r="12473" spans="16:25" x14ac:dyDescent="0.45">
      <c r="P12473" s="33"/>
      <c r="W12473" s="33"/>
      <c r="Y12473" s="33"/>
    </row>
    <row r="12474" spans="16:25" x14ac:dyDescent="0.45">
      <c r="P12474" s="33"/>
      <c r="W12474" s="33"/>
      <c r="Y12474" s="33"/>
    </row>
    <row r="12475" spans="16:25" x14ac:dyDescent="0.45">
      <c r="P12475" s="33"/>
      <c r="W12475" s="33"/>
      <c r="Y12475" s="33"/>
    </row>
    <row r="12476" spans="16:25" x14ac:dyDescent="0.45">
      <c r="P12476" s="33"/>
      <c r="W12476" s="33"/>
      <c r="Y12476" s="33"/>
    </row>
    <row r="12477" spans="16:25" x14ac:dyDescent="0.45">
      <c r="P12477" s="33"/>
      <c r="W12477" s="33"/>
      <c r="Y12477" s="33"/>
    </row>
    <row r="12478" spans="16:25" x14ac:dyDescent="0.45">
      <c r="P12478" s="33"/>
      <c r="W12478" s="33"/>
      <c r="Y12478" s="33"/>
    </row>
    <row r="12479" spans="16:25" x14ac:dyDescent="0.45">
      <c r="P12479" s="33"/>
      <c r="W12479" s="33"/>
      <c r="Y12479" s="33"/>
    </row>
    <row r="12480" spans="16:25" x14ac:dyDescent="0.45">
      <c r="P12480" s="33"/>
      <c r="W12480" s="33"/>
      <c r="Y12480" s="33"/>
    </row>
    <row r="12481" spans="16:25" x14ac:dyDescent="0.45">
      <c r="P12481" s="33"/>
      <c r="W12481" s="33"/>
      <c r="Y12481" s="33"/>
    </row>
    <row r="12482" spans="16:25" x14ac:dyDescent="0.45">
      <c r="P12482" s="33"/>
      <c r="W12482" s="33"/>
      <c r="Y12482" s="33"/>
    </row>
    <row r="12483" spans="16:25" x14ac:dyDescent="0.45">
      <c r="P12483" s="33"/>
      <c r="W12483" s="33"/>
      <c r="Y12483" s="33"/>
    </row>
    <row r="12484" spans="16:25" x14ac:dyDescent="0.45">
      <c r="P12484" s="33"/>
      <c r="W12484" s="33"/>
      <c r="Y12484" s="33"/>
    </row>
    <row r="12485" spans="16:25" x14ac:dyDescent="0.45">
      <c r="P12485" s="33"/>
      <c r="W12485" s="33"/>
      <c r="Y12485" s="33"/>
    </row>
    <row r="12486" spans="16:25" x14ac:dyDescent="0.45">
      <c r="P12486" s="33"/>
      <c r="W12486" s="33"/>
      <c r="Y12486" s="33"/>
    </row>
    <row r="12487" spans="16:25" x14ac:dyDescent="0.45">
      <c r="P12487" s="33"/>
      <c r="W12487" s="33"/>
      <c r="Y12487" s="33"/>
    </row>
    <row r="12488" spans="16:25" x14ac:dyDescent="0.45">
      <c r="P12488" s="33"/>
      <c r="W12488" s="33"/>
      <c r="Y12488" s="33"/>
    </row>
    <row r="12489" spans="16:25" x14ac:dyDescent="0.45">
      <c r="P12489" s="33"/>
      <c r="W12489" s="33"/>
      <c r="Y12489" s="33"/>
    </row>
    <row r="12490" spans="16:25" x14ac:dyDescent="0.45">
      <c r="P12490" s="33"/>
      <c r="W12490" s="33"/>
      <c r="Y12490" s="33"/>
    </row>
    <row r="12491" spans="16:25" x14ac:dyDescent="0.45">
      <c r="P12491" s="33"/>
      <c r="W12491" s="33"/>
      <c r="Y12491" s="33"/>
    </row>
    <row r="12492" spans="16:25" x14ac:dyDescent="0.45">
      <c r="P12492" s="33"/>
      <c r="W12492" s="33"/>
      <c r="Y12492" s="33"/>
    </row>
    <row r="12493" spans="16:25" x14ac:dyDescent="0.45">
      <c r="P12493" s="33"/>
      <c r="W12493" s="33"/>
      <c r="Y12493" s="33"/>
    </row>
    <row r="12494" spans="16:25" x14ac:dyDescent="0.45">
      <c r="P12494" s="33"/>
      <c r="W12494" s="33"/>
      <c r="Y12494" s="33"/>
    </row>
    <row r="12495" spans="16:25" x14ac:dyDescent="0.45">
      <c r="P12495" s="33"/>
      <c r="W12495" s="33"/>
      <c r="Y12495" s="33"/>
    </row>
    <row r="12496" spans="16:25" x14ac:dyDescent="0.45">
      <c r="P12496" s="33"/>
      <c r="W12496" s="33"/>
      <c r="Y12496" s="33"/>
    </row>
    <row r="12497" spans="16:25" x14ac:dyDescent="0.45">
      <c r="P12497" s="33"/>
      <c r="W12497" s="33"/>
      <c r="Y12497" s="33"/>
    </row>
    <row r="12498" spans="16:25" x14ac:dyDescent="0.45">
      <c r="P12498" s="33"/>
      <c r="W12498" s="33"/>
      <c r="Y12498" s="33"/>
    </row>
    <row r="12499" spans="16:25" x14ac:dyDescent="0.45">
      <c r="P12499" s="33"/>
      <c r="W12499" s="33"/>
      <c r="Y12499" s="33"/>
    </row>
    <row r="12500" spans="16:25" x14ac:dyDescent="0.45">
      <c r="P12500" s="33"/>
      <c r="W12500" s="33"/>
      <c r="Y12500" s="33"/>
    </row>
    <row r="12501" spans="16:25" x14ac:dyDescent="0.45">
      <c r="P12501" s="33"/>
      <c r="W12501" s="33"/>
      <c r="Y12501" s="33"/>
    </row>
    <row r="12502" spans="16:25" x14ac:dyDescent="0.45">
      <c r="P12502" s="33"/>
      <c r="W12502" s="33"/>
      <c r="Y12502" s="33"/>
    </row>
    <row r="12503" spans="16:25" x14ac:dyDescent="0.45">
      <c r="P12503" s="33"/>
      <c r="W12503" s="33"/>
      <c r="Y12503" s="33"/>
    </row>
    <row r="12504" spans="16:25" x14ac:dyDescent="0.45">
      <c r="P12504" s="33"/>
      <c r="W12504" s="33"/>
      <c r="Y12504" s="33"/>
    </row>
    <row r="12505" spans="16:25" x14ac:dyDescent="0.45">
      <c r="P12505" s="33"/>
      <c r="W12505" s="33"/>
      <c r="Y12505" s="33"/>
    </row>
    <row r="12506" spans="16:25" x14ac:dyDescent="0.45">
      <c r="P12506" s="33"/>
      <c r="W12506" s="33"/>
      <c r="Y12506" s="33"/>
    </row>
    <row r="12507" spans="16:25" x14ac:dyDescent="0.45">
      <c r="P12507" s="33"/>
      <c r="W12507" s="33"/>
      <c r="Y12507" s="33"/>
    </row>
    <row r="12508" spans="16:25" x14ac:dyDescent="0.45">
      <c r="P12508" s="33"/>
      <c r="W12508" s="33"/>
      <c r="Y12508" s="33"/>
    </row>
    <row r="12509" spans="16:25" x14ac:dyDescent="0.45">
      <c r="P12509" s="33"/>
      <c r="W12509" s="33"/>
      <c r="Y12509" s="33"/>
    </row>
    <row r="12510" spans="16:25" x14ac:dyDescent="0.45">
      <c r="P12510" s="33"/>
      <c r="W12510" s="33"/>
      <c r="Y12510" s="33"/>
    </row>
    <row r="12511" spans="16:25" x14ac:dyDescent="0.45">
      <c r="P12511" s="33"/>
      <c r="W12511" s="33"/>
      <c r="Y12511" s="33"/>
    </row>
    <row r="12512" spans="16:25" x14ac:dyDescent="0.45">
      <c r="P12512" s="33"/>
      <c r="W12512" s="33"/>
      <c r="Y12512" s="33"/>
    </row>
    <row r="12513" spans="16:25" x14ac:dyDescent="0.45">
      <c r="P12513" s="33"/>
      <c r="W12513" s="33"/>
      <c r="Y12513" s="33"/>
    </row>
    <row r="12514" spans="16:25" x14ac:dyDescent="0.45">
      <c r="P12514" s="33"/>
      <c r="W12514" s="33"/>
      <c r="Y12514" s="33"/>
    </row>
    <row r="12515" spans="16:25" x14ac:dyDescent="0.45">
      <c r="P12515" s="33"/>
      <c r="W12515" s="33"/>
      <c r="Y12515" s="33"/>
    </row>
    <row r="12516" spans="16:25" x14ac:dyDescent="0.45">
      <c r="P12516" s="33"/>
      <c r="W12516" s="33"/>
      <c r="Y12516" s="33"/>
    </row>
    <row r="12517" spans="16:25" x14ac:dyDescent="0.45">
      <c r="P12517" s="33"/>
      <c r="W12517" s="33"/>
      <c r="Y12517" s="33"/>
    </row>
    <row r="12518" spans="16:25" x14ac:dyDescent="0.45">
      <c r="P12518" s="33"/>
      <c r="W12518" s="33"/>
      <c r="Y12518" s="33"/>
    </row>
    <row r="12519" spans="16:25" x14ac:dyDescent="0.45">
      <c r="P12519" s="33"/>
      <c r="W12519" s="33"/>
      <c r="Y12519" s="33"/>
    </row>
    <row r="12520" spans="16:25" x14ac:dyDescent="0.45">
      <c r="P12520" s="33"/>
      <c r="W12520" s="33"/>
      <c r="Y12520" s="33"/>
    </row>
    <row r="12521" spans="16:25" x14ac:dyDescent="0.45">
      <c r="P12521" s="33"/>
      <c r="W12521" s="33"/>
      <c r="Y12521" s="33"/>
    </row>
    <row r="12522" spans="16:25" x14ac:dyDescent="0.45">
      <c r="P12522" s="33"/>
      <c r="W12522" s="33"/>
      <c r="Y12522" s="33"/>
    </row>
    <row r="12523" spans="16:25" x14ac:dyDescent="0.45">
      <c r="P12523" s="33"/>
      <c r="W12523" s="33"/>
      <c r="Y12523" s="33"/>
    </row>
    <row r="12524" spans="16:25" x14ac:dyDescent="0.45">
      <c r="P12524" s="33"/>
      <c r="W12524" s="33"/>
      <c r="Y12524" s="33"/>
    </row>
    <row r="12525" spans="16:25" x14ac:dyDescent="0.45">
      <c r="P12525" s="33"/>
      <c r="W12525" s="33"/>
      <c r="Y12525" s="33"/>
    </row>
    <row r="12526" spans="16:25" x14ac:dyDescent="0.45">
      <c r="P12526" s="33"/>
      <c r="W12526" s="33"/>
      <c r="Y12526" s="33"/>
    </row>
    <row r="12527" spans="16:25" x14ac:dyDescent="0.45">
      <c r="P12527" s="33"/>
      <c r="W12527" s="33"/>
      <c r="Y12527" s="33"/>
    </row>
    <row r="12528" spans="16:25" x14ac:dyDescent="0.45">
      <c r="P12528" s="33"/>
      <c r="W12528" s="33"/>
      <c r="Y12528" s="33"/>
    </row>
    <row r="12529" spans="16:25" x14ac:dyDescent="0.45">
      <c r="P12529" s="33"/>
      <c r="W12529" s="33"/>
      <c r="Y12529" s="33"/>
    </row>
    <row r="12530" spans="16:25" x14ac:dyDescent="0.45">
      <c r="P12530" s="33"/>
      <c r="W12530" s="33"/>
      <c r="Y12530" s="33"/>
    </row>
    <row r="12531" spans="16:25" x14ac:dyDescent="0.45">
      <c r="P12531" s="33"/>
      <c r="W12531" s="33"/>
      <c r="Y12531" s="33"/>
    </row>
    <row r="12532" spans="16:25" x14ac:dyDescent="0.45">
      <c r="P12532" s="33"/>
      <c r="W12532" s="33"/>
      <c r="Y12532" s="33"/>
    </row>
    <row r="12533" spans="16:25" x14ac:dyDescent="0.45">
      <c r="P12533" s="33"/>
      <c r="W12533" s="33"/>
      <c r="Y12533" s="33"/>
    </row>
    <row r="12534" spans="16:25" x14ac:dyDescent="0.45">
      <c r="P12534" s="33"/>
      <c r="W12534" s="33"/>
      <c r="Y12534" s="33"/>
    </row>
    <row r="12535" spans="16:25" x14ac:dyDescent="0.45">
      <c r="P12535" s="33"/>
      <c r="W12535" s="33"/>
      <c r="Y12535" s="33"/>
    </row>
    <row r="12536" spans="16:25" x14ac:dyDescent="0.45">
      <c r="P12536" s="33"/>
      <c r="W12536" s="33"/>
      <c r="Y12536" s="33"/>
    </row>
    <row r="12537" spans="16:25" x14ac:dyDescent="0.45">
      <c r="P12537" s="33"/>
      <c r="W12537" s="33"/>
      <c r="Y12537" s="33"/>
    </row>
    <row r="12538" spans="16:25" x14ac:dyDescent="0.45">
      <c r="P12538" s="33"/>
      <c r="W12538" s="33"/>
      <c r="Y12538" s="33"/>
    </row>
    <row r="12539" spans="16:25" x14ac:dyDescent="0.45">
      <c r="P12539" s="33"/>
      <c r="W12539" s="33"/>
      <c r="Y12539" s="33"/>
    </row>
    <row r="12540" spans="16:25" x14ac:dyDescent="0.45">
      <c r="P12540" s="33"/>
      <c r="W12540" s="33"/>
      <c r="Y12540" s="33"/>
    </row>
    <row r="12541" spans="16:25" x14ac:dyDescent="0.45">
      <c r="P12541" s="33"/>
      <c r="W12541" s="33"/>
      <c r="Y12541" s="33"/>
    </row>
    <row r="12542" spans="16:25" x14ac:dyDescent="0.45">
      <c r="P12542" s="33"/>
      <c r="W12542" s="33"/>
      <c r="Y12542" s="33"/>
    </row>
    <row r="12543" spans="16:25" x14ac:dyDescent="0.45">
      <c r="P12543" s="33"/>
      <c r="W12543" s="33"/>
      <c r="Y12543" s="33"/>
    </row>
    <row r="12544" spans="16:25" x14ac:dyDescent="0.45">
      <c r="P12544" s="33"/>
      <c r="W12544" s="33"/>
      <c r="Y12544" s="33"/>
    </row>
    <row r="12545" spans="16:25" x14ac:dyDescent="0.45">
      <c r="P12545" s="33"/>
      <c r="W12545" s="33"/>
      <c r="Y12545" s="33"/>
    </row>
    <row r="12546" spans="16:25" x14ac:dyDescent="0.45">
      <c r="P12546" s="33"/>
      <c r="W12546" s="33"/>
      <c r="Y12546" s="33"/>
    </row>
    <row r="12547" spans="16:25" x14ac:dyDescent="0.45">
      <c r="P12547" s="33"/>
      <c r="W12547" s="33"/>
      <c r="Y12547" s="33"/>
    </row>
    <row r="12548" spans="16:25" x14ac:dyDescent="0.45">
      <c r="P12548" s="33"/>
      <c r="W12548" s="33"/>
      <c r="Y12548" s="33"/>
    </row>
    <row r="12549" spans="16:25" x14ac:dyDescent="0.45">
      <c r="P12549" s="33"/>
      <c r="W12549" s="33"/>
      <c r="Y12549" s="33"/>
    </row>
    <row r="12550" spans="16:25" x14ac:dyDescent="0.45">
      <c r="P12550" s="33"/>
      <c r="W12550" s="33"/>
      <c r="Y12550" s="33"/>
    </row>
    <row r="12551" spans="16:25" x14ac:dyDescent="0.45">
      <c r="P12551" s="33"/>
      <c r="W12551" s="33"/>
      <c r="Y12551" s="33"/>
    </row>
    <row r="12552" spans="16:25" x14ac:dyDescent="0.45">
      <c r="P12552" s="33"/>
      <c r="W12552" s="33"/>
      <c r="Y12552" s="33"/>
    </row>
    <row r="12553" spans="16:25" x14ac:dyDescent="0.45">
      <c r="P12553" s="33"/>
      <c r="W12553" s="33"/>
      <c r="Y12553" s="33"/>
    </row>
    <row r="12554" spans="16:25" x14ac:dyDescent="0.45">
      <c r="P12554" s="33"/>
      <c r="W12554" s="33"/>
      <c r="Y12554" s="33"/>
    </row>
    <row r="12555" spans="16:25" x14ac:dyDescent="0.45">
      <c r="P12555" s="33"/>
      <c r="W12555" s="33"/>
      <c r="Y12555" s="33"/>
    </row>
    <row r="12556" spans="16:25" x14ac:dyDescent="0.45">
      <c r="P12556" s="33"/>
      <c r="W12556" s="33"/>
      <c r="Y12556" s="33"/>
    </row>
    <row r="12557" spans="16:25" x14ac:dyDescent="0.45">
      <c r="P12557" s="33"/>
      <c r="W12557" s="33"/>
      <c r="Y12557" s="33"/>
    </row>
    <row r="12558" spans="16:25" x14ac:dyDescent="0.45">
      <c r="P12558" s="33"/>
      <c r="W12558" s="33"/>
      <c r="Y12558" s="33"/>
    </row>
    <row r="12559" spans="16:25" x14ac:dyDescent="0.45">
      <c r="P12559" s="33"/>
      <c r="W12559" s="33"/>
      <c r="Y12559" s="33"/>
    </row>
    <row r="12560" spans="16:25" x14ac:dyDescent="0.45">
      <c r="P12560" s="33"/>
      <c r="W12560" s="33"/>
      <c r="Y12560" s="33"/>
    </row>
    <row r="12561" spans="16:25" x14ac:dyDescent="0.45">
      <c r="P12561" s="33"/>
      <c r="W12561" s="33"/>
      <c r="Y12561" s="33"/>
    </row>
    <row r="12562" spans="16:25" x14ac:dyDescent="0.45">
      <c r="P12562" s="33"/>
      <c r="W12562" s="33"/>
      <c r="Y12562" s="33"/>
    </row>
    <row r="12563" spans="16:25" x14ac:dyDescent="0.45">
      <c r="P12563" s="33"/>
      <c r="W12563" s="33"/>
      <c r="Y12563" s="33"/>
    </row>
    <row r="12564" spans="16:25" x14ac:dyDescent="0.45">
      <c r="P12564" s="33"/>
      <c r="W12564" s="33"/>
      <c r="Y12564" s="33"/>
    </row>
    <row r="12565" spans="16:25" x14ac:dyDescent="0.45">
      <c r="P12565" s="33"/>
      <c r="W12565" s="33"/>
      <c r="Y12565" s="33"/>
    </row>
    <row r="12566" spans="16:25" x14ac:dyDescent="0.45">
      <c r="P12566" s="33"/>
      <c r="W12566" s="33"/>
      <c r="Y12566" s="33"/>
    </row>
    <row r="12567" spans="16:25" x14ac:dyDescent="0.45">
      <c r="P12567" s="33"/>
      <c r="W12567" s="33"/>
      <c r="Y12567" s="33"/>
    </row>
    <row r="12568" spans="16:25" x14ac:dyDescent="0.45">
      <c r="P12568" s="33"/>
      <c r="W12568" s="33"/>
      <c r="Y12568" s="33"/>
    </row>
    <row r="12569" spans="16:25" x14ac:dyDescent="0.45">
      <c r="P12569" s="33"/>
      <c r="W12569" s="33"/>
      <c r="Y12569" s="33"/>
    </row>
    <row r="12570" spans="16:25" x14ac:dyDescent="0.45">
      <c r="P12570" s="33"/>
      <c r="W12570" s="33"/>
      <c r="Y12570" s="33"/>
    </row>
    <row r="12571" spans="16:25" x14ac:dyDescent="0.45">
      <c r="P12571" s="33"/>
      <c r="W12571" s="33"/>
      <c r="Y12571" s="33"/>
    </row>
    <row r="12572" spans="16:25" x14ac:dyDescent="0.45">
      <c r="P12572" s="33"/>
      <c r="W12572" s="33"/>
      <c r="Y12572" s="33"/>
    </row>
    <row r="12573" spans="16:25" x14ac:dyDescent="0.45">
      <c r="P12573" s="33"/>
      <c r="W12573" s="33"/>
      <c r="Y12573" s="33"/>
    </row>
    <row r="12574" spans="16:25" x14ac:dyDescent="0.45">
      <c r="P12574" s="33"/>
      <c r="W12574" s="33"/>
      <c r="Y12574" s="33"/>
    </row>
    <row r="12575" spans="16:25" x14ac:dyDescent="0.45">
      <c r="P12575" s="33"/>
      <c r="W12575" s="33"/>
      <c r="Y12575" s="33"/>
    </row>
    <row r="12576" spans="16:25" x14ac:dyDescent="0.45">
      <c r="P12576" s="33"/>
      <c r="W12576" s="33"/>
      <c r="Y12576" s="33"/>
    </row>
    <row r="12577" spans="16:25" x14ac:dyDescent="0.45">
      <c r="P12577" s="33"/>
      <c r="W12577" s="33"/>
      <c r="Y12577" s="33"/>
    </row>
    <row r="12578" spans="16:25" x14ac:dyDescent="0.45">
      <c r="P12578" s="33"/>
      <c r="W12578" s="33"/>
      <c r="Y12578" s="33"/>
    </row>
    <row r="12579" spans="16:25" x14ac:dyDescent="0.45">
      <c r="P12579" s="33"/>
      <c r="W12579" s="33"/>
      <c r="Y12579" s="33"/>
    </row>
    <row r="12580" spans="16:25" x14ac:dyDescent="0.45">
      <c r="P12580" s="33"/>
      <c r="W12580" s="33"/>
      <c r="Y12580" s="33"/>
    </row>
    <row r="12581" spans="16:25" x14ac:dyDescent="0.45">
      <c r="P12581" s="33"/>
      <c r="W12581" s="33"/>
      <c r="Y12581" s="33"/>
    </row>
    <row r="12582" spans="16:25" x14ac:dyDescent="0.45">
      <c r="P12582" s="33"/>
      <c r="W12582" s="33"/>
      <c r="Y12582" s="33"/>
    </row>
    <row r="12583" spans="16:25" x14ac:dyDescent="0.45">
      <c r="P12583" s="33"/>
      <c r="W12583" s="33"/>
      <c r="Y12583" s="33"/>
    </row>
    <row r="12584" spans="16:25" x14ac:dyDescent="0.45">
      <c r="P12584" s="33"/>
      <c r="W12584" s="33"/>
      <c r="Y12584" s="33"/>
    </row>
    <row r="12585" spans="16:25" x14ac:dyDescent="0.45">
      <c r="P12585" s="33"/>
      <c r="W12585" s="33"/>
      <c r="Y12585" s="33"/>
    </row>
    <row r="12586" spans="16:25" x14ac:dyDescent="0.45">
      <c r="P12586" s="33"/>
      <c r="W12586" s="33"/>
      <c r="Y12586" s="33"/>
    </row>
    <row r="12587" spans="16:25" x14ac:dyDescent="0.45">
      <c r="P12587" s="33"/>
      <c r="W12587" s="33"/>
      <c r="Y12587" s="33"/>
    </row>
    <row r="12588" spans="16:25" x14ac:dyDescent="0.45">
      <c r="P12588" s="33"/>
      <c r="W12588" s="33"/>
      <c r="Y12588" s="33"/>
    </row>
    <row r="12589" spans="16:25" x14ac:dyDescent="0.45">
      <c r="P12589" s="33"/>
      <c r="W12589" s="33"/>
      <c r="Y12589" s="33"/>
    </row>
    <row r="12590" spans="16:25" x14ac:dyDescent="0.45">
      <c r="P12590" s="33"/>
      <c r="W12590" s="33"/>
      <c r="Y12590" s="33"/>
    </row>
    <row r="12591" spans="16:25" x14ac:dyDescent="0.45">
      <c r="P12591" s="33"/>
      <c r="W12591" s="33"/>
      <c r="Y12591" s="33"/>
    </row>
    <row r="12592" spans="16:25" x14ac:dyDescent="0.45">
      <c r="P12592" s="33"/>
      <c r="W12592" s="33"/>
      <c r="Y12592" s="33"/>
    </row>
    <row r="12593" spans="16:25" x14ac:dyDescent="0.45">
      <c r="P12593" s="33"/>
      <c r="W12593" s="33"/>
      <c r="Y12593" s="33"/>
    </row>
    <row r="12594" spans="16:25" x14ac:dyDescent="0.45">
      <c r="P12594" s="33"/>
      <c r="W12594" s="33"/>
      <c r="Y12594" s="33"/>
    </row>
    <row r="12595" spans="16:25" x14ac:dyDescent="0.45">
      <c r="P12595" s="33"/>
      <c r="W12595" s="33"/>
      <c r="Y12595" s="33"/>
    </row>
    <row r="12596" spans="16:25" x14ac:dyDescent="0.45">
      <c r="P12596" s="33"/>
      <c r="W12596" s="33"/>
      <c r="Y12596" s="33"/>
    </row>
    <row r="12597" spans="16:25" x14ac:dyDescent="0.45">
      <c r="P12597" s="33"/>
      <c r="W12597" s="33"/>
      <c r="Y12597" s="33"/>
    </row>
    <row r="12598" spans="16:25" x14ac:dyDescent="0.45">
      <c r="P12598" s="33"/>
      <c r="W12598" s="33"/>
      <c r="Y12598" s="33"/>
    </row>
    <row r="12599" spans="16:25" x14ac:dyDescent="0.45">
      <c r="P12599" s="33"/>
      <c r="W12599" s="33"/>
      <c r="Y12599" s="33"/>
    </row>
    <row r="12600" spans="16:25" x14ac:dyDescent="0.45">
      <c r="P12600" s="33"/>
      <c r="W12600" s="33"/>
      <c r="Y12600" s="33"/>
    </row>
    <row r="12601" spans="16:25" x14ac:dyDescent="0.45">
      <c r="P12601" s="33"/>
      <c r="W12601" s="33"/>
      <c r="Y12601" s="33"/>
    </row>
    <row r="12602" spans="16:25" x14ac:dyDescent="0.45">
      <c r="P12602" s="33"/>
      <c r="W12602" s="33"/>
      <c r="Y12602" s="33"/>
    </row>
    <row r="12603" spans="16:25" x14ac:dyDescent="0.45">
      <c r="P12603" s="33"/>
      <c r="W12603" s="33"/>
      <c r="Y12603" s="33"/>
    </row>
    <row r="12604" spans="16:25" x14ac:dyDescent="0.45">
      <c r="P12604" s="33"/>
      <c r="W12604" s="33"/>
      <c r="Y12604" s="33"/>
    </row>
    <row r="12605" spans="16:25" x14ac:dyDescent="0.45">
      <c r="P12605" s="33"/>
      <c r="W12605" s="33"/>
      <c r="Y12605" s="33"/>
    </row>
    <row r="12606" spans="16:25" x14ac:dyDescent="0.45">
      <c r="P12606" s="33"/>
      <c r="W12606" s="33"/>
      <c r="Y12606" s="33"/>
    </row>
    <row r="12607" spans="16:25" x14ac:dyDescent="0.45">
      <c r="P12607" s="33"/>
      <c r="W12607" s="33"/>
      <c r="Y12607" s="33"/>
    </row>
    <row r="12608" spans="16:25" x14ac:dyDescent="0.45">
      <c r="P12608" s="33"/>
      <c r="W12608" s="33"/>
      <c r="Y12608" s="33"/>
    </row>
    <row r="12609" spans="16:25" x14ac:dyDescent="0.45">
      <c r="P12609" s="33"/>
      <c r="W12609" s="33"/>
      <c r="Y12609" s="33"/>
    </row>
    <row r="12610" spans="16:25" x14ac:dyDescent="0.45">
      <c r="P12610" s="33"/>
      <c r="W12610" s="33"/>
      <c r="Y12610" s="33"/>
    </row>
    <row r="12611" spans="16:25" x14ac:dyDescent="0.45">
      <c r="P12611" s="33"/>
      <c r="W12611" s="33"/>
      <c r="Y12611" s="33"/>
    </row>
    <row r="12612" spans="16:25" x14ac:dyDescent="0.45">
      <c r="P12612" s="33"/>
      <c r="W12612" s="33"/>
      <c r="Y12612" s="33"/>
    </row>
    <row r="12613" spans="16:25" x14ac:dyDescent="0.45">
      <c r="P12613" s="33"/>
      <c r="W12613" s="33"/>
      <c r="Y12613" s="33"/>
    </row>
    <row r="12614" spans="16:25" x14ac:dyDescent="0.45">
      <c r="P12614" s="33"/>
      <c r="W12614" s="33"/>
      <c r="Y12614" s="33"/>
    </row>
    <row r="12615" spans="16:25" x14ac:dyDescent="0.45">
      <c r="P12615" s="33"/>
      <c r="W12615" s="33"/>
      <c r="Y12615" s="33"/>
    </row>
    <row r="12616" spans="16:25" x14ac:dyDescent="0.45">
      <c r="P12616" s="33"/>
      <c r="W12616" s="33"/>
      <c r="Y12616" s="33"/>
    </row>
    <row r="12617" spans="16:25" x14ac:dyDescent="0.45">
      <c r="P12617" s="33"/>
      <c r="W12617" s="33"/>
      <c r="Y12617" s="33"/>
    </row>
    <row r="12618" spans="16:25" x14ac:dyDescent="0.45">
      <c r="P12618" s="33"/>
      <c r="W12618" s="33"/>
      <c r="Y12618" s="33"/>
    </row>
    <row r="12619" spans="16:25" x14ac:dyDescent="0.45">
      <c r="P12619" s="33"/>
      <c r="W12619" s="33"/>
      <c r="Y12619" s="33"/>
    </row>
    <row r="12620" spans="16:25" x14ac:dyDescent="0.45">
      <c r="P12620" s="33"/>
      <c r="W12620" s="33"/>
      <c r="Y12620" s="33"/>
    </row>
    <row r="12621" spans="16:25" x14ac:dyDescent="0.45">
      <c r="P12621" s="33"/>
      <c r="W12621" s="33"/>
      <c r="Y12621" s="33"/>
    </row>
    <row r="12622" spans="16:25" x14ac:dyDescent="0.45">
      <c r="P12622" s="33"/>
      <c r="W12622" s="33"/>
      <c r="Y12622" s="33"/>
    </row>
    <row r="12623" spans="16:25" x14ac:dyDescent="0.45">
      <c r="P12623" s="33"/>
      <c r="W12623" s="33"/>
      <c r="Y12623" s="33"/>
    </row>
    <row r="12624" spans="16:25" x14ac:dyDescent="0.45">
      <c r="P12624" s="33"/>
      <c r="W12624" s="33"/>
      <c r="Y12624" s="33"/>
    </row>
    <row r="12625" spans="16:25" x14ac:dyDescent="0.45">
      <c r="P12625" s="33"/>
      <c r="W12625" s="33"/>
      <c r="Y12625" s="33"/>
    </row>
    <row r="12626" spans="16:25" x14ac:dyDescent="0.45">
      <c r="P12626" s="33"/>
      <c r="W12626" s="33"/>
      <c r="Y12626" s="33"/>
    </row>
    <row r="12627" spans="16:25" x14ac:dyDescent="0.45">
      <c r="P12627" s="33"/>
      <c r="W12627" s="33"/>
      <c r="Y12627" s="33"/>
    </row>
    <row r="12628" spans="16:25" x14ac:dyDescent="0.45">
      <c r="P12628" s="33"/>
      <c r="W12628" s="33"/>
      <c r="Y12628" s="33"/>
    </row>
    <row r="12629" spans="16:25" x14ac:dyDescent="0.45">
      <c r="P12629" s="33"/>
      <c r="W12629" s="33"/>
      <c r="Y12629" s="33"/>
    </row>
    <row r="12630" spans="16:25" x14ac:dyDescent="0.45">
      <c r="P12630" s="33"/>
      <c r="W12630" s="33"/>
      <c r="Y12630" s="33"/>
    </row>
    <row r="12631" spans="16:25" x14ac:dyDescent="0.45">
      <c r="P12631" s="33"/>
      <c r="W12631" s="33"/>
      <c r="Y12631" s="33"/>
    </row>
    <row r="12632" spans="16:25" x14ac:dyDescent="0.45">
      <c r="P12632" s="33"/>
      <c r="W12632" s="33"/>
      <c r="Y12632" s="33"/>
    </row>
    <row r="12633" spans="16:25" x14ac:dyDescent="0.45">
      <c r="P12633" s="33"/>
      <c r="W12633" s="33"/>
      <c r="Y12633" s="33"/>
    </row>
    <row r="12634" spans="16:25" x14ac:dyDescent="0.45">
      <c r="P12634" s="33"/>
      <c r="W12634" s="33"/>
      <c r="Y12634" s="33"/>
    </row>
    <row r="12635" spans="16:25" x14ac:dyDescent="0.45">
      <c r="P12635" s="33"/>
      <c r="W12635" s="33"/>
      <c r="Y12635" s="33"/>
    </row>
    <row r="12636" spans="16:25" x14ac:dyDescent="0.45">
      <c r="P12636" s="33"/>
      <c r="W12636" s="33"/>
      <c r="Y12636" s="33"/>
    </row>
    <row r="12637" spans="16:25" x14ac:dyDescent="0.45">
      <c r="P12637" s="33"/>
      <c r="W12637" s="33"/>
      <c r="Y12637" s="33"/>
    </row>
    <row r="12638" spans="16:25" x14ac:dyDescent="0.45">
      <c r="P12638" s="33"/>
      <c r="W12638" s="33"/>
      <c r="Y12638" s="33"/>
    </row>
    <row r="12639" spans="16:25" x14ac:dyDescent="0.45">
      <c r="P12639" s="33"/>
      <c r="W12639" s="33"/>
      <c r="Y12639" s="33"/>
    </row>
    <row r="12640" spans="16:25" x14ac:dyDescent="0.45">
      <c r="P12640" s="33"/>
      <c r="W12640" s="33"/>
      <c r="Y12640" s="33"/>
    </row>
    <row r="12641" spans="16:25" x14ac:dyDescent="0.45">
      <c r="P12641" s="33"/>
      <c r="W12641" s="33"/>
      <c r="Y12641" s="33"/>
    </row>
    <row r="12642" spans="16:25" x14ac:dyDescent="0.45">
      <c r="P12642" s="33"/>
      <c r="W12642" s="33"/>
      <c r="Y12642" s="33"/>
    </row>
    <row r="12643" spans="16:25" x14ac:dyDescent="0.45">
      <c r="P12643" s="33"/>
      <c r="W12643" s="33"/>
      <c r="Y12643" s="33"/>
    </row>
    <row r="12644" spans="16:25" x14ac:dyDescent="0.45">
      <c r="P12644" s="33"/>
      <c r="W12644" s="33"/>
      <c r="Y12644" s="33"/>
    </row>
    <row r="12645" spans="16:25" x14ac:dyDescent="0.45">
      <c r="P12645" s="33"/>
      <c r="W12645" s="33"/>
      <c r="Y12645" s="33"/>
    </row>
    <row r="12646" spans="16:25" x14ac:dyDescent="0.45">
      <c r="P12646" s="33"/>
      <c r="W12646" s="33"/>
      <c r="Y12646" s="33"/>
    </row>
    <row r="12647" spans="16:25" x14ac:dyDescent="0.45">
      <c r="P12647" s="33"/>
      <c r="W12647" s="33"/>
      <c r="Y12647" s="33"/>
    </row>
    <row r="12648" spans="16:25" x14ac:dyDescent="0.45">
      <c r="P12648" s="33"/>
      <c r="W12648" s="33"/>
      <c r="Y12648" s="33"/>
    </row>
    <row r="12649" spans="16:25" x14ac:dyDescent="0.45">
      <c r="P12649" s="33"/>
      <c r="W12649" s="33"/>
      <c r="Y12649" s="33"/>
    </row>
    <row r="12650" spans="16:25" x14ac:dyDescent="0.45">
      <c r="P12650" s="33"/>
      <c r="W12650" s="33"/>
      <c r="Y12650" s="33"/>
    </row>
    <row r="12651" spans="16:25" x14ac:dyDescent="0.45">
      <c r="P12651" s="33"/>
      <c r="W12651" s="33"/>
      <c r="Y12651" s="33"/>
    </row>
    <row r="12652" spans="16:25" x14ac:dyDescent="0.45">
      <c r="P12652" s="33"/>
      <c r="W12652" s="33"/>
      <c r="Y12652" s="33"/>
    </row>
    <row r="12653" spans="16:25" x14ac:dyDescent="0.45">
      <c r="P12653" s="33"/>
      <c r="W12653" s="33"/>
      <c r="Y12653" s="33"/>
    </row>
    <row r="12654" spans="16:25" x14ac:dyDescent="0.45">
      <c r="P12654" s="33"/>
      <c r="W12654" s="33"/>
      <c r="Y12654" s="33"/>
    </row>
    <row r="12655" spans="16:25" x14ac:dyDescent="0.45">
      <c r="P12655" s="33"/>
      <c r="W12655" s="33"/>
      <c r="Y12655" s="33"/>
    </row>
    <row r="12656" spans="16:25" x14ac:dyDescent="0.45">
      <c r="P12656" s="33"/>
      <c r="W12656" s="33"/>
      <c r="Y12656" s="33"/>
    </row>
    <row r="12657" spans="16:25" x14ac:dyDescent="0.45">
      <c r="P12657" s="33"/>
      <c r="W12657" s="33"/>
      <c r="Y12657" s="33"/>
    </row>
    <row r="12658" spans="16:25" x14ac:dyDescent="0.45">
      <c r="P12658" s="33"/>
      <c r="W12658" s="33"/>
      <c r="Y12658" s="33"/>
    </row>
    <row r="12659" spans="16:25" x14ac:dyDescent="0.45">
      <c r="P12659" s="33"/>
      <c r="W12659" s="33"/>
      <c r="Y12659" s="33"/>
    </row>
    <row r="12660" spans="16:25" x14ac:dyDescent="0.45">
      <c r="P12660" s="33"/>
      <c r="W12660" s="33"/>
      <c r="Y12660" s="33"/>
    </row>
    <row r="12661" spans="16:25" x14ac:dyDescent="0.45">
      <c r="P12661" s="33"/>
      <c r="W12661" s="33"/>
      <c r="Y12661" s="33"/>
    </row>
    <row r="12662" spans="16:25" x14ac:dyDescent="0.45">
      <c r="P12662" s="33"/>
      <c r="W12662" s="33"/>
      <c r="Y12662" s="33"/>
    </row>
    <row r="12663" spans="16:25" x14ac:dyDescent="0.45">
      <c r="P12663" s="33"/>
      <c r="W12663" s="33"/>
      <c r="Y12663" s="33"/>
    </row>
    <row r="12664" spans="16:25" x14ac:dyDescent="0.45">
      <c r="P12664" s="33"/>
      <c r="W12664" s="33"/>
      <c r="Y12664" s="33"/>
    </row>
    <row r="12665" spans="16:25" x14ac:dyDescent="0.45">
      <c r="P12665" s="33"/>
      <c r="W12665" s="33"/>
      <c r="Y12665" s="33"/>
    </row>
    <row r="12666" spans="16:25" x14ac:dyDescent="0.45">
      <c r="P12666" s="33"/>
      <c r="W12666" s="33"/>
      <c r="Y12666" s="33"/>
    </row>
    <row r="12667" spans="16:25" x14ac:dyDescent="0.45">
      <c r="P12667" s="33"/>
      <c r="W12667" s="33"/>
      <c r="Y12667" s="33"/>
    </row>
    <row r="12668" spans="16:25" x14ac:dyDescent="0.45">
      <c r="P12668" s="33"/>
      <c r="W12668" s="33"/>
      <c r="Y12668" s="33"/>
    </row>
    <row r="12669" spans="16:25" x14ac:dyDescent="0.45">
      <c r="P12669" s="33"/>
      <c r="W12669" s="33"/>
      <c r="Y12669" s="33"/>
    </row>
    <row r="12670" spans="16:25" x14ac:dyDescent="0.45">
      <c r="P12670" s="33"/>
      <c r="W12670" s="33"/>
      <c r="Y12670" s="33"/>
    </row>
    <row r="12671" spans="16:25" x14ac:dyDescent="0.45">
      <c r="P12671" s="33"/>
      <c r="W12671" s="33"/>
      <c r="Y12671" s="33"/>
    </row>
    <row r="12672" spans="16:25" x14ac:dyDescent="0.45">
      <c r="P12672" s="33"/>
      <c r="W12672" s="33"/>
      <c r="Y12672" s="33"/>
    </row>
    <row r="12673" spans="16:25" x14ac:dyDescent="0.45">
      <c r="P12673" s="33"/>
      <c r="W12673" s="33"/>
      <c r="Y12673" s="33"/>
    </row>
    <row r="12674" spans="16:25" x14ac:dyDescent="0.45">
      <c r="P12674" s="33"/>
      <c r="W12674" s="33"/>
      <c r="Y12674" s="33"/>
    </row>
    <row r="12675" spans="16:25" x14ac:dyDescent="0.45">
      <c r="P12675" s="33"/>
      <c r="W12675" s="33"/>
      <c r="Y12675" s="33"/>
    </row>
    <row r="12676" spans="16:25" x14ac:dyDescent="0.45">
      <c r="P12676" s="33"/>
      <c r="W12676" s="33"/>
      <c r="Y12676" s="33"/>
    </row>
    <row r="12677" spans="16:25" x14ac:dyDescent="0.45">
      <c r="P12677" s="33"/>
      <c r="W12677" s="33"/>
      <c r="Y12677" s="33"/>
    </row>
    <row r="12678" spans="16:25" x14ac:dyDescent="0.45">
      <c r="P12678" s="33"/>
      <c r="W12678" s="33"/>
      <c r="Y12678" s="33"/>
    </row>
    <row r="12679" spans="16:25" x14ac:dyDescent="0.45">
      <c r="P12679" s="33"/>
      <c r="W12679" s="33"/>
      <c r="Y12679" s="33"/>
    </row>
    <row r="12680" spans="16:25" x14ac:dyDescent="0.45">
      <c r="P12680" s="33"/>
      <c r="W12680" s="33"/>
      <c r="Y12680" s="33"/>
    </row>
    <row r="12681" spans="16:25" x14ac:dyDescent="0.45">
      <c r="P12681" s="33"/>
      <c r="W12681" s="33"/>
      <c r="Y12681" s="33"/>
    </row>
    <row r="12682" spans="16:25" x14ac:dyDescent="0.45">
      <c r="P12682" s="33"/>
      <c r="W12682" s="33"/>
      <c r="Y12682" s="33"/>
    </row>
    <row r="12683" spans="16:25" x14ac:dyDescent="0.45">
      <c r="P12683" s="33"/>
      <c r="W12683" s="33"/>
      <c r="Y12683" s="33"/>
    </row>
    <row r="12684" spans="16:25" x14ac:dyDescent="0.45">
      <c r="P12684" s="33"/>
      <c r="W12684" s="33"/>
      <c r="Y12684" s="33"/>
    </row>
    <row r="12685" spans="16:25" x14ac:dyDescent="0.45">
      <c r="P12685" s="33"/>
      <c r="W12685" s="33"/>
      <c r="Y12685" s="33"/>
    </row>
    <row r="12686" spans="16:25" x14ac:dyDescent="0.45">
      <c r="P12686" s="33"/>
      <c r="W12686" s="33"/>
      <c r="Y12686" s="33"/>
    </row>
    <row r="12687" spans="16:25" x14ac:dyDescent="0.45">
      <c r="P12687" s="33"/>
      <c r="W12687" s="33"/>
      <c r="Y12687" s="33"/>
    </row>
    <row r="12688" spans="16:25" x14ac:dyDescent="0.45">
      <c r="P12688" s="33"/>
      <c r="W12688" s="33"/>
      <c r="Y12688" s="33"/>
    </row>
    <row r="12689" spans="16:25" x14ac:dyDescent="0.45">
      <c r="P12689" s="33"/>
      <c r="W12689" s="33"/>
      <c r="Y12689" s="33"/>
    </row>
    <row r="12690" spans="16:25" x14ac:dyDescent="0.45">
      <c r="P12690" s="33"/>
      <c r="W12690" s="33"/>
      <c r="Y12690" s="33"/>
    </row>
    <row r="12691" spans="16:25" x14ac:dyDescent="0.45">
      <c r="P12691" s="33"/>
      <c r="W12691" s="33"/>
      <c r="Y12691" s="33"/>
    </row>
    <row r="12692" spans="16:25" x14ac:dyDescent="0.45">
      <c r="P12692" s="33"/>
      <c r="W12692" s="33"/>
      <c r="Y12692" s="33"/>
    </row>
    <row r="12693" spans="16:25" x14ac:dyDescent="0.45">
      <c r="P12693" s="33"/>
      <c r="W12693" s="33"/>
      <c r="Y12693" s="33"/>
    </row>
    <row r="12694" spans="16:25" x14ac:dyDescent="0.45">
      <c r="P12694" s="33"/>
      <c r="W12694" s="33"/>
      <c r="Y12694" s="33"/>
    </row>
    <row r="12695" spans="16:25" x14ac:dyDescent="0.45">
      <c r="P12695" s="33"/>
      <c r="W12695" s="33"/>
      <c r="Y12695" s="33"/>
    </row>
    <row r="12696" spans="16:25" x14ac:dyDescent="0.45">
      <c r="P12696" s="33"/>
      <c r="W12696" s="33"/>
      <c r="Y12696" s="33"/>
    </row>
    <row r="12697" spans="16:25" x14ac:dyDescent="0.45">
      <c r="P12697" s="33"/>
      <c r="W12697" s="33"/>
      <c r="Y12697" s="33"/>
    </row>
    <row r="12698" spans="16:25" x14ac:dyDescent="0.45">
      <c r="P12698" s="33"/>
      <c r="W12698" s="33"/>
      <c r="Y12698" s="33"/>
    </row>
    <row r="12699" spans="16:25" x14ac:dyDescent="0.45">
      <c r="P12699" s="33"/>
      <c r="W12699" s="33"/>
      <c r="Y12699" s="33"/>
    </row>
    <row r="12700" spans="16:25" x14ac:dyDescent="0.45">
      <c r="P12700" s="33"/>
      <c r="W12700" s="33"/>
      <c r="Y12700" s="33"/>
    </row>
    <row r="12701" spans="16:25" x14ac:dyDescent="0.45">
      <c r="P12701" s="33"/>
      <c r="W12701" s="33"/>
      <c r="Y12701" s="33"/>
    </row>
    <row r="12702" spans="16:25" x14ac:dyDescent="0.45">
      <c r="P12702" s="33"/>
      <c r="W12702" s="33"/>
      <c r="Y12702" s="33"/>
    </row>
    <row r="12703" spans="16:25" x14ac:dyDescent="0.45">
      <c r="P12703" s="33"/>
      <c r="W12703" s="33"/>
      <c r="Y12703" s="33"/>
    </row>
    <row r="12704" spans="16:25" x14ac:dyDescent="0.45">
      <c r="P12704" s="33"/>
      <c r="W12704" s="33"/>
      <c r="Y12704" s="33"/>
    </row>
    <row r="12705" spans="16:25" x14ac:dyDescent="0.45">
      <c r="P12705" s="33"/>
      <c r="W12705" s="33"/>
      <c r="Y12705" s="33"/>
    </row>
    <row r="12706" spans="16:25" x14ac:dyDescent="0.45">
      <c r="P12706" s="33"/>
      <c r="W12706" s="33"/>
      <c r="Y12706" s="33"/>
    </row>
    <row r="12707" spans="16:25" x14ac:dyDescent="0.45">
      <c r="P12707" s="33"/>
      <c r="W12707" s="33"/>
      <c r="Y12707" s="33"/>
    </row>
    <row r="12708" spans="16:25" x14ac:dyDescent="0.45">
      <c r="P12708" s="33"/>
      <c r="W12708" s="33"/>
      <c r="Y12708" s="33"/>
    </row>
    <row r="12709" spans="16:25" x14ac:dyDescent="0.45">
      <c r="P12709" s="33"/>
      <c r="W12709" s="33"/>
      <c r="Y12709" s="33"/>
    </row>
    <row r="12710" spans="16:25" x14ac:dyDescent="0.45">
      <c r="P12710" s="33"/>
      <c r="W12710" s="33"/>
      <c r="Y12710" s="33"/>
    </row>
    <row r="12711" spans="16:25" x14ac:dyDescent="0.45">
      <c r="P12711" s="33"/>
      <c r="W12711" s="33"/>
      <c r="Y12711" s="33"/>
    </row>
    <row r="12712" spans="16:25" x14ac:dyDescent="0.45">
      <c r="P12712" s="33"/>
      <c r="W12712" s="33"/>
      <c r="Y12712" s="33"/>
    </row>
    <row r="12713" spans="16:25" x14ac:dyDescent="0.45">
      <c r="P12713" s="33"/>
      <c r="W12713" s="33"/>
      <c r="Y12713" s="33"/>
    </row>
    <row r="12714" spans="16:25" x14ac:dyDescent="0.45">
      <c r="P12714" s="33"/>
      <c r="W12714" s="33"/>
      <c r="Y12714" s="33"/>
    </row>
    <row r="12715" spans="16:25" x14ac:dyDescent="0.45">
      <c r="P12715" s="33"/>
      <c r="W12715" s="33"/>
      <c r="Y12715" s="33"/>
    </row>
    <row r="12716" spans="16:25" x14ac:dyDescent="0.45">
      <c r="P12716" s="33"/>
      <c r="W12716" s="33"/>
      <c r="Y12716" s="33"/>
    </row>
    <row r="12717" spans="16:25" x14ac:dyDescent="0.45">
      <c r="P12717" s="33"/>
      <c r="W12717" s="33"/>
      <c r="Y12717" s="33"/>
    </row>
    <row r="12718" spans="16:25" x14ac:dyDescent="0.45">
      <c r="P12718" s="33"/>
      <c r="W12718" s="33"/>
      <c r="Y12718" s="33"/>
    </row>
    <row r="12719" spans="16:25" x14ac:dyDescent="0.45">
      <c r="P12719" s="33"/>
      <c r="W12719" s="33"/>
      <c r="Y12719" s="33"/>
    </row>
    <row r="12720" spans="16:25" x14ac:dyDescent="0.45">
      <c r="P12720" s="33"/>
      <c r="W12720" s="33"/>
      <c r="Y12720" s="33"/>
    </row>
    <row r="12721" spans="16:25" x14ac:dyDescent="0.45">
      <c r="P12721" s="33"/>
      <c r="W12721" s="33"/>
      <c r="Y12721" s="33"/>
    </row>
    <row r="12722" spans="16:25" x14ac:dyDescent="0.45">
      <c r="P12722" s="33"/>
      <c r="W12722" s="33"/>
      <c r="Y12722" s="33"/>
    </row>
    <row r="12723" spans="16:25" x14ac:dyDescent="0.45">
      <c r="P12723" s="33"/>
      <c r="W12723" s="33"/>
      <c r="Y12723" s="33"/>
    </row>
    <row r="12724" spans="16:25" x14ac:dyDescent="0.45">
      <c r="P12724" s="33"/>
      <c r="W12724" s="33"/>
      <c r="Y12724" s="33"/>
    </row>
    <row r="12725" spans="16:25" x14ac:dyDescent="0.45">
      <c r="P12725" s="33"/>
      <c r="W12725" s="33"/>
      <c r="Y12725" s="33"/>
    </row>
    <row r="12726" spans="16:25" x14ac:dyDescent="0.45">
      <c r="P12726" s="33"/>
      <c r="W12726" s="33"/>
      <c r="Y12726" s="33"/>
    </row>
    <row r="12727" spans="16:25" x14ac:dyDescent="0.45">
      <c r="P12727" s="33"/>
      <c r="W12727" s="33"/>
      <c r="Y12727" s="33"/>
    </row>
    <row r="12728" spans="16:25" x14ac:dyDescent="0.45">
      <c r="P12728" s="33"/>
      <c r="W12728" s="33"/>
      <c r="Y12728" s="33"/>
    </row>
    <row r="12729" spans="16:25" x14ac:dyDescent="0.45">
      <c r="P12729" s="33"/>
      <c r="W12729" s="33"/>
      <c r="Y12729" s="33"/>
    </row>
    <row r="12730" spans="16:25" x14ac:dyDescent="0.45">
      <c r="P12730" s="33"/>
      <c r="W12730" s="33"/>
      <c r="Y12730" s="33"/>
    </row>
    <row r="12731" spans="16:25" x14ac:dyDescent="0.45">
      <c r="P12731" s="33"/>
      <c r="W12731" s="33"/>
      <c r="Y12731" s="33"/>
    </row>
    <row r="12732" spans="16:25" x14ac:dyDescent="0.45">
      <c r="P12732" s="33"/>
      <c r="W12732" s="33"/>
      <c r="Y12732" s="33"/>
    </row>
    <row r="12733" spans="16:25" x14ac:dyDescent="0.45">
      <c r="P12733" s="33"/>
      <c r="W12733" s="33"/>
      <c r="Y12733" s="33"/>
    </row>
    <row r="12734" spans="16:25" x14ac:dyDescent="0.45">
      <c r="P12734" s="33"/>
      <c r="W12734" s="33"/>
      <c r="Y12734" s="33"/>
    </row>
    <row r="12735" spans="16:25" x14ac:dyDescent="0.45">
      <c r="P12735" s="33"/>
      <c r="W12735" s="33"/>
      <c r="Y12735" s="33"/>
    </row>
    <row r="12736" spans="16:25" x14ac:dyDescent="0.45">
      <c r="P12736" s="33"/>
      <c r="W12736" s="33"/>
      <c r="Y12736" s="33"/>
    </row>
    <row r="12737" spans="16:25" x14ac:dyDescent="0.45">
      <c r="P12737" s="33"/>
      <c r="W12737" s="33"/>
      <c r="Y12737" s="33"/>
    </row>
    <row r="12738" spans="16:25" x14ac:dyDescent="0.45">
      <c r="P12738" s="33"/>
      <c r="W12738" s="33"/>
      <c r="Y12738" s="33"/>
    </row>
    <row r="12739" spans="16:25" x14ac:dyDescent="0.45">
      <c r="P12739" s="33"/>
      <c r="W12739" s="33"/>
      <c r="Y12739" s="33"/>
    </row>
    <row r="12740" spans="16:25" x14ac:dyDescent="0.45">
      <c r="P12740" s="33"/>
      <c r="W12740" s="33"/>
      <c r="Y12740" s="33"/>
    </row>
    <row r="12741" spans="16:25" x14ac:dyDescent="0.45">
      <c r="P12741" s="33"/>
      <c r="W12741" s="33"/>
      <c r="Y12741" s="33"/>
    </row>
    <row r="12742" spans="16:25" x14ac:dyDescent="0.45">
      <c r="P12742" s="33"/>
      <c r="W12742" s="33"/>
      <c r="Y12742" s="33"/>
    </row>
    <row r="12743" spans="16:25" x14ac:dyDescent="0.45">
      <c r="P12743" s="33"/>
      <c r="W12743" s="33"/>
      <c r="Y12743" s="33"/>
    </row>
    <row r="12744" spans="16:25" x14ac:dyDescent="0.45">
      <c r="P12744" s="33"/>
      <c r="W12744" s="33"/>
      <c r="Y12744" s="33"/>
    </row>
    <row r="12745" spans="16:25" x14ac:dyDescent="0.45">
      <c r="P12745" s="33"/>
      <c r="W12745" s="33"/>
      <c r="Y12745" s="33"/>
    </row>
    <row r="12746" spans="16:25" x14ac:dyDescent="0.45">
      <c r="P12746" s="33"/>
      <c r="W12746" s="33"/>
      <c r="Y12746" s="33"/>
    </row>
    <row r="12747" spans="16:25" x14ac:dyDescent="0.45">
      <c r="P12747" s="33"/>
      <c r="W12747" s="33"/>
      <c r="Y12747" s="33"/>
    </row>
    <row r="12748" spans="16:25" x14ac:dyDescent="0.45">
      <c r="P12748" s="33"/>
      <c r="W12748" s="33"/>
      <c r="Y12748" s="33"/>
    </row>
    <row r="12749" spans="16:25" x14ac:dyDescent="0.45">
      <c r="P12749" s="33"/>
      <c r="W12749" s="33"/>
      <c r="Y12749" s="33"/>
    </row>
    <row r="12750" spans="16:25" x14ac:dyDescent="0.45">
      <c r="P12750" s="33"/>
      <c r="W12750" s="33"/>
      <c r="Y12750" s="33"/>
    </row>
    <row r="12751" spans="16:25" x14ac:dyDescent="0.45">
      <c r="P12751" s="33"/>
      <c r="W12751" s="33"/>
      <c r="Y12751" s="33"/>
    </row>
    <row r="12752" spans="16:25" x14ac:dyDescent="0.45">
      <c r="P12752" s="33"/>
      <c r="W12752" s="33"/>
      <c r="Y12752" s="33"/>
    </row>
    <row r="12753" spans="16:25" x14ac:dyDescent="0.45">
      <c r="P12753" s="33"/>
      <c r="W12753" s="33"/>
      <c r="Y12753" s="33"/>
    </row>
    <row r="12754" spans="16:25" x14ac:dyDescent="0.45">
      <c r="P12754" s="33"/>
      <c r="W12754" s="33"/>
      <c r="Y12754" s="33"/>
    </row>
    <row r="12755" spans="16:25" x14ac:dyDescent="0.45">
      <c r="P12755" s="33"/>
      <c r="W12755" s="33"/>
      <c r="Y12755" s="33"/>
    </row>
    <row r="12756" spans="16:25" x14ac:dyDescent="0.45">
      <c r="P12756" s="33"/>
      <c r="W12756" s="33"/>
      <c r="Y12756" s="33"/>
    </row>
    <row r="12757" spans="16:25" x14ac:dyDescent="0.45">
      <c r="P12757" s="33"/>
      <c r="W12757" s="33"/>
      <c r="Y12757" s="33"/>
    </row>
    <row r="12758" spans="16:25" x14ac:dyDescent="0.45">
      <c r="P12758" s="33"/>
      <c r="W12758" s="33"/>
      <c r="Y12758" s="33"/>
    </row>
    <row r="12759" spans="16:25" x14ac:dyDescent="0.45">
      <c r="P12759" s="33"/>
      <c r="W12759" s="33"/>
      <c r="Y12759" s="33"/>
    </row>
    <row r="12760" spans="16:25" x14ac:dyDescent="0.45">
      <c r="P12760" s="33"/>
      <c r="W12760" s="33"/>
      <c r="Y12760" s="33"/>
    </row>
    <row r="12761" spans="16:25" x14ac:dyDescent="0.45">
      <c r="P12761" s="33"/>
      <c r="W12761" s="33"/>
      <c r="Y12761" s="33"/>
    </row>
    <row r="12762" spans="16:25" x14ac:dyDescent="0.45">
      <c r="P12762" s="33"/>
      <c r="W12762" s="33"/>
      <c r="Y12762" s="33"/>
    </row>
    <row r="12763" spans="16:25" x14ac:dyDescent="0.45">
      <c r="P12763" s="33"/>
      <c r="W12763" s="33"/>
      <c r="Y12763" s="33"/>
    </row>
    <row r="12764" spans="16:25" x14ac:dyDescent="0.45">
      <c r="P12764" s="33"/>
      <c r="W12764" s="33"/>
      <c r="Y12764" s="33"/>
    </row>
    <row r="12765" spans="16:25" x14ac:dyDescent="0.45">
      <c r="P12765" s="33"/>
      <c r="W12765" s="33"/>
      <c r="Y12765" s="33"/>
    </row>
    <row r="12766" spans="16:25" x14ac:dyDescent="0.45">
      <c r="P12766" s="33"/>
      <c r="W12766" s="33"/>
      <c r="Y12766" s="33"/>
    </row>
    <row r="12767" spans="16:25" x14ac:dyDescent="0.45">
      <c r="P12767" s="33"/>
      <c r="W12767" s="33"/>
      <c r="Y12767" s="33"/>
    </row>
    <row r="12768" spans="16:25" x14ac:dyDescent="0.45">
      <c r="P12768" s="33"/>
      <c r="W12768" s="33"/>
      <c r="Y12768" s="33"/>
    </row>
    <row r="12769" spans="16:25" x14ac:dyDescent="0.45">
      <c r="P12769" s="33"/>
      <c r="W12769" s="33"/>
      <c r="Y12769" s="33"/>
    </row>
    <row r="12770" spans="16:25" x14ac:dyDescent="0.45">
      <c r="P12770" s="33"/>
      <c r="W12770" s="33"/>
      <c r="Y12770" s="33"/>
    </row>
    <row r="12771" spans="16:25" x14ac:dyDescent="0.45">
      <c r="P12771" s="33"/>
      <c r="W12771" s="33"/>
      <c r="Y12771" s="33"/>
    </row>
    <row r="12772" spans="16:25" x14ac:dyDescent="0.45">
      <c r="P12772" s="33"/>
      <c r="W12772" s="33"/>
      <c r="Y12772" s="33"/>
    </row>
    <row r="12773" spans="16:25" x14ac:dyDescent="0.45">
      <c r="P12773" s="33"/>
      <c r="W12773" s="33"/>
      <c r="Y12773" s="33"/>
    </row>
    <row r="12774" spans="16:25" x14ac:dyDescent="0.45">
      <c r="P12774" s="33"/>
      <c r="W12774" s="33"/>
      <c r="Y12774" s="33"/>
    </row>
    <row r="12775" spans="16:25" x14ac:dyDescent="0.45">
      <c r="P12775" s="33"/>
      <c r="W12775" s="33"/>
      <c r="Y12775" s="33"/>
    </row>
    <row r="12776" spans="16:25" x14ac:dyDescent="0.45">
      <c r="P12776" s="33"/>
      <c r="W12776" s="33"/>
      <c r="Y12776" s="33"/>
    </row>
    <row r="12777" spans="16:25" x14ac:dyDescent="0.45">
      <c r="P12777" s="33"/>
      <c r="W12777" s="33"/>
      <c r="Y12777" s="33"/>
    </row>
    <row r="12778" spans="16:25" x14ac:dyDescent="0.45">
      <c r="P12778" s="33"/>
      <c r="W12778" s="33"/>
      <c r="Y12778" s="33"/>
    </row>
    <row r="12779" spans="16:25" x14ac:dyDescent="0.45">
      <c r="P12779" s="33"/>
      <c r="W12779" s="33"/>
      <c r="Y12779" s="33"/>
    </row>
    <row r="12780" spans="16:25" x14ac:dyDescent="0.45">
      <c r="P12780" s="33"/>
      <c r="W12780" s="33"/>
      <c r="Y12780" s="33"/>
    </row>
    <row r="12781" spans="16:25" x14ac:dyDescent="0.45">
      <c r="P12781" s="33"/>
      <c r="W12781" s="33"/>
      <c r="Y12781" s="33"/>
    </row>
    <row r="12782" spans="16:25" x14ac:dyDescent="0.45">
      <c r="P12782" s="33"/>
      <c r="W12782" s="33"/>
      <c r="Y12782" s="33"/>
    </row>
    <row r="12783" spans="16:25" x14ac:dyDescent="0.45">
      <c r="P12783" s="33"/>
      <c r="W12783" s="33"/>
      <c r="Y12783" s="33"/>
    </row>
    <row r="12784" spans="16:25" x14ac:dyDescent="0.45">
      <c r="P12784" s="33"/>
      <c r="W12784" s="33"/>
      <c r="Y12784" s="33"/>
    </row>
    <row r="12785" spans="16:25" x14ac:dyDescent="0.45">
      <c r="P12785" s="33"/>
      <c r="W12785" s="33"/>
      <c r="Y12785" s="33"/>
    </row>
    <row r="12786" spans="16:25" x14ac:dyDescent="0.45">
      <c r="P12786" s="33"/>
      <c r="W12786" s="33"/>
      <c r="Y12786" s="33"/>
    </row>
    <row r="12787" spans="16:25" x14ac:dyDescent="0.45">
      <c r="P12787" s="33"/>
      <c r="W12787" s="33"/>
      <c r="Y12787" s="33"/>
    </row>
    <row r="12788" spans="16:25" x14ac:dyDescent="0.45">
      <c r="P12788" s="33"/>
      <c r="W12788" s="33"/>
      <c r="Y12788" s="33"/>
    </row>
    <row r="12789" spans="16:25" x14ac:dyDescent="0.45">
      <c r="P12789" s="33"/>
      <c r="W12789" s="33"/>
      <c r="Y12789" s="33"/>
    </row>
    <row r="12790" spans="16:25" x14ac:dyDescent="0.45">
      <c r="P12790" s="33"/>
      <c r="W12790" s="33"/>
      <c r="Y12790" s="33"/>
    </row>
    <row r="12791" spans="16:25" x14ac:dyDescent="0.45">
      <c r="P12791" s="33"/>
      <c r="W12791" s="33"/>
      <c r="Y12791" s="33"/>
    </row>
    <row r="12792" spans="16:25" x14ac:dyDescent="0.45">
      <c r="P12792" s="33"/>
      <c r="W12792" s="33"/>
      <c r="Y12792" s="33"/>
    </row>
    <row r="12793" spans="16:25" x14ac:dyDescent="0.45">
      <c r="P12793" s="33"/>
      <c r="W12793" s="33"/>
      <c r="Y12793" s="33"/>
    </row>
    <row r="12794" spans="16:25" x14ac:dyDescent="0.45">
      <c r="P12794" s="33"/>
      <c r="W12794" s="33"/>
      <c r="Y12794" s="33"/>
    </row>
    <row r="12795" spans="16:25" x14ac:dyDescent="0.45">
      <c r="P12795" s="33"/>
      <c r="W12795" s="33"/>
      <c r="Y12795" s="33"/>
    </row>
    <row r="12796" spans="16:25" x14ac:dyDescent="0.45">
      <c r="P12796" s="33"/>
      <c r="W12796" s="33"/>
      <c r="Y12796" s="33"/>
    </row>
    <row r="12797" spans="16:25" x14ac:dyDescent="0.45">
      <c r="P12797" s="33"/>
      <c r="W12797" s="33"/>
      <c r="Y12797" s="33"/>
    </row>
    <row r="12798" spans="16:25" x14ac:dyDescent="0.45">
      <c r="P12798" s="33"/>
      <c r="W12798" s="33"/>
      <c r="Y12798" s="33"/>
    </row>
    <row r="12799" spans="16:25" x14ac:dyDescent="0.45">
      <c r="P12799" s="33"/>
      <c r="W12799" s="33"/>
      <c r="Y12799" s="33"/>
    </row>
    <row r="12800" spans="16:25" x14ac:dyDescent="0.45">
      <c r="P12800" s="33"/>
      <c r="W12800" s="33"/>
      <c r="Y12800" s="33"/>
    </row>
    <row r="12801" spans="16:25" x14ac:dyDescent="0.45">
      <c r="P12801" s="33"/>
      <c r="W12801" s="33"/>
      <c r="Y12801" s="33"/>
    </row>
    <row r="12802" spans="16:25" x14ac:dyDescent="0.45">
      <c r="P12802" s="33"/>
      <c r="W12802" s="33"/>
      <c r="Y12802" s="33"/>
    </row>
    <row r="12803" spans="16:25" x14ac:dyDescent="0.45">
      <c r="P12803" s="33"/>
      <c r="W12803" s="33"/>
      <c r="Y12803" s="33"/>
    </row>
    <row r="12804" spans="16:25" x14ac:dyDescent="0.45">
      <c r="P12804" s="33"/>
      <c r="W12804" s="33"/>
      <c r="Y12804" s="33"/>
    </row>
    <row r="12805" spans="16:25" x14ac:dyDescent="0.45">
      <c r="P12805" s="33"/>
      <c r="W12805" s="33"/>
      <c r="Y12805" s="33"/>
    </row>
    <row r="12806" spans="16:25" x14ac:dyDescent="0.45">
      <c r="P12806" s="33"/>
      <c r="W12806" s="33"/>
      <c r="Y12806" s="33"/>
    </row>
    <row r="12807" spans="16:25" x14ac:dyDescent="0.45">
      <c r="P12807" s="33"/>
      <c r="W12807" s="33"/>
      <c r="Y12807" s="33"/>
    </row>
    <row r="12808" spans="16:25" x14ac:dyDescent="0.45">
      <c r="P12808" s="33"/>
      <c r="W12808" s="33"/>
      <c r="Y12808" s="33"/>
    </row>
    <row r="12809" spans="16:25" x14ac:dyDescent="0.45">
      <c r="P12809" s="33"/>
      <c r="W12809" s="33"/>
      <c r="Y12809" s="33"/>
    </row>
    <row r="12810" spans="16:25" x14ac:dyDescent="0.45">
      <c r="P12810" s="33"/>
      <c r="W12810" s="33"/>
      <c r="Y12810" s="33"/>
    </row>
    <row r="12811" spans="16:25" x14ac:dyDescent="0.45">
      <c r="P12811" s="33"/>
      <c r="W12811" s="33"/>
      <c r="Y12811" s="33"/>
    </row>
    <row r="12812" spans="16:25" x14ac:dyDescent="0.45">
      <c r="P12812" s="33"/>
      <c r="W12812" s="33"/>
      <c r="Y12812" s="33"/>
    </row>
    <row r="12813" spans="16:25" x14ac:dyDescent="0.45">
      <c r="P12813" s="33"/>
      <c r="W12813" s="33"/>
      <c r="Y12813" s="33"/>
    </row>
    <row r="12814" spans="16:25" x14ac:dyDescent="0.45">
      <c r="P12814" s="33"/>
      <c r="W12814" s="33"/>
      <c r="Y12814" s="33"/>
    </row>
    <row r="12815" spans="16:25" x14ac:dyDescent="0.45">
      <c r="P12815" s="33"/>
      <c r="W12815" s="33"/>
      <c r="Y12815" s="33"/>
    </row>
    <row r="12816" spans="16:25" x14ac:dyDescent="0.45">
      <c r="P12816" s="33"/>
      <c r="W12816" s="33"/>
      <c r="Y12816" s="33"/>
    </row>
    <row r="12817" spans="16:25" x14ac:dyDescent="0.45">
      <c r="P12817" s="33"/>
      <c r="W12817" s="33"/>
      <c r="Y12817" s="33"/>
    </row>
    <row r="12818" spans="16:25" x14ac:dyDescent="0.45">
      <c r="P12818" s="33"/>
      <c r="W12818" s="33"/>
      <c r="Y12818" s="33"/>
    </row>
    <row r="12819" spans="16:25" x14ac:dyDescent="0.45">
      <c r="P12819" s="33"/>
      <c r="W12819" s="33"/>
      <c r="Y12819" s="33"/>
    </row>
    <row r="12820" spans="16:25" x14ac:dyDescent="0.45">
      <c r="P12820" s="33"/>
      <c r="W12820" s="33"/>
      <c r="Y12820" s="33"/>
    </row>
    <row r="12821" spans="16:25" x14ac:dyDescent="0.45">
      <c r="P12821" s="33"/>
      <c r="W12821" s="33"/>
      <c r="Y12821" s="33"/>
    </row>
    <row r="12822" spans="16:25" x14ac:dyDescent="0.45">
      <c r="P12822" s="33"/>
      <c r="W12822" s="33"/>
      <c r="Y12822" s="33"/>
    </row>
    <row r="12823" spans="16:25" x14ac:dyDescent="0.45">
      <c r="P12823" s="33"/>
      <c r="W12823" s="33"/>
      <c r="Y12823" s="33"/>
    </row>
    <row r="12824" spans="16:25" x14ac:dyDescent="0.45">
      <c r="P12824" s="33"/>
      <c r="W12824" s="33"/>
      <c r="Y12824" s="33"/>
    </row>
    <row r="12825" spans="16:25" x14ac:dyDescent="0.45">
      <c r="P12825" s="33"/>
      <c r="W12825" s="33"/>
      <c r="Y12825" s="33"/>
    </row>
    <row r="12826" spans="16:25" x14ac:dyDescent="0.45">
      <c r="P12826" s="33"/>
      <c r="W12826" s="33"/>
      <c r="Y12826" s="33"/>
    </row>
    <row r="12827" spans="16:25" x14ac:dyDescent="0.45">
      <c r="P12827" s="33"/>
      <c r="W12827" s="33"/>
      <c r="Y12827" s="33"/>
    </row>
    <row r="12828" spans="16:25" x14ac:dyDescent="0.45">
      <c r="P12828" s="33"/>
      <c r="W12828" s="33"/>
      <c r="Y12828" s="33"/>
    </row>
    <row r="12829" spans="16:25" x14ac:dyDescent="0.45">
      <c r="P12829" s="33"/>
      <c r="W12829" s="33"/>
      <c r="Y12829" s="33"/>
    </row>
    <row r="12830" spans="16:25" x14ac:dyDescent="0.45">
      <c r="P12830" s="33"/>
      <c r="W12830" s="33"/>
      <c r="Y12830" s="33"/>
    </row>
    <row r="12831" spans="16:25" x14ac:dyDescent="0.45">
      <c r="P12831" s="33"/>
      <c r="W12831" s="33"/>
      <c r="Y12831" s="33"/>
    </row>
    <row r="12832" spans="16:25" x14ac:dyDescent="0.45">
      <c r="P12832" s="33"/>
      <c r="W12832" s="33"/>
      <c r="Y12832" s="33"/>
    </row>
    <row r="12833" spans="16:25" x14ac:dyDescent="0.45">
      <c r="P12833" s="33"/>
      <c r="W12833" s="33"/>
      <c r="Y12833" s="33"/>
    </row>
    <row r="12834" spans="16:25" x14ac:dyDescent="0.45">
      <c r="P12834" s="33"/>
      <c r="W12834" s="33"/>
      <c r="Y12834" s="33"/>
    </row>
    <row r="12835" spans="16:25" x14ac:dyDescent="0.45">
      <c r="P12835" s="33"/>
      <c r="W12835" s="33"/>
      <c r="Y12835" s="33"/>
    </row>
    <row r="12836" spans="16:25" x14ac:dyDescent="0.45">
      <c r="P12836" s="33"/>
      <c r="W12836" s="33"/>
      <c r="Y12836" s="33"/>
    </row>
    <row r="12837" spans="16:25" x14ac:dyDescent="0.45">
      <c r="P12837" s="33"/>
      <c r="W12837" s="33"/>
      <c r="Y12837" s="33"/>
    </row>
    <row r="12838" spans="16:25" x14ac:dyDescent="0.45">
      <c r="P12838" s="33"/>
      <c r="W12838" s="33"/>
      <c r="Y12838" s="33"/>
    </row>
    <row r="12839" spans="16:25" x14ac:dyDescent="0.45">
      <c r="P12839" s="33"/>
      <c r="W12839" s="33"/>
      <c r="Y12839" s="33"/>
    </row>
    <row r="12840" spans="16:25" x14ac:dyDescent="0.45">
      <c r="P12840" s="33"/>
      <c r="W12840" s="33"/>
      <c r="Y12840" s="33"/>
    </row>
    <row r="12841" spans="16:25" x14ac:dyDescent="0.45">
      <c r="P12841" s="33"/>
      <c r="W12841" s="33"/>
      <c r="Y12841" s="33"/>
    </row>
    <row r="12842" spans="16:25" x14ac:dyDescent="0.45">
      <c r="P12842" s="33"/>
      <c r="W12842" s="33"/>
      <c r="Y12842" s="33"/>
    </row>
    <row r="12843" spans="16:25" x14ac:dyDescent="0.45">
      <c r="P12843" s="33"/>
      <c r="W12843" s="33"/>
      <c r="Y12843" s="33"/>
    </row>
    <row r="12844" spans="16:25" x14ac:dyDescent="0.45">
      <c r="P12844" s="33"/>
      <c r="W12844" s="33"/>
      <c r="Y12844" s="33"/>
    </row>
    <row r="12845" spans="16:25" x14ac:dyDescent="0.45">
      <c r="P12845" s="33"/>
      <c r="W12845" s="33"/>
      <c r="Y12845" s="33"/>
    </row>
    <row r="12846" spans="16:25" x14ac:dyDescent="0.45">
      <c r="P12846" s="33"/>
      <c r="W12846" s="33"/>
      <c r="Y12846" s="33"/>
    </row>
    <row r="12847" spans="16:25" x14ac:dyDescent="0.45">
      <c r="P12847" s="33"/>
      <c r="W12847" s="33"/>
      <c r="Y12847" s="33"/>
    </row>
    <row r="12848" spans="16:25" x14ac:dyDescent="0.45">
      <c r="P12848" s="33"/>
      <c r="W12848" s="33"/>
      <c r="Y12848" s="33"/>
    </row>
    <row r="12849" spans="16:25" x14ac:dyDescent="0.45">
      <c r="P12849" s="33"/>
      <c r="W12849" s="33"/>
      <c r="Y12849" s="33"/>
    </row>
    <row r="12850" spans="16:25" x14ac:dyDescent="0.45">
      <c r="P12850" s="33"/>
      <c r="W12850" s="33"/>
      <c r="Y12850" s="33"/>
    </row>
    <row r="12851" spans="16:25" x14ac:dyDescent="0.45">
      <c r="P12851" s="33"/>
      <c r="W12851" s="33"/>
      <c r="Y12851" s="33"/>
    </row>
    <row r="12852" spans="16:25" x14ac:dyDescent="0.45">
      <c r="P12852" s="33"/>
      <c r="W12852" s="33"/>
      <c r="Y12852" s="33"/>
    </row>
    <row r="12853" spans="16:25" x14ac:dyDescent="0.45">
      <c r="P12853" s="33"/>
      <c r="W12853" s="33"/>
      <c r="Y12853" s="33"/>
    </row>
    <row r="12854" spans="16:25" x14ac:dyDescent="0.45">
      <c r="P12854" s="33"/>
      <c r="W12854" s="33"/>
      <c r="Y12854" s="33"/>
    </row>
    <row r="12855" spans="16:25" x14ac:dyDescent="0.45">
      <c r="P12855" s="33"/>
      <c r="W12855" s="33"/>
      <c r="Y12855" s="33"/>
    </row>
    <row r="12856" spans="16:25" x14ac:dyDescent="0.45">
      <c r="P12856" s="33"/>
      <c r="W12856" s="33"/>
      <c r="Y12856" s="33"/>
    </row>
    <row r="12857" spans="16:25" x14ac:dyDescent="0.45">
      <c r="P12857" s="33"/>
      <c r="W12857" s="33"/>
      <c r="Y12857" s="33"/>
    </row>
    <row r="12858" spans="16:25" x14ac:dyDescent="0.45">
      <c r="P12858" s="33"/>
      <c r="W12858" s="33"/>
      <c r="Y12858" s="33"/>
    </row>
    <row r="12859" spans="16:25" x14ac:dyDescent="0.45">
      <c r="P12859" s="33"/>
      <c r="W12859" s="33"/>
      <c r="Y12859" s="33"/>
    </row>
    <row r="12860" spans="16:25" x14ac:dyDescent="0.45">
      <c r="P12860" s="33"/>
      <c r="W12860" s="33"/>
      <c r="Y12860" s="33"/>
    </row>
    <row r="12861" spans="16:25" x14ac:dyDescent="0.45">
      <c r="P12861" s="33"/>
      <c r="W12861" s="33"/>
      <c r="Y12861" s="33"/>
    </row>
    <row r="12862" spans="16:25" x14ac:dyDescent="0.45">
      <c r="P12862" s="33"/>
      <c r="W12862" s="33"/>
      <c r="Y12862" s="33"/>
    </row>
    <row r="12863" spans="16:25" x14ac:dyDescent="0.45">
      <c r="P12863" s="33"/>
      <c r="W12863" s="33"/>
      <c r="Y12863" s="33"/>
    </row>
    <row r="12864" spans="16:25" x14ac:dyDescent="0.45">
      <c r="P12864" s="33"/>
      <c r="W12864" s="33"/>
      <c r="Y12864" s="33"/>
    </row>
    <row r="12865" spans="16:25" x14ac:dyDescent="0.45">
      <c r="P12865" s="33"/>
      <c r="W12865" s="33"/>
      <c r="Y12865" s="33"/>
    </row>
    <row r="12866" spans="16:25" x14ac:dyDescent="0.45">
      <c r="P12866" s="33"/>
      <c r="W12866" s="33"/>
      <c r="Y12866" s="33"/>
    </row>
    <row r="12867" spans="16:25" x14ac:dyDescent="0.45">
      <c r="P12867" s="33"/>
      <c r="W12867" s="33"/>
      <c r="Y12867" s="33"/>
    </row>
    <row r="12868" spans="16:25" x14ac:dyDescent="0.45">
      <c r="P12868" s="33"/>
      <c r="W12868" s="33"/>
      <c r="Y12868" s="33"/>
    </row>
    <row r="12869" spans="16:25" x14ac:dyDescent="0.45">
      <c r="P12869" s="33"/>
      <c r="W12869" s="33"/>
      <c r="Y12869" s="33"/>
    </row>
    <row r="12870" spans="16:25" x14ac:dyDescent="0.45">
      <c r="P12870" s="33"/>
      <c r="W12870" s="33"/>
      <c r="Y12870" s="33"/>
    </row>
    <row r="12871" spans="16:25" x14ac:dyDescent="0.45">
      <c r="P12871" s="33"/>
      <c r="W12871" s="33"/>
      <c r="Y12871" s="33"/>
    </row>
    <row r="12872" spans="16:25" x14ac:dyDescent="0.45">
      <c r="P12872" s="33"/>
      <c r="W12872" s="33"/>
      <c r="Y12872" s="33"/>
    </row>
    <row r="12873" spans="16:25" x14ac:dyDescent="0.45">
      <c r="P12873" s="33"/>
      <c r="W12873" s="33"/>
      <c r="Y12873" s="33"/>
    </row>
    <row r="12874" spans="16:25" x14ac:dyDescent="0.45">
      <c r="P12874" s="33"/>
      <c r="W12874" s="33"/>
      <c r="Y12874" s="33"/>
    </row>
    <row r="12875" spans="16:25" x14ac:dyDescent="0.45">
      <c r="P12875" s="33"/>
      <c r="W12875" s="33"/>
      <c r="Y12875" s="33"/>
    </row>
    <row r="12876" spans="16:25" x14ac:dyDescent="0.45">
      <c r="P12876" s="33"/>
      <c r="W12876" s="33"/>
      <c r="Y12876" s="33"/>
    </row>
    <row r="12877" spans="16:25" x14ac:dyDescent="0.45">
      <c r="P12877" s="33"/>
      <c r="W12877" s="33"/>
      <c r="Y12877" s="33"/>
    </row>
    <row r="12878" spans="16:25" x14ac:dyDescent="0.45">
      <c r="P12878" s="33"/>
      <c r="W12878" s="33"/>
      <c r="Y12878" s="33"/>
    </row>
    <row r="12879" spans="16:25" x14ac:dyDescent="0.45">
      <c r="P12879" s="33"/>
      <c r="W12879" s="33"/>
      <c r="Y12879" s="33"/>
    </row>
    <row r="12880" spans="16:25" x14ac:dyDescent="0.45">
      <c r="P12880" s="33"/>
      <c r="W12880" s="33"/>
      <c r="Y12880" s="33"/>
    </row>
    <row r="12881" spans="16:25" x14ac:dyDescent="0.45">
      <c r="P12881" s="33"/>
      <c r="W12881" s="33"/>
      <c r="Y12881" s="33"/>
    </row>
    <row r="12882" spans="16:25" x14ac:dyDescent="0.45">
      <c r="P12882" s="33"/>
      <c r="W12882" s="33"/>
      <c r="Y12882" s="33"/>
    </row>
    <row r="12883" spans="16:25" x14ac:dyDescent="0.45">
      <c r="P12883" s="33"/>
      <c r="W12883" s="33"/>
      <c r="Y12883" s="33"/>
    </row>
    <row r="12884" spans="16:25" x14ac:dyDescent="0.45">
      <c r="P12884" s="33"/>
      <c r="W12884" s="33"/>
      <c r="Y12884" s="33"/>
    </row>
    <row r="12885" spans="16:25" x14ac:dyDescent="0.45">
      <c r="P12885" s="33"/>
      <c r="W12885" s="33"/>
      <c r="Y12885" s="33"/>
    </row>
    <row r="12886" spans="16:25" x14ac:dyDescent="0.45">
      <c r="P12886" s="33"/>
      <c r="W12886" s="33"/>
      <c r="Y12886" s="33"/>
    </row>
    <row r="12887" spans="16:25" x14ac:dyDescent="0.45">
      <c r="P12887" s="33"/>
      <c r="W12887" s="33"/>
      <c r="Y12887" s="33"/>
    </row>
    <row r="12888" spans="16:25" x14ac:dyDescent="0.45">
      <c r="P12888" s="33"/>
      <c r="W12888" s="33"/>
      <c r="Y12888" s="33"/>
    </row>
    <row r="12889" spans="16:25" x14ac:dyDescent="0.45">
      <c r="P12889" s="33"/>
      <c r="W12889" s="33"/>
      <c r="Y12889" s="33"/>
    </row>
    <row r="12890" spans="16:25" x14ac:dyDescent="0.45">
      <c r="P12890" s="33"/>
      <c r="W12890" s="33"/>
      <c r="Y12890" s="33"/>
    </row>
    <row r="12891" spans="16:25" x14ac:dyDescent="0.45">
      <c r="P12891" s="33"/>
      <c r="W12891" s="33"/>
      <c r="Y12891" s="33"/>
    </row>
    <row r="12892" spans="16:25" x14ac:dyDescent="0.45">
      <c r="P12892" s="33"/>
      <c r="W12892" s="33"/>
      <c r="Y12892" s="33"/>
    </row>
    <row r="12893" spans="16:25" x14ac:dyDescent="0.45">
      <c r="P12893" s="33"/>
      <c r="W12893" s="33"/>
      <c r="Y12893" s="33"/>
    </row>
    <row r="12894" spans="16:25" x14ac:dyDescent="0.45">
      <c r="P12894" s="33"/>
      <c r="W12894" s="33"/>
      <c r="Y12894" s="33"/>
    </row>
    <row r="12895" spans="16:25" x14ac:dyDescent="0.45">
      <c r="P12895" s="33"/>
      <c r="W12895" s="33"/>
      <c r="Y12895" s="33"/>
    </row>
    <row r="12896" spans="16:25" x14ac:dyDescent="0.45">
      <c r="P12896" s="33"/>
      <c r="W12896" s="33"/>
      <c r="Y12896" s="33"/>
    </row>
    <row r="12897" spans="16:25" x14ac:dyDescent="0.45">
      <c r="P12897" s="33"/>
      <c r="W12897" s="33"/>
      <c r="Y12897" s="33"/>
    </row>
    <row r="12898" spans="16:25" x14ac:dyDescent="0.45">
      <c r="P12898" s="33"/>
      <c r="W12898" s="33"/>
      <c r="Y12898" s="33"/>
    </row>
    <row r="12899" spans="16:25" x14ac:dyDescent="0.45">
      <c r="P12899" s="33"/>
      <c r="W12899" s="33"/>
      <c r="Y12899" s="33"/>
    </row>
    <row r="12900" spans="16:25" x14ac:dyDescent="0.45">
      <c r="P12900" s="33"/>
      <c r="W12900" s="33"/>
      <c r="Y12900" s="33"/>
    </row>
    <row r="12901" spans="16:25" x14ac:dyDescent="0.45">
      <c r="P12901" s="33"/>
      <c r="W12901" s="33"/>
      <c r="Y12901" s="33"/>
    </row>
    <row r="12902" spans="16:25" x14ac:dyDescent="0.45">
      <c r="P12902" s="33"/>
      <c r="W12902" s="33"/>
      <c r="Y12902" s="33"/>
    </row>
    <row r="12903" spans="16:25" x14ac:dyDescent="0.45">
      <c r="P12903" s="33"/>
      <c r="W12903" s="33"/>
      <c r="Y12903" s="33"/>
    </row>
    <row r="12904" spans="16:25" x14ac:dyDescent="0.45">
      <c r="P12904" s="33"/>
      <c r="W12904" s="33"/>
      <c r="Y12904" s="33"/>
    </row>
    <row r="12905" spans="16:25" x14ac:dyDescent="0.45">
      <c r="P12905" s="33"/>
      <c r="W12905" s="33"/>
      <c r="Y12905" s="33"/>
    </row>
    <row r="12906" spans="16:25" x14ac:dyDescent="0.45">
      <c r="P12906" s="33"/>
      <c r="W12906" s="33"/>
      <c r="Y12906" s="33"/>
    </row>
    <row r="12907" spans="16:25" x14ac:dyDescent="0.45">
      <c r="P12907" s="33"/>
      <c r="W12907" s="33"/>
      <c r="Y12907" s="33"/>
    </row>
    <row r="12908" spans="16:25" x14ac:dyDescent="0.45">
      <c r="P12908" s="33"/>
      <c r="W12908" s="33"/>
      <c r="Y12908" s="33"/>
    </row>
    <row r="12909" spans="16:25" x14ac:dyDescent="0.45">
      <c r="P12909" s="33"/>
      <c r="W12909" s="33"/>
      <c r="Y12909" s="33"/>
    </row>
    <row r="12910" spans="16:25" x14ac:dyDescent="0.45">
      <c r="P12910" s="33"/>
      <c r="W12910" s="33"/>
      <c r="Y12910" s="33"/>
    </row>
    <row r="12911" spans="16:25" x14ac:dyDescent="0.45">
      <c r="P12911" s="33"/>
      <c r="W12911" s="33"/>
      <c r="Y12911" s="33"/>
    </row>
    <row r="12912" spans="16:25" x14ac:dyDescent="0.45">
      <c r="P12912" s="33"/>
      <c r="W12912" s="33"/>
      <c r="Y12912" s="33"/>
    </row>
    <row r="12913" spans="16:25" x14ac:dyDescent="0.45">
      <c r="P12913" s="33"/>
      <c r="W12913" s="33"/>
      <c r="Y12913" s="33"/>
    </row>
    <row r="12914" spans="16:25" x14ac:dyDescent="0.45">
      <c r="P12914" s="33"/>
      <c r="W12914" s="33"/>
      <c r="Y12914" s="33"/>
    </row>
    <row r="12915" spans="16:25" x14ac:dyDescent="0.45">
      <c r="P12915" s="33"/>
      <c r="W12915" s="33"/>
      <c r="Y12915" s="33"/>
    </row>
    <row r="12916" spans="16:25" x14ac:dyDescent="0.45">
      <c r="P12916" s="33"/>
      <c r="W12916" s="33"/>
      <c r="Y12916" s="33"/>
    </row>
    <row r="12917" spans="16:25" x14ac:dyDescent="0.45">
      <c r="P12917" s="33"/>
      <c r="W12917" s="33"/>
      <c r="Y12917" s="33"/>
    </row>
    <row r="12918" spans="16:25" x14ac:dyDescent="0.45">
      <c r="P12918" s="33"/>
      <c r="W12918" s="33"/>
      <c r="Y12918" s="33"/>
    </row>
    <row r="12919" spans="16:25" x14ac:dyDescent="0.45">
      <c r="P12919" s="33"/>
      <c r="W12919" s="33"/>
      <c r="Y12919" s="33"/>
    </row>
    <row r="12920" spans="16:25" x14ac:dyDescent="0.45">
      <c r="P12920" s="33"/>
      <c r="W12920" s="33"/>
      <c r="Y12920" s="33"/>
    </row>
    <row r="12921" spans="16:25" x14ac:dyDescent="0.45">
      <c r="P12921" s="33"/>
      <c r="W12921" s="33"/>
      <c r="Y12921" s="33"/>
    </row>
    <row r="12922" spans="16:25" x14ac:dyDescent="0.45">
      <c r="P12922" s="33"/>
      <c r="W12922" s="33"/>
      <c r="Y12922" s="33"/>
    </row>
    <row r="12923" spans="16:25" x14ac:dyDescent="0.45">
      <c r="P12923" s="33"/>
      <c r="W12923" s="33"/>
      <c r="Y12923" s="33"/>
    </row>
    <row r="12924" spans="16:25" x14ac:dyDescent="0.45">
      <c r="P12924" s="33"/>
      <c r="W12924" s="33"/>
      <c r="Y12924" s="33"/>
    </row>
    <row r="12925" spans="16:25" x14ac:dyDescent="0.45">
      <c r="P12925" s="33"/>
      <c r="W12925" s="33"/>
      <c r="Y12925" s="33"/>
    </row>
    <row r="12926" spans="16:25" x14ac:dyDescent="0.45">
      <c r="P12926" s="33"/>
      <c r="W12926" s="33"/>
      <c r="Y12926" s="33"/>
    </row>
    <row r="12927" spans="16:25" x14ac:dyDescent="0.45">
      <c r="P12927" s="33"/>
      <c r="W12927" s="33"/>
      <c r="Y12927" s="33"/>
    </row>
    <row r="12928" spans="16:25" x14ac:dyDescent="0.45">
      <c r="P12928" s="33"/>
      <c r="W12928" s="33"/>
      <c r="Y12928" s="33"/>
    </row>
    <row r="12929" spans="16:25" x14ac:dyDescent="0.45">
      <c r="P12929" s="33"/>
      <c r="W12929" s="33"/>
      <c r="Y12929" s="33"/>
    </row>
    <row r="12930" spans="16:25" x14ac:dyDescent="0.45">
      <c r="P12930" s="33"/>
      <c r="W12930" s="33"/>
      <c r="Y12930" s="33"/>
    </row>
    <row r="12931" spans="16:25" x14ac:dyDescent="0.45">
      <c r="P12931" s="33"/>
      <c r="W12931" s="33"/>
      <c r="Y12931" s="33"/>
    </row>
    <row r="12932" spans="16:25" x14ac:dyDescent="0.45">
      <c r="P12932" s="33"/>
      <c r="W12932" s="33"/>
      <c r="Y12932" s="33"/>
    </row>
    <row r="12933" spans="16:25" x14ac:dyDescent="0.45">
      <c r="P12933" s="33"/>
      <c r="W12933" s="33"/>
      <c r="Y12933" s="33"/>
    </row>
    <row r="12934" spans="16:25" x14ac:dyDescent="0.45">
      <c r="P12934" s="33"/>
      <c r="W12934" s="33"/>
      <c r="Y12934" s="33"/>
    </row>
    <row r="12935" spans="16:25" x14ac:dyDescent="0.45">
      <c r="P12935" s="33"/>
      <c r="W12935" s="33"/>
      <c r="Y12935" s="33"/>
    </row>
    <row r="12936" spans="16:25" x14ac:dyDescent="0.45">
      <c r="P12936" s="33"/>
      <c r="W12936" s="33"/>
      <c r="Y12936" s="33"/>
    </row>
    <row r="12937" spans="16:25" x14ac:dyDescent="0.45">
      <c r="P12937" s="33"/>
      <c r="W12937" s="33"/>
      <c r="Y12937" s="33"/>
    </row>
    <row r="12938" spans="16:25" x14ac:dyDescent="0.45">
      <c r="P12938" s="33"/>
      <c r="W12938" s="33"/>
      <c r="Y12938" s="33"/>
    </row>
    <row r="12939" spans="16:25" x14ac:dyDescent="0.45">
      <c r="P12939" s="33"/>
      <c r="W12939" s="33"/>
      <c r="Y12939" s="33"/>
    </row>
    <row r="12940" spans="16:25" x14ac:dyDescent="0.45">
      <c r="P12940" s="33"/>
      <c r="W12940" s="33"/>
      <c r="Y12940" s="33"/>
    </row>
    <row r="12941" spans="16:25" x14ac:dyDescent="0.45">
      <c r="P12941" s="33"/>
      <c r="W12941" s="33"/>
      <c r="Y12941" s="33"/>
    </row>
    <row r="12942" spans="16:25" x14ac:dyDescent="0.45">
      <c r="P12942" s="33"/>
      <c r="W12942" s="33"/>
      <c r="Y12942" s="33"/>
    </row>
    <row r="12943" spans="16:25" x14ac:dyDescent="0.45">
      <c r="P12943" s="33"/>
      <c r="W12943" s="33"/>
      <c r="Y12943" s="33"/>
    </row>
    <row r="12944" spans="16:25" x14ac:dyDescent="0.45">
      <c r="P12944" s="33"/>
      <c r="W12944" s="33"/>
      <c r="Y12944" s="33"/>
    </row>
    <row r="12945" spans="16:25" x14ac:dyDescent="0.45">
      <c r="P12945" s="33"/>
      <c r="W12945" s="33"/>
      <c r="Y12945" s="33"/>
    </row>
    <row r="12946" spans="16:25" x14ac:dyDescent="0.45">
      <c r="P12946" s="33"/>
      <c r="W12946" s="33"/>
      <c r="Y12946" s="33"/>
    </row>
    <row r="12947" spans="16:25" x14ac:dyDescent="0.45">
      <c r="P12947" s="33"/>
      <c r="W12947" s="33"/>
      <c r="Y12947" s="33"/>
    </row>
    <row r="12948" spans="16:25" x14ac:dyDescent="0.45">
      <c r="P12948" s="33"/>
      <c r="W12948" s="33"/>
      <c r="Y12948" s="33"/>
    </row>
    <row r="12949" spans="16:25" x14ac:dyDescent="0.45">
      <c r="P12949" s="33"/>
      <c r="W12949" s="33"/>
      <c r="Y12949" s="33"/>
    </row>
    <row r="12950" spans="16:25" x14ac:dyDescent="0.45">
      <c r="P12950" s="33"/>
      <c r="W12950" s="33"/>
      <c r="Y12950" s="33"/>
    </row>
    <row r="12951" spans="16:25" x14ac:dyDescent="0.45">
      <c r="P12951" s="33"/>
      <c r="W12951" s="33"/>
      <c r="Y12951" s="33"/>
    </row>
    <row r="12952" spans="16:25" x14ac:dyDescent="0.45">
      <c r="P12952" s="33"/>
      <c r="W12952" s="33"/>
      <c r="Y12952" s="33"/>
    </row>
    <row r="12953" spans="16:25" x14ac:dyDescent="0.45">
      <c r="P12953" s="33"/>
      <c r="W12953" s="33"/>
      <c r="Y12953" s="33"/>
    </row>
    <row r="12954" spans="16:25" x14ac:dyDescent="0.45">
      <c r="P12954" s="33"/>
      <c r="W12954" s="33"/>
      <c r="Y12954" s="33"/>
    </row>
    <row r="12955" spans="16:25" x14ac:dyDescent="0.45">
      <c r="P12955" s="33"/>
      <c r="W12955" s="33"/>
      <c r="Y12955" s="33"/>
    </row>
    <row r="12956" spans="16:25" x14ac:dyDescent="0.45">
      <c r="P12956" s="33"/>
      <c r="W12956" s="33"/>
      <c r="Y12956" s="33"/>
    </row>
    <row r="12957" spans="16:25" x14ac:dyDescent="0.45">
      <c r="P12957" s="33"/>
      <c r="W12957" s="33"/>
      <c r="Y12957" s="33"/>
    </row>
    <row r="12958" spans="16:25" x14ac:dyDescent="0.45">
      <c r="P12958" s="33"/>
      <c r="W12958" s="33"/>
      <c r="Y12958" s="33"/>
    </row>
    <row r="12959" spans="16:25" x14ac:dyDescent="0.45">
      <c r="P12959" s="33"/>
      <c r="W12959" s="33"/>
      <c r="Y12959" s="33"/>
    </row>
    <row r="12960" spans="16:25" x14ac:dyDescent="0.45">
      <c r="P12960" s="33"/>
      <c r="W12960" s="33"/>
      <c r="Y12960" s="33"/>
    </row>
    <row r="12961" spans="16:25" x14ac:dyDescent="0.45">
      <c r="P12961" s="33"/>
      <c r="W12961" s="33"/>
      <c r="Y12961" s="33"/>
    </row>
    <row r="12962" spans="16:25" x14ac:dyDescent="0.45">
      <c r="P12962" s="33"/>
      <c r="W12962" s="33"/>
      <c r="Y12962" s="33"/>
    </row>
    <row r="12963" spans="16:25" x14ac:dyDescent="0.45">
      <c r="P12963" s="33"/>
      <c r="W12963" s="33"/>
      <c r="Y12963" s="33"/>
    </row>
    <row r="12964" spans="16:25" x14ac:dyDescent="0.45">
      <c r="P12964" s="33"/>
      <c r="W12964" s="33"/>
      <c r="Y12964" s="33"/>
    </row>
    <row r="12965" spans="16:25" x14ac:dyDescent="0.45">
      <c r="P12965" s="33"/>
      <c r="W12965" s="33"/>
      <c r="Y12965" s="33"/>
    </row>
    <row r="12966" spans="16:25" x14ac:dyDescent="0.45">
      <c r="P12966" s="33"/>
      <c r="W12966" s="33"/>
      <c r="Y12966" s="33"/>
    </row>
    <row r="12967" spans="16:25" x14ac:dyDescent="0.45">
      <c r="P12967" s="33"/>
      <c r="W12967" s="33"/>
      <c r="Y12967" s="33"/>
    </row>
    <row r="12968" spans="16:25" x14ac:dyDescent="0.45">
      <c r="P12968" s="33"/>
      <c r="W12968" s="33"/>
      <c r="Y12968" s="33"/>
    </row>
    <row r="12969" spans="16:25" x14ac:dyDescent="0.45">
      <c r="P12969" s="33"/>
      <c r="W12969" s="33"/>
      <c r="Y12969" s="33"/>
    </row>
    <row r="12970" spans="16:25" x14ac:dyDescent="0.45">
      <c r="P12970" s="33"/>
      <c r="W12970" s="33"/>
      <c r="Y12970" s="33"/>
    </row>
    <row r="12971" spans="16:25" x14ac:dyDescent="0.45">
      <c r="P12971" s="33"/>
      <c r="W12971" s="33"/>
      <c r="Y12971" s="33"/>
    </row>
    <row r="12972" spans="16:25" x14ac:dyDescent="0.45">
      <c r="P12972" s="33"/>
      <c r="W12972" s="33"/>
      <c r="Y12972" s="33"/>
    </row>
    <row r="12973" spans="16:25" x14ac:dyDescent="0.45">
      <c r="P12973" s="33"/>
      <c r="W12973" s="33"/>
      <c r="Y12973" s="33"/>
    </row>
    <row r="12974" spans="16:25" x14ac:dyDescent="0.45">
      <c r="P12974" s="33"/>
      <c r="W12974" s="33"/>
      <c r="Y12974" s="33"/>
    </row>
    <row r="12975" spans="16:25" x14ac:dyDescent="0.45">
      <c r="P12975" s="33"/>
      <c r="W12975" s="33"/>
      <c r="Y12975" s="33"/>
    </row>
    <row r="12976" spans="16:25" x14ac:dyDescent="0.45">
      <c r="P12976" s="33"/>
      <c r="W12976" s="33"/>
      <c r="Y12976" s="33"/>
    </row>
    <row r="12977" spans="16:25" x14ac:dyDescent="0.45">
      <c r="P12977" s="33"/>
      <c r="W12977" s="33"/>
      <c r="Y12977" s="33"/>
    </row>
    <row r="12978" spans="16:25" x14ac:dyDescent="0.45">
      <c r="P12978" s="33"/>
      <c r="W12978" s="33"/>
      <c r="Y12978" s="33"/>
    </row>
    <row r="12979" spans="16:25" x14ac:dyDescent="0.45">
      <c r="P12979" s="33"/>
      <c r="W12979" s="33"/>
      <c r="Y12979" s="33"/>
    </row>
    <row r="12980" spans="16:25" x14ac:dyDescent="0.45">
      <c r="P12980" s="33"/>
      <c r="W12980" s="33"/>
      <c r="Y12980" s="33"/>
    </row>
    <row r="12981" spans="16:25" x14ac:dyDescent="0.45">
      <c r="P12981" s="33"/>
      <c r="W12981" s="33"/>
      <c r="Y12981" s="33"/>
    </row>
    <row r="12982" spans="16:25" x14ac:dyDescent="0.45">
      <c r="P12982" s="33"/>
      <c r="W12982" s="33"/>
      <c r="Y12982" s="33"/>
    </row>
    <row r="12983" spans="16:25" x14ac:dyDescent="0.45">
      <c r="P12983" s="33"/>
      <c r="W12983" s="33"/>
      <c r="Y12983" s="33"/>
    </row>
    <row r="12984" spans="16:25" x14ac:dyDescent="0.45">
      <c r="P12984" s="33"/>
      <c r="W12984" s="33"/>
      <c r="Y12984" s="33"/>
    </row>
    <row r="12985" spans="16:25" x14ac:dyDescent="0.45">
      <c r="P12985" s="33"/>
      <c r="W12985" s="33"/>
      <c r="Y12985" s="33"/>
    </row>
    <row r="12986" spans="16:25" x14ac:dyDescent="0.45">
      <c r="P12986" s="33"/>
      <c r="W12986" s="33"/>
      <c r="Y12986" s="33"/>
    </row>
    <row r="12987" spans="16:25" x14ac:dyDescent="0.45">
      <c r="P12987" s="33"/>
      <c r="W12987" s="33"/>
      <c r="Y12987" s="33"/>
    </row>
    <row r="12988" spans="16:25" x14ac:dyDescent="0.45">
      <c r="P12988" s="33"/>
      <c r="W12988" s="33"/>
      <c r="Y12988" s="33"/>
    </row>
    <row r="12989" spans="16:25" x14ac:dyDescent="0.45">
      <c r="P12989" s="33"/>
      <c r="W12989" s="33"/>
      <c r="Y12989" s="33"/>
    </row>
    <row r="12990" spans="16:25" x14ac:dyDescent="0.45">
      <c r="P12990" s="33"/>
      <c r="W12990" s="33"/>
      <c r="Y12990" s="33"/>
    </row>
    <row r="12991" spans="16:25" x14ac:dyDescent="0.45">
      <c r="P12991" s="33"/>
      <c r="W12991" s="33"/>
      <c r="Y12991" s="33"/>
    </row>
    <row r="12992" spans="16:25" x14ac:dyDescent="0.45">
      <c r="P12992" s="33"/>
      <c r="W12992" s="33"/>
      <c r="Y12992" s="33"/>
    </row>
    <row r="12993" spans="16:25" x14ac:dyDescent="0.45">
      <c r="P12993" s="33"/>
      <c r="W12993" s="33"/>
      <c r="Y12993" s="33"/>
    </row>
    <row r="12994" spans="16:25" x14ac:dyDescent="0.45">
      <c r="P12994" s="33"/>
      <c r="W12994" s="33"/>
      <c r="Y12994" s="33"/>
    </row>
    <row r="12995" spans="16:25" x14ac:dyDescent="0.45">
      <c r="P12995" s="33"/>
      <c r="W12995" s="33"/>
      <c r="Y12995" s="33"/>
    </row>
    <row r="12996" spans="16:25" x14ac:dyDescent="0.45">
      <c r="P12996" s="33"/>
      <c r="W12996" s="33"/>
      <c r="Y12996" s="33"/>
    </row>
    <row r="12997" spans="16:25" x14ac:dyDescent="0.45">
      <c r="P12997" s="33"/>
      <c r="W12997" s="33"/>
      <c r="Y12997" s="33"/>
    </row>
    <row r="12998" spans="16:25" x14ac:dyDescent="0.45">
      <c r="P12998" s="33"/>
      <c r="W12998" s="33"/>
      <c r="Y12998" s="33"/>
    </row>
    <row r="12999" spans="16:25" x14ac:dyDescent="0.45">
      <c r="P12999" s="33"/>
      <c r="W12999" s="33"/>
      <c r="Y12999" s="33"/>
    </row>
    <row r="13000" spans="16:25" x14ac:dyDescent="0.45">
      <c r="P13000" s="33"/>
      <c r="W13000" s="33"/>
      <c r="Y13000" s="33"/>
    </row>
    <row r="13001" spans="16:25" x14ac:dyDescent="0.45">
      <c r="P13001" s="33"/>
      <c r="W13001" s="33"/>
      <c r="Y13001" s="33"/>
    </row>
    <row r="13002" spans="16:25" x14ac:dyDescent="0.45">
      <c r="P13002" s="33"/>
      <c r="W13002" s="33"/>
      <c r="Y13002" s="33"/>
    </row>
    <row r="13003" spans="16:25" x14ac:dyDescent="0.45">
      <c r="P13003" s="33"/>
      <c r="W13003" s="33"/>
      <c r="Y13003" s="33"/>
    </row>
    <row r="13004" spans="16:25" x14ac:dyDescent="0.45">
      <c r="P13004" s="33"/>
      <c r="W13004" s="33"/>
      <c r="Y13004" s="33"/>
    </row>
    <row r="13005" spans="16:25" x14ac:dyDescent="0.45">
      <c r="P13005" s="33"/>
      <c r="W13005" s="33"/>
      <c r="Y13005" s="33"/>
    </row>
    <row r="13006" spans="16:25" x14ac:dyDescent="0.45">
      <c r="P13006" s="33"/>
      <c r="W13006" s="33"/>
      <c r="Y13006" s="33"/>
    </row>
    <row r="13007" spans="16:25" x14ac:dyDescent="0.45">
      <c r="P13007" s="33"/>
      <c r="W13007" s="33"/>
      <c r="Y13007" s="33"/>
    </row>
    <row r="13008" spans="16:25" x14ac:dyDescent="0.45">
      <c r="P13008" s="33"/>
      <c r="W13008" s="33"/>
      <c r="Y13008" s="33"/>
    </row>
    <row r="13009" spans="16:25" x14ac:dyDescent="0.45">
      <c r="P13009" s="33"/>
      <c r="W13009" s="33"/>
      <c r="Y13009" s="33"/>
    </row>
    <row r="13010" spans="16:25" x14ac:dyDescent="0.45">
      <c r="P13010" s="33"/>
      <c r="W13010" s="33"/>
      <c r="Y13010" s="33"/>
    </row>
    <row r="13011" spans="16:25" x14ac:dyDescent="0.45">
      <c r="P13011" s="33"/>
      <c r="W13011" s="33"/>
      <c r="Y13011" s="33"/>
    </row>
    <row r="13012" spans="16:25" x14ac:dyDescent="0.45">
      <c r="P13012" s="33"/>
      <c r="W13012" s="33"/>
      <c r="Y13012" s="33"/>
    </row>
    <row r="13013" spans="16:25" x14ac:dyDescent="0.45">
      <c r="P13013" s="33"/>
      <c r="W13013" s="33"/>
      <c r="Y13013" s="33"/>
    </row>
    <row r="13014" spans="16:25" x14ac:dyDescent="0.45">
      <c r="P13014" s="33"/>
      <c r="W13014" s="33"/>
      <c r="Y13014" s="33"/>
    </row>
    <row r="13015" spans="16:25" x14ac:dyDescent="0.45">
      <c r="P13015" s="33"/>
      <c r="W13015" s="33"/>
      <c r="Y13015" s="33"/>
    </row>
    <row r="13016" spans="16:25" x14ac:dyDescent="0.45">
      <c r="P13016" s="33"/>
      <c r="W13016" s="33"/>
      <c r="Y13016" s="33"/>
    </row>
    <row r="13017" spans="16:25" x14ac:dyDescent="0.45">
      <c r="P13017" s="33"/>
      <c r="W13017" s="33"/>
      <c r="Y13017" s="33"/>
    </row>
    <row r="13018" spans="16:25" x14ac:dyDescent="0.45">
      <c r="P13018" s="33"/>
      <c r="W13018" s="33"/>
      <c r="Y13018" s="33"/>
    </row>
    <row r="13019" spans="16:25" x14ac:dyDescent="0.45">
      <c r="P13019" s="33"/>
      <c r="W13019" s="33"/>
      <c r="Y13019" s="33"/>
    </row>
    <row r="13020" spans="16:25" x14ac:dyDescent="0.45">
      <c r="P13020" s="33"/>
      <c r="W13020" s="33"/>
      <c r="Y13020" s="33"/>
    </row>
    <row r="13021" spans="16:25" x14ac:dyDescent="0.45">
      <c r="P13021" s="33"/>
      <c r="W13021" s="33"/>
      <c r="Y13021" s="33"/>
    </row>
    <row r="13022" spans="16:25" x14ac:dyDescent="0.45">
      <c r="P13022" s="33"/>
      <c r="W13022" s="33"/>
      <c r="Y13022" s="33"/>
    </row>
    <row r="13023" spans="16:25" x14ac:dyDescent="0.45">
      <c r="P13023" s="33"/>
      <c r="W13023" s="33"/>
      <c r="Y13023" s="33"/>
    </row>
    <row r="13024" spans="16:25" x14ac:dyDescent="0.45">
      <c r="P13024" s="33"/>
      <c r="W13024" s="33"/>
      <c r="Y13024" s="33"/>
    </row>
    <row r="13025" spans="16:25" x14ac:dyDescent="0.45">
      <c r="P13025" s="33"/>
      <c r="W13025" s="33"/>
      <c r="Y13025" s="33"/>
    </row>
    <row r="13026" spans="16:25" x14ac:dyDescent="0.45">
      <c r="P13026" s="33"/>
      <c r="W13026" s="33"/>
      <c r="Y13026" s="33"/>
    </row>
    <row r="13027" spans="16:25" x14ac:dyDescent="0.45">
      <c r="P13027" s="33"/>
      <c r="W13027" s="33"/>
      <c r="Y13027" s="33"/>
    </row>
    <row r="13028" spans="16:25" x14ac:dyDescent="0.45">
      <c r="P13028" s="33"/>
      <c r="W13028" s="33"/>
      <c r="Y13028" s="33"/>
    </row>
    <row r="13029" spans="16:25" x14ac:dyDescent="0.45">
      <c r="P13029" s="33"/>
      <c r="W13029" s="33"/>
      <c r="Y13029" s="33"/>
    </row>
    <row r="13030" spans="16:25" x14ac:dyDescent="0.45">
      <c r="P13030" s="33"/>
      <c r="W13030" s="33"/>
      <c r="Y13030" s="33"/>
    </row>
    <row r="13031" spans="16:25" x14ac:dyDescent="0.45">
      <c r="P13031" s="33"/>
      <c r="W13031" s="33"/>
      <c r="Y13031" s="33"/>
    </row>
    <row r="13032" spans="16:25" x14ac:dyDescent="0.45">
      <c r="P13032" s="33"/>
      <c r="W13032" s="33"/>
      <c r="Y13032" s="33"/>
    </row>
    <row r="13033" spans="16:25" x14ac:dyDescent="0.45">
      <c r="P13033" s="33"/>
      <c r="W13033" s="33"/>
      <c r="Y13033" s="33"/>
    </row>
    <row r="13034" spans="16:25" x14ac:dyDescent="0.45">
      <c r="P13034" s="33"/>
      <c r="W13034" s="33"/>
      <c r="Y13034" s="33"/>
    </row>
    <row r="13035" spans="16:25" x14ac:dyDescent="0.45">
      <c r="P13035" s="33"/>
      <c r="W13035" s="33"/>
      <c r="Y13035" s="33"/>
    </row>
    <row r="13036" spans="16:25" x14ac:dyDescent="0.45">
      <c r="P13036" s="33"/>
      <c r="W13036" s="33"/>
      <c r="Y13036" s="33"/>
    </row>
    <row r="13037" spans="16:25" x14ac:dyDescent="0.45">
      <c r="P13037" s="33"/>
      <c r="W13037" s="33"/>
      <c r="Y13037" s="33"/>
    </row>
    <row r="13038" spans="16:25" x14ac:dyDescent="0.45">
      <c r="P13038" s="33"/>
      <c r="W13038" s="33"/>
      <c r="Y13038" s="33"/>
    </row>
    <row r="13039" spans="16:25" x14ac:dyDescent="0.45">
      <c r="P13039" s="33"/>
      <c r="W13039" s="33"/>
      <c r="Y13039" s="33"/>
    </row>
    <row r="13040" spans="16:25" x14ac:dyDescent="0.45">
      <c r="P13040" s="33"/>
      <c r="W13040" s="33"/>
      <c r="Y13040" s="33"/>
    </row>
    <row r="13041" spans="16:25" x14ac:dyDescent="0.45">
      <c r="P13041" s="33"/>
      <c r="W13041" s="33"/>
      <c r="Y13041" s="33"/>
    </row>
    <row r="13042" spans="16:25" x14ac:dyDescent="0.45">
      <c r="P13042" s="33"/>
      <c r="W13042" s="33"/>
      <c r="Y13042" s="33"/>
    </row>
    <row r="13043" spans="16:25" x14ac:dyDescent="0.45">
      <c r="P13043" s="33"/>
      <c r="W13043" s="33"/>
      <c r="Y13043" s="33"/>
    </row>
    <row r="13044" spans="16:25" x14ac:dyDescent="0.45">
      <c r="P13044" s="33"/>
      <c r="W13044" s="33"/>
      <c r="Y13044" s="33"/>
    </row>
    <row r="13045" spans="16:25" x14ac:dyDescent="0.45">
      <c r="P13045" s="33"/>
      <c r="W13045" s="33"/>
      <c r="Y13045" s="33"/>
    </row>
    <row r="13046" spans="16:25" x14ac:dyDescent="0.45">
      <c r="P13046" s="33"/>
      <c r="W13046" s="33"/>
      <c r="Y13046" s="33"/>
    </row>
    <row r="13047" spans="16:25" x14ac:dyDescent="0.45">
      <c r="P13047" s="33"/>
      <c r="W13047" s="33"/>
      <c r="Y13047" s="33"/>
    </row>
    <row r="13048" spans="16:25" x14ac:dyDescent="0.45">
      <c r="P13048" s="33"/>
      <c r="W13048" s="33"/>
      <c r="Y13048" s="33"/>
    </row>
    <row r="13049" spans="16:25" x14ac:dyDescent="0.45">
      <c r="P13049" s="33"/>
      <c r="W13049" s="33"/>
      <c r="Y13049" s="33"/>
    </row>
    <row r="13050" spans="16:25" x14ac:dyDescent="0.45">
      <c r="P13050" s="33"/>
      <c r="W13050" s="33"/>
      <c r="Y13050" s="33"/>
    </row>
    <row r="13051" spans="16:25" x14ac:dyDescent="0.45">
      <c r="P13051" s="33"/>
      <c r="W13051" s="33"/>
      <c r="Y13051" s="33"/>
    </row>
    <row r="13052" spans="16:25" x14ac:dyDescent="0.45">
      <c r="P13052" s="33"/>
      <c r="W13052" s="33"/>
      <c r="Y13052" s="33"/>
    </row>
    <row r="13053" spans="16:25" x14ac:dyDescent="0.45">
      <c r="P13053" s="33"/>
      <c r="W13053" s="33"/>
      <c r="Y13053" s="33"/>
    </row>
    <row r="13054" spans="16:25" x14ac:dyDescent="0.45">
      <c r="P13054" s="33"/>
      <c r="W13054" s="33"/>
      <c r="Y13054" s="33"/>
    </row>
    <row r="13055" spans="16:25" x14ac:dyDescent="0.45">
      <c r="P13055" s="33"/>
      <c r="W13055" s="33"/>
      <c r="Y13055" s="33"/>
    </row>
    <row r="13056" spans="16:25" x14ac:dyDescent="0.45">
      <c r="P13056" s="33"/>
      <c r="W13056" s="33"/>
      <c r="Y13056" s="33"/>
    </row>
    <row r="13057" spans="16:25" x14ac:dyDescent="0.45">
      <c r="P13057" s="33"/>
      <c r="W13057" s="33"/>
      <c r="Y13057" s="33"/>
    </row>
    <row r="13058" spans="16:25" x14ac:dyDescent="0.45">
      <c r="P13058" s="33"/>
      <c r="W13058" s="33"/>
      <c r="Y13058" s="33"/>
    </row>
    <row r="13059" spans="16:25" x14ac:dyDescent="0.45">
      <c r="P13059" s="33"/>
      <c r="W13059" s="33"/>
      <c r="Y13059" s="33"/>
    </row>
    <row r="13060" spans="16:25" x14ac:dyDescent="0.45">
      <c r="P13060" s="33"/>
      <c r="W13060" s="33"/>
      <c r="Y13060" s="33"/>
    </row>
    <row r="13061" spans="16:25" x14ac:dyDescent="0.45">
      <c r="P13061" s="33"/>
      <c r="W13061" s="33"/>
      <c r="Y13061" s="33"/>
    </row>
    <row r="13062" spans="16:25" x14ac:dyDescent="0.45">
      <c r="P13062" s="33"/>
      <c r="W13062" s="33"/>
      <c r="Y13062" s="33"/>
    </row>
    <row r="13063" spans="16:25" x14ac:dyDescent="0.45">
      <c r="P13063" s="33"/>
      <c r="W13063" s="33"/>
      <c r="Y13063" s="33"/>
    </row>
    <row r="13064" spans="16:25" x14ac:dyDescent="0.45">
      <c r="P13064" s="33"/>
      <c r="W13064" s="33"/>
      <c r="Y13064" s="33"/>
    </row>
    <row r="13065" spans="16:25" x14ac:dyDescent="0.45">
      <c r="P13065" s="33"/>
      <c r="W13065" s="33"/>
      <c r="Y13065" s="33"/>
    </row>
    <row r="13066" spans="16:25" x14ac:dyDescent="0.45">
      <c r="P13066" s="33"/>
      <c r="W13066" s="33"/>
      <c r="Y13066" s="33"/>
    </row>
    <row r="13067" spans="16:25" x14ac:dyDescent="0.45">
      <c r="P13067" s="33"/>
      <c r="W13067" s="33"/>
      <c r="Y13067" s="33"/>
    </row>
    <row r="13068" spans="16:25" x14ac:dyDescent="0.45">
      <c r="P13068" s="33"/>
      <c r="W13068" s="33"/>
      <c r="Y13068" s="33"/>
    </row>
    <row r="13069" spans="16:25" x14ac:dyDescent="0.45">
      <c r="P13069" s="33"/>
      <c r="W13069" s="33"/>
      <c r="Y13069" s="33"/>
    </row>
    <row r="13070" spans="16:25" x14ac:dyDescent="0.45">
      <c r="P13070" s="33"/>
      <c r="W13070" s="33"/>
      <c r="Y13070" s="33"/>
    </row>
    <row r="13071" spans="16:25" x14ac:dyDescent="0.45">
      <c r="P13071" s="33"/>
      <c r="W13071" s="33"/>
      <c r="Y13071" s="33"/>
    </row>
    <row r="13072" spans="16:25" x14ac:dyDescent="0.45">
      <c r="P13072" s="33"/>
      <c r="W13072" s="33"/>
      <c r="Y13072" s="33"/>
    </row>
    <row r="13073" spans="16:25" x14ac:dyDescent="0.45">
      <c r="P13073" s="33"/>
      <c r="W13073" s="33"/>
      <c r="Y13073" s="33"/>
    </row>
    <row r="13074" spans="16:25" x14ac:dyDescent="0.45">
      <c r="P13074" s="33"/>
      <c r="W13074" s="33"/>
      <c r="Y13074" s="33"/>
    </row>
    <row r="13075" spans="16:25" x14ac:dyDescent="0.45">
      <c r="P13075" s="33"/>
      <c r="W13075" s="33"/>
      <c r="Y13075" s="33"/>
    </row>
    <row r="13076" spans="16:25" x14ac:dyDescent="0.45">
      <c r="P13076" s="33"/>
      <c r="W13076" s="33"/>
      <c r="Y13076" s="33"/>
    </row>
    <row r="13077" spans="16:25" x14ac:dyDescent="0.45">
      <c r="P13077" s="33"/>
      <c r="W13077" s="33"/>
      <c r="Y13077" s="33"/>
    </row>
    <row r="13078" spans="16:25" x14ac:dyDescent="0.45">
      <c r="P13078" s="33"/>
      <c r="W13078" s="33"/>
      <c r="Y13078" s="33"/>
    </row>
    <row r="13079" spans="16:25" x14ac:dyDescent="0.45">
      <c r="P13079" s="33"/>
      <c r="W13079" s="33"/>
      <c r="Y13079" s="33"/>
    </row>
    <row r="13080" spans="16:25" x14ac:dyDescent="0.45">
      <c r="P13080" s="33"/>
      <c r="W13080" s="33"/>
      <c r="Y13080" s="33"/>
    </row>
    <row r="13081" spans="16:25" x14ac:dyDescent="0.45">
      <c r="P13081" s="33"/>
      <c r="W13081" s="33"/>
      <c r="Y13081" s="33"/>
    </row>
    <row r="13082" spans="16:25" x14ac:dyDescent="0.45">
      <c r="P13082" s="33"/>
      <c r="W13082" s="33"/>
      <c r="Y13082" s="33"/>
    </row>
    <row r="13083" spans="16:25" x14ac:dyDescent="0.45">
      <c r="P13083" s="33"/>
      <c r="W13083" s="33"/>
      <c r="Y13083" s="33"/>
    </row>
    <row r="13084" spans="16:25" x14ac:dyDescent="0.45">
      <c r="P13084" s="33"/>
      <c r="W13084" s="33"/>
      <c r="Y13084" s="33"/>
    </row>
    <row r="13085" spans="16:25" x14ac:dyDescent="0.45">
      <c r="P13085" s="33"/>
      <c r="W13085" s="33"/>
      <c r="Y13085" s="33"/>
    </row>
    <row r="13086" spans="16:25" x14ac:dyDescent="0.45">
      <c r="P13086" s="33"/>
      <c r="W13086" s="33"/>
      <c r="Y13086" s="33"/>
    </row>
    <row r="13087" spans="16:25" x14ac:dyDescent="0.45">
      <c r="P13087" s="33"/>
      <c r="W13087" s="33"/>
      <c r="Y13087" s="33"/>
    </row>
    <row r="13088" spans="16:25" x14ac:dyDescent="0.45">
      <c r="P13088" s="33"/>
      <c r="W13088" s="33"/>
      <c r="Y13088" s="33"/>
    </row>
    <row r="13089" spans="16:25" x14ac:dyDescent="0.45">
      <c r="P13089" s="33"/>
      <c r="W13089" s="33"/>
      <c r="Y13089" s="33"/>
    </row>
    <row r="13090" spans="16:25" x14ac:dyDescent="0.45">
      <c r="P13090" s="33"/>
      <c r="W13090" s="33"/>
      <c r="Y13090" s="33"/>
    </row>
    <row r="13091" spans="16:25" x14ac:dyDescent="0.45">
      <c r="P13091" s="33"/>
      <c r="W13091" s="33"/>
      <c r="Y13091" s="33"/>
    </row>
    <row r="13092" spans="16:25" x14ac:dyDescent="0.45">
      <c r="P13092" s="33"/>
      <c r="W13092" s="33"/>
      <c r="Y13092" s="33"/>
    </row>
    <row r="13093" spans="16:25" x14ac:dyDescent="0.45">
      <c r="P13093" s="33"/>
      <c r="W13093" s="33"/>
      <c r="Y13093" s="33"/>
    </row>
    <row r="13094" spans="16:25" x14ac:dyDescent="0.45">
      <c r="P13094" s="33"/>
      <c r="W13094" s="33"/>
      <c r="Y13094" s="33"/>
    </row>
    <row r="13095" spans="16:25" x14ac:dyDescent="0.45">
      <c r="P13095" s="33"/>
      <c r="W13095" s="33"/>
      <c r="Y13095" s="33"/>
    </row>
    <row r="13096" spans="16:25" x14ac:dyDescent="0.45">
      <c r="P13096" s="33"/>
      <c r="W13096" s="33"/>
      <c r="Y13096" s="33"/>
    </row>
    <row r="13097" spans="16:25" x14ac:dyDescent="0.45">
      <c r="P13097" s="33"/>
      <c r="W13097" s="33"/>
      <c r="Y13097" s="33"/>
    </row>
    <row r="13098" spans="16:25" x14ac:dyDescent="0.45">
      <c r="P13098" s="33"/>
      <c r="W13098" s="33"/>
      <c r="Y13098" s="33"/>
    </row>
    <row r="13099" spans="16:25" x14ac:dyDescent="0.45">
      <c r="P13099" s="33"/>
      <c r="W13099" s="33"/>
      <c r="Y13099" s="33"/>
    </row>
    <row r="13100" spans="16:25" x14ac:dyDescent="0.45">
      <c r="P13100" s="33"/>
      <c r="W13100" s="33"/>
      <c r="Y13100" s="33"/>
    </row>
    <row r="13101" spans="16:25" x14ac:dyDescent="0.45">
      <c r="P13101" s="33"/>
      <c r="W13101" s="33"/>
      <c r="Y13101" s="33"/>
    </row>
    <row r="13102" spans="16:25" x14ac:dyDescent="0.45">
      <c r="P13102" s="33"/>
      <c r="W13102" s="33"/>
      <c r="Y13102" s="33"/>
    </row>
    <row r="13103" spans="16:25" x14ac:dyDescent="0.45">
      <c r="P13103" s="33"/>
      <c r="W13103" s="33"/>
      <c r="Y13103" s="33"/>
    </row>
    <row r="13104" spans="16:25" x14ac:dyDescent="0.45">
      <c r="P13104" s="33"/>
      <c r="W13104" s="33"/>
      <c r="Y13104" s="33"/>
    </row>
    <row r="13105" spans="16:25" x14ac:dyDescent="0.45">
      <c r="P13105" s="33"/>
      <c r="W13105" s="33"/>
      <c r="Y13105" s="33"/>
    </row>
    <row r="13106" spans="16:25" x14ac:dyDescent="0.45">
      <c r="P13106" s="33"/>
      <c r="W13106" s="33"/>
      <c r="Y13106" s="33"/>
    </row>
    <row r="13107" spans="16:25" x14ac:dyDescent="0.45">
      <c r="P13107" s="33"/>
      <c r="W13107" s="33"/>
      <c r="Y13107" s="33"/>
    </row>
    <row r="13108" spans="16:25" x14ac:dyDescent="0.45">
      <c r="P13108" s="33"/>
      <c r="W13108" s="33"/>
      <c r="Y13108" s="33"/>
    </row>
    <row r="13109" spans="16:25" x14ac:dyDescent="0.45">
      <c r="P13109" s="33"/>
      <c r="W13109" s="33"/>
      <c r="Y13109" s="33"/>
    </row>
    <row r="13110" spans="16:25" x14ac:dyDescent="0.45">
      <c r="P13110" s="33"/>
      <c r="W13110" s="33"/>
      <c r="Y13110" s="33"/>
    </row>
    <row r="13111" spans="16:25" x14ac:dyDescent="0.45">
      <c r="P13111" s="33"/>
      <c r="W13111" s="33"/>
      <c r="Y13111" s="33"/>
    </row>
    <row r="13112" spans="16:25" x14ac:dyDescent="0.45">
      <c r="P13112" s="33"/>
      <c r="W13112" s="33"/>
      <c r="Y13112" s="33"/>
    </row>
    <row r="13113" spans="16:25" x14ac:dyDescent="0.45">
      <c r="P13113" s="33"/>
      <c r="W13113" s="33"/>
      <c r="Y13113" s="33"/>
    </row>
    <row r="13114" spans="16:25" x14ac:dyDescent="0.45">
      <c r="P13114" s="33"/>
      <c r="W13114" s="33"/>
      <c r="Y13114" s="33"/>
    </row>
    <row r="13115" spans="16:25" x14ac:dyDescent="0.45">
      <c r="P13115" s="33"/>
      <c r="W13115" s="33"/>
      <c r="Y13115" s="33"/>
    </row>
    <row r="13116" spans="16:25" x14ac:dyDescent="0.45">
      <c r="P13116" s="33"/>
      <c r="W13116" s="33"/>
      <c r="Y13116" s="33"/>
    </row>
    <row r="13117" spans="16:25" x14ac:dyDescent="0.45">
      <c r="P13117" s="33"/>
      <c r="W13117" s="33"/>
      <c r="Y13117" s="33"/>
    </row>
    <row r="13118" spans="16:25" x14ac:dyDescent="0.45">
      <c r="P13118" s="33"/>
      <c r="W13118" s="33"/>
      <c r="Y13118" s="33"/>
    </row>
    <row r="13119" spans="16:25" x14ac:dyDescent="0.45">
      <c r="P13119" s="33"/>
      <c r="W13119" s="33"/>
      <c r="Y13119" s="33"/>
    </row>
    <row r="13120" spans="16:25" x14ac:dyDescent="0.45">
      <c r="P13120" s="33"/>
      <c r="W13120" s="33"/>
      <c r="Y13120" s="33"/>
    </row>
    <row r="13121" spans="16:25" x14ac:dyDescent="0.45">
      <c r="P13121" s="33"/>
      <c r="W13121" s="33"/>
      <c r="Y13121" s="33"/>
    </row>
    <row r="13122" spans="16:25" x14ac:dyDescent="0.45">
      <c r="P13122" s="33"/>
      <c r="W13122" s="33"/>
      <c r="Y13122" s="33"/>
    </row>
    <row r="13123" spans="16:25" x14ac:dyDescent="0.45">
      <c r="P13123" s="33"/>
      <c r="W13123" s="33"/>
      <c r="Y13123" s="33"/>
    </row>
    <row r="13124" spans="16:25" x14ac:dyDescent="0.45">
      <c r="P13124" s="33"/>
      <c r="W13124" s="33"/>
      <c r="Y13124" s="33"/>
    </row>
    <row r="13125" spans="16:25" x14ac:dyDescent="0.45">
      <c r="P13125" s="33"/>
      <c r="W13125" s="33"/>
      <c r="Y13125" s="33"/>
    </row>
    <row r="13126" spans="16:25" x14ac:dyDescent="0.45">
      <c r="P13126" s="33"/>
      <c r="W13126" s="33"/>
      <c r="Y13126" s="33"/>
    </row>
    <row r="13127" spans="16:25" x14ac:dyDescent="0.45">
      <c r="P13127" s="33"/>
      <c r="W13127" s="33"/>
      <c r="Y13127" s="33"/>
    </row>
    <row r="13128" spans="16:25" x14ac:dyDescent="0.45">
      <c r="P13128" s="33"/>
      <c r="W13128" s="33"/>
      <c r="Y13128" s="33"/>
    </row>
    <row r="13129" spans="16:25" x14ac:dyDescent="0.45">
      <c r="P13129" s="33"/>
      <c r="W13129" s="33"/>
      <c r="Y13129" s="33"/>
    </row>
    <row r="13130" spans="16:25" x14ac:dyDescent="0.45">
      <c r="P13130" s="33"/>
      <c r="W13130" s="33"/>
      <c r="Y13130" s="33"/>
    </row>
    <row r="13131" spans="16:25" x14ac:dyDescent="0.45">
      <c r="P13131" s="33"/>
      <c r="W13131" s="33"/>
      <c r="Y13131" s="33"/>
    </row>
    <row r="13132" spans="16:25" x14ac:dyDescent="0.45">
      <c r="P13132" s="33"/>
      <c r="W13132" s="33"/>
      <c r="Y13132" s="33"/>
    </row>
    <row r="13133" spans="16:25" x14ac:dyDescent="0.45">
      <c r="P13133" s="33"/>
      <c r="W13133" s="33"/>
      <c r="Y13133" s="33"/>
    </row>
    <row r="13134" spans="16:25" x14ac:dyDescent="0.45">
      <c r="P13134" s="33"/>
      <c r="W13134" s="33"/>
      <c r="Y13134" s="33"/>
    </row>
    <row r="13135" spans="16:25" x14ac:dyDescent="0.45">
      <c r="P13135" s="33"/>
      <c r="W13135" s="33"/>
      <c r="Y13135" s="33"/>
    </row>
    <row r="13136" spans="16:25" x14ac:dyDescent="0.45">
      <c r="P13136" s="33"/>
      <c r="W13136" s="33"/>
      <c r="Y13136" s="33"/>
    </row>
    <row r="13137" spans="16:25" x14ac:dyDescent="0.45">
      <c r="P13137" s="33"/>
      <c r="W13137" s="33"/>
      <c r="Y13137" s="33"/>
    </row>
    <row r="13138" spans="16:25" x14ac:dyDescent="0.45">
      <c r="P13138" s="33"/>
      <c r="W13138" s="33"/>
      <c r="Y13138" s="33"/>
    </row>
    <row r="13139" spans="16:25" x14ac:dyDescent="0.45">
      <c r="P13139" s="33"/>
      <c r="W13139" s="33"/>
      <c r="Y13139" s="33"/>
    </row>
    <row r="13140" spans="16:25" x14ac:dyDescent="0.45">
      <c r="P13140" s="33"/>
      <c r="W13140" s="33"/>
      <c r="Y13140" s="33"/>
    </row>
    <row r="13141" spans="16:25" x14ac:dyDescent="0.45">
      <c r="P13141" s="33"/>
      <c r="W13141" s="33"/>
      <c r="Y13141" s="33"/>
    </row>
    <row r="13142" spans="16:25" x14ac:dyDescent="0.45">
      <c r="P13142" s="33"/>
      <c r="W13142" s="33"/>
      <c r="Y13142" s="33"/>
    </row>
    <row r="13143" spans="16:25" x14ac:dyDescent="0.45">
      <c r="P13143" s="33"/>
      <c r="W13143" s="33"/>
      <c r="Y13143" s="33"/>
    </row>
    <row r="13144" spans="16:25" x14ac:dyDescent="0.45">
      <c r="P13144" s="33"/>
      <c r="W13144" s="33"/>
      <c r="Y13144" s="33"/>
    </row>
    <row r="13145" spans="16:25" x14ac:dyDescent="0.45">
      <c r="P13145" s="33"/>
      <c r="W13145" s="33"/>
      <c r="Y13145" s="33"/>
    </row>
    <row r="13146" spans="16:25" x14ac:dyDescent="0.45">
      <c r="P13146" s="33"/>
      <c r="W13146" s="33"/>
      <c r="Y13146" s="33"/>
    </row>
    <row r="13147" spans="16:25" x14ac:dyDescent="0.45">
      <c r="P13147" s="33"/>
      <c r="W13147" s="33"/>
      <c r="Y13147" s="33"/>
    </row>
    <row r="13148" spans="16:25" x14ac:dyDescent="0.45">
      <c r="P13148" s="33"/>
      <c r="W13148" s="33"/>
      <c r="Y13148" s="33"/>
    </row>
    <row r="13149" spans="16:25" x14ac:dyDescent="0.45">
      <c r="P13149" s="33"/>
      <c r="W13149" s="33"/>
      <c r="Y13149" s="33"/>
    </row>
    <row r="13150" spans="16:25" x14ac:dyDescent="0.45">
      <c r="P13150" s="33"/>
      <c r="W13150" s="33"/>
      <c r="Y13150" s="33"/>
    </row>
    <row r="13151" spans="16:25" x14ac:dyDescent="0.45">
      <c r="P13151" s="33"/>
      <c r="W13151" s="33"/>
      <c r="Y13151" s="33"/>
    </row>
    <row r="13152" spans="16:25" x14ac:dyDescent="0.45">
      <c r="P13152" s="33"/>
      <c r="W13152" s="33"/>
      <c r="Y13152" s="33"/>
    </row>
    <row r="13153" spans="16:25" x14ac:dyDescent="0.45">
      <c r="P13153" s="33"/>
      <c r="W13153" s="33"/>
      <c r="Y13153" s="33"/>
    </row>
    <row r="13154" spans="16:25" x14ac:dyDescent="0.45">
      <c r="P13154" s="33"/>
      <c r="W13154" s="33"/>
      <c r="Y13154" s="33"/>
    </row>
    <row r="13155" spans="16:25" x14ac:dyDescent="0.45">
      <c r="P13155" s="33"/>
      <c r="W13155" s="33"/>
      <c r="Y13155" s="33"/>
    </row>
    <row r="13156" spans="16:25" x14ac:dyDescent="0.45">
      <c r="P13156" s="33"/>
      <c r="W13156" s="33"/>
      <c r="Y13156" s="33"/>
    </row>
    <row r="13157" spans="16:25" x14ac:dyDescent="0.45">
      <c r="P13157" s="33"/>
      <c r="W13157" s="33"/>
      <c r="Y13157" s="33"/>
    </row>
    <row r="13158" spans="16:25" x14ac:dyDescent="0.45">
      <c r="P13158" s="33"/>
      <c r="W13158" s="33"/>
      <c r="Y13158" s="33"/>
    </row>
    <row r="13159" spans="16:25" x14ac:dyDescent="0.45">
      <c r="P13159" s="33"/>
      <c r="W13159" s="33"/>
      <c r="Y13159" s="33"/>
    </row>
    <row r="13160" spans="16:25" x14ac:dyDescent="0.45">
      <c r="P13160" s="33"/>
      <c r="W13160" s="33"/>
      <c r="Y13160" s="33"/>
    </row>
    <row r="13161" spans="16:25" x14ac:dyDescent="0.45">
      <c r="P13161" s="33"/>
      <c r="W13161" s="33"/>
      <c r="Y13161" s="33"/>
    </row>
    <row r="13162" spans="16:25" x14ac:dyDescent="0.45">
      <c r="P13162" s="33"/>
      <c r="W13162" s="33"/>
      <c r="Y13162" s="33"/>
    </row>
    <row r="13163" spans="16:25" x14ac:dyDescent="0.45">
      <c r="P13163" s="33"/>
      <c r="W13163" s="33"/>
      <c r="Y13163" s="33"/>
    </row>
    <row r="13164" spans="16:25" x14ac:dyDescent="0.45">
      <c r="P13164" s="33"/>
      <c r="W13164" s="33"/>
      <c r="Y13164" s="33"/>
    </row>
    <row r="13165" spans="16:25" x14ac:dyDescent="0.45">
      <c r="P13165" s="33"/>
      <c r="W13165" s="33"/>
      <c r="Y13165" s="33"/>
    </row>
    <row r="13166" spans="16:25" x14ac:dyDescent="0.45">
      <c r="P13166" s="33"/>
      <c r="W13166" s="33"/>
      <c r="Y13166" s="33"/>
    </row>
    <row r="13167" spans="16:25" x14ac:dyDescent="0.45">
      <c r="P13167" s="33"/>
      <c r="W13167" s="33"/>
      <c r="Y13167" s="33"/>
    </row>
    <row r="13168" spans="16:25" x14ac:dyDescent="0.45">
      <c r="P13168" s="33"/>
      <c r="W13168" s="33"/>
      <c r="Y13168" s="33"/>
    </row>
    <row r="13169" spans="16:25" x14ac:dyDescent="0.45">
      <c r="P13169" s="33"/>
      <c r="W13169" s="33"/>
      <c r="Y13169" s="33"/>
    </row>
    <row r="13170" spans="16:25" x14ac:dyDescent="0.45">
      <c r="P13170" s="33"/>
      <c r="W13170" s="33"/>
      <c r="Y13170" s="33"/>
    </row>
    <row r="13171" spans="16:25" x14ac:dyDescent="0.45">
      <c r="P13171" s="33"/>
      <c r="W13171" s="33"/>
      <c r="Y13171" s="33"/>
    </row>
    <row r="13172" spans="16:25" x14ac:dyDescent="0.45">
      <c r="P13172" s="33"/>
      <c r="W13172" s="33"/>
      <c r="Y13172" s="33"/>
    </row>
    <row r="13173" spans="16:25" x14ac:dyDescent="0.45">
      <c r="P13173" s="33"/>
      <c r="W13173" s="33"/>
      <c r="Y13173" s="33"/>
    </row>
    <row r="13174" spans="16:25" x14ac:dyDescent="0.45">
      <c r="P13174" s="33"/>
      <c r="W13174" s="33"/>
      <c r="Y13174" s="33"/>
    </row>
    <row r="13175" spans="16:25" x14ac:dyDescent="0.45">
      <c r="P13175" s="33"/>
      <c r="W13175" s="33"/>
      <c r="Y13175" s="33"/>
    </row>
    <row r="13176" spans="16:25" x14ac:dyDescent="0.45">
      <c r="P13176" s="33"/>
      <c r="W13176" s="33"/>
      <c r="Y13176" s="33"/>
    </row>
    <row r="13177" spans="16:25" x14ac:dyDescent="0.45">
      <c r="P13177" s="33"/>
      <c r="W13177" s="33"/>
      <c r="Y13177" s="33"/>
    </row>
    <row r="13178" spans="16:25" x14ac:dyDescent="0.45">
      <c r="P13178" s="33"/>
      <c r="W13178" s="33"/>
      <c r="Y13178" s="33"/>
    </row>
    <row r="13179" spans="16:25" x14ac:dyDescent="0.45">
      <c r="P13179" s="33"/>
      <c r="W13179" s="33"/>
      <c r="Y13179" s="33"/>
    </row>
    <row r="13180" spans="16:25" x14ac:dyDescent="0.45">
      <c r="P13180" s="33"/>
      <c r="W13180" s="33"/>
      <c r="Y13180" s="33"/>
    </row>
    <row r="13181" spans="16:25" x14ac:dyDescent="0.45">
      <c r="P13181" s="33"/>
      <c r="W13181" s="33"/>
      <c r="Y13181" s="33"/>
    </row>
    <row r="13182" spans="16:25" x14ac:dyDescent="0.45">
      <c r="P13182" s="33"/>
      <c r="W13182" s="33"/>
      <c r="Y13182" s="33"/>
    </row>
    <row r="13183" spans="16:25" x14ac:dyDescent="0.45">
      <c r="P13183" s="33"/>
      <c r="W13183" s="33"/>
      <c r="Y13183" s="33"/>
    </row>
    <row r="13184" spans="16:25" x14ac:dyDescent="0.45">
      <c r="P13184" s="33"/>
      <c r="W13184" s="33"/>
      <c r="Y13184" s="33"/>
    </row>
    <row r="13185" spans="16:25" x14ac:dyDescent="0.45">
      <c r="P13185" s="33"/>
      <c r="W13185" s="33"/>
      <c r="Y13185" s="33"/>
    </row>
    <row r="13186" spans="16:25" x14ac:dyDescent="0.45">
      <c r="P13186" s="33"/>
      <c r="W13186" s="33"/>
      <c r="Y13186" s="33"/>
    </row>
    <row r="13187" spans="16:25" x14ac:dyDescent="0.45">
      <c r="P13187" s="33"/>
      <c r="W13187" s="33"/>
      <c r="Y13187" s="33"/>
    </row>
    <row r="13188" spans="16:25" x14ac:dyDescent="0.45">
      <c r="P13188" s="33"/>
      <c r="W13188" s="33"/>
      <c r="Y13188" s="33"/>
    </row>
    <row r="13189" spans="16:25" x14ac:dyDescent="0.45">
      <c r="P13189" s="33"/>
      <c r="W13189" s="33"/>
      <c r="Y13189" s="33"/>
    </row>
    <row r="13190" spans="16:25" x14ac:dyDescent="0.45">
      <c r="P13190" s="33"/>
      <c r="W13190" s="33"/>
      <c r="Y13190" s="33"/>
    </row>
    <row r="13191" spans="16:25" x14ac:dyDescent="0.45">
      <c r="P13191" s="33"/>
      <c r="W13191" s="33"/>
      <c r="Y13191" s="33"/>
    </row>
    <row r="13192" spans="16:25" x14ac:dyDescent="0.45">
      <c r="P13192" s="33"/>
      <c r="W13192" s="33"/>
      <c r="Y13192" s="33"/>
    </row>
    <row r="13193" spans="16:25" x14ac:dyDescent="0.45">
      <c r="P13193" s="33"/>
      <c r="W13193" s="33"/>
      <c r="Y13193" s="33"/>
    </row>
    <row r="13194" spans="16:25" x14ac:dyDescent="0.45">
      <c r="P13194" s="33"/>
      <c r="W13194" s="33"/>
      <c r="Y13194" s="33"/>
    </row>
    <row r="13195" spans="16:25" x14ac:dyDescent="0.45">
      <c r="P13195" s="33"/>
      <c r="W13195" s="33"/>
      <c r="Y13195" s="33"/>
    </row>
    <row r="13196" spans="16:25" x14ac:dyDescent="0.45">
      <c r="P13196" s="33"/>
      <c r="W13196" s="33"/>
      <c r="Y13196" s="33"/>
    </row>
    <row r="13197" spans="16:25" x14ac:dyDescent="0.45">
      <c r="P13197" s="33"/>
      <c r="W13197" s="33"/>
      <c r="Y13197" s="33"/>
    </row>
    <row r="13198" spans="16:25" x14ac:dyDescent="0.45">
      <c r="P13198" s="33"/>
      <c r="W13198" s="33"/>
      <c r="Y13198" s="33"/>
    </row>
    <row r="13199" spans="16:25" x14ac:dyDescent="0.45">
      <c r="P13199" s="33"/>
      <c r="W13199" s="33"/>
      <c r="Y13199" s="33"/>
    </row>
    <row r="13200" spans="16:25" x14ac:dyDescent="0.45">
      <c r="P13200" s="33"/>
      <c r="W13200" s="33"/>
      <c r="Y13200" s="33"/>
    </row>
    <row r="13201" spans="16:25" x14ac:dyDescent="0.45">
      <c r="P13201" s="33"/>
      <c r="W13201" s="33"/>
      <c r="Y13201" s="33"/>
    </row>
    <row r="13202" spans="16:25" x14ac:dyDescent="0.45">
      <c r="P13202" s="33"/>
      <c r="W13202" s="33"/>
      <c r="Y13202" s="33"/>
    </row>
    <row r="13203" spans="16:25" x14ac:dyDescent="0.45">
      <c r="P13203" s="33"/>
      <c r="W13203" s="33"/>
      <c r="Y13203" s="33"/>
    </row>
    <row r="13204" spans="16:25" x14ac:dyDescent="0.45">
      <c r="P13204" s="33"/>
      <c r="W13204" s="33"/>
      <c r="Y13204" s="33"/>
    </row>
    <row r="13205" spans="16:25" x14ac:dyDescent="0.45">
      <c r="P13205" s="33"/>
      <c r="W13205" s="33"/>
      <c r="Y13205" s="33"/>
    </row>
    <row r="13206" spans="16:25" x14ac:dyDescent="0.45">
      <c r="P13206" s="33"/>
      <c r="W13206" s="33"/>
      <c r="Y13206" s="33"/>
    </row>
    <row r="13207" spans="16:25" x14ac:dyDescent="0.45">
      <c r="P13207" s="33"/>
      <c r="W13207" s="33"/>
      <c r="Y13207" s="33"/>
    </row>
    <row r="13208" spans="16:25" x14ac:dyDescent="0.45">
      <c r="P13208" s="33"/>
      <c r="W13208" s="33"/>
      <c r="Y13208" s="33"/>
    </row>
    <row r="13209" spans="16:25" x14ac:dyDescent="0.45">
      <c r="P13209" s="33"/>
      <c r="W13209" s="33"/>
      <c r="Y13209" s="33"/>
    </row>
    <row r="13210" spans="16:25" x14ac:dyDescent="0.45">
      <c r="P13210" s="33"/>
      <c r="W13210" s="33"/>
      <c r="Y13210" s="33"/>
    </row>
    <row r="13211" spans="16:25" x14ac:dyDescent="0.45">
      <c r="P13211" s="33"/>
      <c r="W13211" s="33"/>
      <c r="Y13211" s="33"/>
    </row>
    <row r="13212" spans="16:25" x14ac:dyDescent="0.45">
      <c r="P13212" s="33"/>
      <c r="W13212" s="33"/>
      <c r="Y13212" s="33"/>
    </row>
    <row r="13213" spans="16:25" x14ac:dyDescent="0.45">
      <c r="P13213" s="33"/>
      <c r="W13213" s="33"/>
      <c r="Y13213" s="33"/>
    </row>
    <row r="13214" spans="16:25" x14ac:dyDescent="0.45">
      <c r="P13214" s="33"/>
      <c r="W13214" s="33"/>
      <c r="Y13214" s="33"/>
    </row>
    <row r="13215" spans="16:25" x14ac:dyDescent="0.45">
      <c r="P13215" s="33"/>
      <c r="W13215" s="33"/>
      <c r="Y13215" s="33"/>
    </row>
    <row r="13216" spans="16:25" x14ac:dyDescent="0.45">
      <c r="P13216" s="33"/>
      <c r="W13216" s="33"/>
      <c r="Y13216" s="33"/>
    </row>
    <row r="13217" spans="16:25" x14ac:dyDescent="0.45">
      <c r="P13217" s="33"/>
      <c r="W13217" s="33"/>
      <c r="Y13217" s="33"/>
    </row>
    <row r="13218" spans="16:25" x14ac:dyDescent="0.45">
      <c r="P13218" s="33"/>
      <c r="W13218" s="33"/>
      <c r="Y13218" s="33"/>
    </row>
    <row r="13219" spans="16:25" x14ac:dyDescent="0.45">
      <c r="P13219" s="33"/>
      <c r="W13219" s="33"/>
      <c r="Y13219" s="33"/>
    </row>
    <row r="13220" spans="16:25" x14ac:dyDescent="0.45">
      <c r="P13220" s="33"/>
      <c r="W13220" s="33"/>
      <c r="Y13220" s="33"/>
    </row>
    <row r="13221" spans="16:25" x14ac:dyDescent="0.45">
      <c r="P13221" s="33"/>
      <c r="W13221" s="33"/>
      <c r="Y13221" s="33"/>
    </row>
    <row r="13222" spans="16:25" x14ac:dyDescent="0.45">
      <c r="P13222" s="33"/>
      <c r="W13222" s="33"/>
      <c r="Y13222" s="33"/>
    </row>
    <row r="13223" spans="16:25" x14ac:dyDescent="0.45">
      <c r="P13223" s="33"/>
      <c r="W13223" s="33"/>
      <c r="Y13223" s="33"/>
    </row>
    <row r="13224" spans="16:25" x14ac:dyDescent="0.45">
      <c r="P13224" s="33"/>
      <c r="W13224" s="33"/>
      <c r="Y13224" s="33"/>
    </row>
    <row r="13225" spans="16:25" x14ac:dyDescent="0.45">
      <c r="P13225" s="33"/>
      <c r="W13225" s="33"/>
      <c r="Y13225" s="33"/>
    </row>
    <row r="13226" spans="16:25" x14ac:dyDescent="0.45">
      <c r="P13226" s="33"/>
      <c r="W13226" s="33"/>
      <c r="Y13226" s="33"/>
    </row>
    <row r="13227" spans="16:25" x14ac:dyDescent="0.45">
      <c r="P13227" s="33"/>
      <c r="W13227" s="33"/>
      <c r="Y13227" s="33"/>
    </row>
    <row r="13228" spans="16:25" x14ac:dyDescent="0.45">
      <c r="P13228" s="33"/>
      <c r="W13228" s="33"/>
      <c r="Y13228" s="33"/>
    </row>
    <row r="13229" spans="16:25" x14ac:dyDescent="0.45">
      <c r="P13229" s="33"/>
      <c r="W13229" s="33"/>
      <c r="Y13229" s="33"/>
    </row>
    <row r="13230" spans="16:25" x14ac:dyDescent="0.45">
      <c r="P13230" s="33"/>
      <c r="W13230" s="33"/>
      <c r="Y13230" s="33"/>
    </row>
    <row r="13231" spans="16:25" x14ac:dyDescent="0.45">
      <c r="P13231" s="33"/>
      <c r="W13231" s="33"/>
      <c r="Y13231" s="33"/>
    </row>
    <row r="13232" spans="16:25" x14ac:dyDescent="0.45">
      <c r="P13232" s="33"/>
      <c r="W13232" s="33"/>
      <c r="Y13232" s="33"/>
    </row>
    <row r="13233" spans="16:25" x14ac:dyDescent="0.45">
      <c r="P13233" s="33"/>
      <c r="W13233" s="33"/>
      <c r="Y13233" s="33"/>
    </row>
    <row r="13234" spans="16:25" x14ac:dyDescent="0.45">
      <c r="P13234" s="33"/>
      <c r="W13234" s="33"/>
      <c r="Y13234" s="33"/>
    </row>
    <row r="13235" spans="16:25" x14ac:dyDescent="0.45">
      <c r="P13235" s="33"/>
      <c r="W13235" s="33"/>
      <c r="Y13235" s="33"/>
    </row>
    <row r="13236" spans="16:25" x14ac:dyDescent="0.45">
      <c r="P13236" s="33"/>
      <c r="W13236" s="33"/>
      <c r="Y13236" s="33"/>
    </row>
    <row r="13237" spans="16:25" x14ac:dyDescent="0.45">
      <c r="P13237" s="33"/>
      <c r="W13237" s="33"/>
      <c r="Y13237" s="33"/>
    </row>
    <row r="13238" spans="16:25" x14ac:dyDescent="0.45">
      <c r="P13238" s="33"/>
      <c r="W13238" s="33"/>
      <c r="Y13238" s="33"/>
    </row>
    <row r="13239" spans="16:25" x14ac:dyDescent="0.45">
      <c r="P13239" s="33"/>
      <c r="W13239" s="33"/>
      <c r="Y13239" s="33"/>
    </row>
    <row r="13240" spans="16:25" x14ac:dyDescent="0.45">
      <c r="P13240" s="33"/>
      <c r="W13240" s="33"/>
      <c r="Y13240" s="33"/>
    </row>
    <row r="13241" spans="16:25" x14ac:dyDescent="0.45">
      <c r="P13241" s="33"/>
      <c r="W13241" s="33"/>
      <c r="Y13241" s="33"/>
    </row>
    <row r="13242" spans="16:25" x14ac:dyDescent="0.45">
      <c r="P13242" s="33"/>
      <c r="W13242" s="33"/>
      <c r="Y13242" s="33"/>
    </row>
    <row r="13243" spans="16:25" x14ac:dyDescent="0.45">
      <c r="P13243" s="33"/>
      <c r="W13243" s="33"/>
      <c r="Y13243" s="33"/>
    </row>
    <row r="13244" spans="16:25" x14ac:dyDescent="0.45">
      <c r="P13244" s="33"/>
      <c r="W13244" s="33"/>
      <c r="Y13244" s="33"/>
    </row>
    <row r="13245" spans="16:25" x14ac:dyDescent="0.45">
      <c r="P13245" s="33"/>
      <c r="W13245" s="33"/>
      <c r="Y13245" s="33"/>
    </row>
    <row r="13246" spans="16:25" x14ac:dyDescent="0.45">
      <c r="P13246" s="33"/>
      <c r="W13246" s="33"/>
      <c r="Y13246" s="33"/>
    </row>
    <row r="13247" spans="16:25" x14ac:dyDescent="0.45">
      <c r="P13247" s="33"/>
      <c r="W13247" s="33"/>
      <c r="Y13247" s="33"/>
    </row>
    <row r="13248" spans="16:25" x14ac:dyDescent="0.45">
      <c r="P13248" s="33"/>
      <c r="W13248" s="33"/>
      <c r="Y13248" s="33"/>
    </row>
    <row r="13249" spans="16:25" x14ac:dyDescent="0.45">
      <c r="P13249" s="33"/>
      <c r="W13249" s="33"/>
      <c r="Y13249" s="33"/>
    </row>
    <row r="13250" spans="16:25" x14ac:dyDescent="0.45">
      <c r="P13250" s="33"/>
      <c r="W13250" s="33"/>
      <c r="Y13250" s="33"/>
    </row>
    <row r="13251" spans="16:25" x14ac:dyDescent="0.45">
      <c r="P13251" s="33"/>
      <c r="W13251" s="33"/>
      <c r="Y13251" s="33"/>
    </row>
    <row r="13252" spans="16:25" x14ac:dyDescent="0.45">
      <c r="P13252" s="33"/>
      <c r="W13252" s="33"/>
      <c r="Y13252" s="33"/>
    </row>
    <row r="13253" spans="16:25" x14ac:dyDescent="0.45">
      <c r="P13253" s="33"/>
      <c r="W13253" s="33"/>
      <c r="Y13253" s="33"/>
    </row>
    <row r="13254" spans="16:25" x14ac:dyDescent="0.45">
      <c r="P13254" s="33"/>
      <c r="W13254" s="33"/>
      <c r="Y13254" s="33"/>
    </row>
    <row r="13255" spans="16:25" x14ac:dyDescent="0.45">
      <c r="P13255" s="33"/>
      <c r="W13255" s="33"/>
      <c r="Y13255" s="33"/>
    </row>
    <row r="13256" spans="16:25" x14ac:dyDescent="0.45">
      <c r="P13256" s="33"/>
      <c r="W13256" s="33"/>
      <c r="Y13256" s="33"/>
    </row>
    <row r="13257" spans="16:25" x14ac:dyDescent="0.45">
      <c r="P13257" s="33"/>
      <c r="W13257" s="33"/>
      <c r="Y13257" s="33"/>
    </row>
    <row r="13258" spans="16:25" x14ac:dyDescent="0.45">
      <c r="P13258" s="33"/>
      <c r="W13258" s="33"/>
      <c r="Y13258" s="33"/>
    </row>
    <row r="13259" spans="16:25" x14ac:dyDescent="0.45">
      <c r="P13259" s="33"/>
      <c r="W13259" s="33"/>
      <c r="Y13259" s="33"/>
    </row>
    <row r="13260" spans="16:25" x14ac:dyDescent="0.45">
      <c r="P13260" s="33"/>
      <c r="W13260" s="33"/>
      <c r="Y13260" s="33"/>
    </row>
    <row r="13261" spans="16:25" x14ac:dyDescent="0.45">
      <c r="P13261" s="33"/>
      <c r="W13261" s="33"/>
      <c r="Y13261" s="33"/>
    </row>
    <row r="13262" spans="16:25" x14ac:dyDescent="0.45">
      <c r="P13262" s="33"/>
      <c r="W13262" s="33"/>
      <c r="Y13262" s="33"/>
    </row>
    <row r="13263" spans="16:25" x14ac:dyDescent="0.45">
      <c r="P13263" s="33"/>
      <c r="W13263" s="33"/>
      <c r="Y13263" s="33"/>
    </row>
    <row r="13264" spans="16:25" x14ac:dyDescent="0.45">
      <c r="P13264" s="33"/>
      <c r="W13264" s="33"/>
      <c r="Y13264" s="33"/>
    </row>
    <row r="13265" spans="16:25" x14ac:dyDescent="0.45">
      <c r="P13265" s="33"/>
      <c r="W13265" s="33"/>
      <c r="Y13265" s="33"/>
    </row>
    <row r="13266" spans="16:25" x14ac:dyDescent="0.45">
      <c r="P13266" s="33"/>
      <c r="W13266" s="33"/>
      <c r="Y13266" s="33"/>
    </row>
    <row r="13267" spans="16:25" x14ac:dyDescent="0.45">
      <c r="P13267" s="33"/>
      <c r="W13267" s="33"/>
      <c r="Y13267" s="33"/>
    </row>
    <row r="13268" spans="16:25" x14ac:dyDescent="0.45">
      <c r="P13268" s="33"/>
      <c r="W13268" s="33"/>
      <c r="Y13268" s="33"/>
    </row>
    <row r="13269" spans="16:25" x14ac:dyDescent="0.45">
      <c r="P13269" s="33"/>
      <c r="W13269" s="33"/>
      <c r="Y13269" s="33"/>
    </row>
    <row r="13270" spans="16:25" x14ac:dyDescent="0.45">
      <c r="P13270" s="33"/>
      <c r="W13270" s="33"/>
      <c r="Y13270" s="33"/>
    </row>
    <row r="13271" spans="16:25" x14ac:dyDescent="0.45">
      <c r="P13271" s="33"/>
      <c r="W13271" s="33"/>
      <c r="Y13271" s="33"/>
    </row>
    <row r="13272" spans="16:25" x14ac:dyDescent="0.45">
      <c r="P13272" s="33"/>
      <c r="W13272" s="33"/>
      <c r="Y13272" s="33"/>
    </row>
    <row r="13273" spans="16:25" x14ac:dyDescent="0.45">
      <c r="P13273" s="33"/>
      <c r="W13273" s="33"/>
      <c r="Y13273" s="33"/>
    </row>
    <row r="13274" spans="16:25" x14ac:dyDescent="0.45">
      <c r="P13274" s="33"/>
      <c r="W13274" s="33"/>
      <c r="Y13274" s="33"/>
    </row>
    <row r="13275" spans="16:25" x14ac:dyDescent="0.45">
      <c r="P13275" s="33"/>
      <c r="W13275" s="33"/>
      <c r="Y13275" s="33"/>
    </row>
    <row r="13276" spans="16:25" x14ac:dyDescent="0.45">
      <c r="P13276" s="33"/>
      <c r="W13276" s="33"/>
      <c r="Y13276" s="33"/>
    </row>
    <row r="13277" spans="16:25" x14ac:dyDescent="0.45">
      <c r="P13277" s="33"/>
      <c r="W13277" s="33"/>
      <c r="Y13277" s="33"/>
    </row>
    <row r="13278" spans="16:25" x14ac:dyDescent="0.45">
      <c r="P13278" s="33"/>
      <c r="W13278" s="33"/>
      <c r="Y13278" s="33"/>
    </row>
    <row r="13279" spans="16:25" x14ac:dyDescent="0.45">
      <c r="P13279" s="33"/>
      <c r="W13279" s="33"/>
      <c r="Y13279" s="33"/>
    </row>
    <row r="13280" spans="16:25" x14ac:dyDescent="0.45">
      <c r="P13280" s="33"/>
      <c r="W13280" s="33"/>
      <c r="Y13280" s="33"/>
    </row>
    <row r="13281" spans="16:25" x14ac:dyDescent="0.45">
      <c r="P13281" s="33"/>
      <c r="W13281" s="33"/>
      <c r="Y13281" s="33"/>
    </row>
    <row r="13282" spans="16:25" x14ac:dyDescent="0.45">
      <c r="P13282" s="33"/>
      <c r="W13282" s="33"/>
      <c r="Y13282" s="33"/>
    </row>
    <row r="13283" spans="16:25" x14ac:dyDescent="0.45">
      <c r="P13283" s="33"/>
      <c r="W13283" s="33"/>
      <c r="Y13283" s="33"/>
    </row>
    <row r="13284" spans="16:25" x14ac:dyDescent="0.45">
      <c r="P13284" s="33"/>
      <c r="W13284" s="33"/>
      <c r="Y13284" s="33"/>
    </row>
    <row r="13285" spans="16:25" x14ac:dyDescent="0.45">
      <c r="P13285" s="33"/>
      <c r="W13285" s="33"/>
      <c r="Y13285" s="33"/>
    </row>
    <row r="13286" spans="16:25" x14ac:dyDescent="0.45">
      <c r="P13286" s="33"/>
      <c r="W13286" s="33"/>
      <c r="Y13286" s="33"/>
    </row>
    <row r="13287" spans="16:25" x14ac:dyDescent="0.45">
      <c r="P13287" s="33"/>
      <c r="W13287" s="33"/>
      <c r="Y13287" s="33"/>
    </row>
    <row r="13288" spans="16:25" x14ac:dyDescent="0.45">
      <c r="P13288" s="33"/>
      <c r="W13288" s="33"/>
      <c r="Y13288" s="33"/>
    </row>
    <row r="13289" spans="16:25" x14ac:dyDescent="0.45">
      <c r="P13289" s="33"/>
      <c r="W13289" s="33"/>
      <c r="Y13289" s="33"/>
    </row>
    <row r="13290" spans="16:25" x14ac:dyDescent="0.45">
      <c r="P13290" s="33"/>
      <c r="W13290" s="33"/>
      <c r="Y13290" s="33"/>
    </row>
    <row r="13291" spans="16:25" x14ac:dyDescent="0.45">
      <c r="P13291" s="33"/>
      <c r="W13291" s="33"/>
      <c r="Y13291" s="33"/>
    </row>
    <row r="13292" spans="16:25" x14ac:dyDescent="0.45">
      <c r="P13292" s="33"/>
      <c r="W13292" s="33"/>
      <c r="Y13292" s="33"/>
    </row>
    <row r="13293" spans="16:25" x14ac:dyDescent="0.45">
      <c r="P13293" s="33"/>
      <c r="W13293" s="33"/>
      <c r="Y13293" s="33"/>
    </row>
    <row r="13294" spans="16:25" x14ac:dyDescent="0.45">
      <c r="P13294" s="33"/>
      <c r="W13294" s="33"/>
      <c r="Y13294" s="33"/>
    </row>
    <row r="13295" spans="16:25" x14ac:dyDescent="0.45">
      <c r="P13295" s="33"/>
      <c r="W13295" s="33"/>
      <c r="Y13295" s="33"/>
    </row>
    <row r="13296" spans="16:25" x14ac:dyDescent="0.45">
      <c r="P13296" s="33"/>
      <c r="W13296" s="33"/>
      <c r="Y13296" s="33"/>
    </row>
    <row r="13297" spans="16:25" x14ac:dyDescent="0.45">
      <c r="P13297" s="33"/>
      <c r="W13297" s="33"/>
      <c r="Y13297" s="33"/>
    </row>
    <row r="13298" spans="16:25" x14ac:dyDescent="0.45">
      <c r="P13298" s="33"/>
      <c r="W13298" s="33"/>
      <c r="Y13298" s="33"/>
    </row>
    <row r="13299" spans="16:25" x14ac:dyDescent="0.45">
      <c r="P13299" s="33"/>
      <c r="W13299" s="33"/>
      <c r="Y13299" s="33"/>
    </row>
    <row r="13300" spans="16:25" x14ac:dyDescent="0.45">
      <c r="P13300" s="33"/>
      <c r="W13300" s="33"/>
      <c r="Y13300" s="33"/>
    </row>
    <row r="13301" spans="16:25" x14ac:dyDescent="0.45">
      <c r="P13301" s="33"/>
      <c r="W13301" s="33"/>
      <c r="Y13301" s="33"/>
    </row>
    <row r="13302" spans="16:25" x14ac:dyDescent="0.45">
      <c r="P13302" s="33"/>
      <c r="W13302" s="33"/>
      <c r="Y13302" s="33"/>
    </row>
    <row r="13303" spans="16:25" x14ac:dyDescent="0.45">
      <c r="P13303" s="33"/>
      <c r="W13303" s="33"/>
      <c r="Y13303" s="33"/>
    </row>
    <row r="13304" spans="16:25" x14ac:dyDescent="0.45">
      <c r="P13304" s="33"/>
      <c r="W13304" s="33"/>
      <c r="Y13304" s="33"/>
    </row>
    <row r="13305" spans="16:25" x14ac:dyDescent="0.45">
      <c r="P13305" s="33"/>
      <c r="W13305" s="33"/>
      <c r="Y13305" s="33"/>
    </row>
    <row r="13306" spans="16:25" x14ac:dyDescent="0.45">
      <c r="P13306" s="33"/>
      <c r="W13306" s="33"/>
      <c r="Y13306" s="33"/>
    </row>
    <row r="13307" spans="16:25" x14ac:dyDescent="0.45">
      <c r="P13307" s="33"/>
      <c r="W13307" s="33"/>
      <c r="Y13307" s="33"/>
    </row>
    <row r="13308" spans="16:25" x14ac:dyDescent="0.45">
      <c r="P13308" s="33"/>
      <c r="W13308" s="33"/>
      <c r="Y13308" s="33"/>
    </row>
    <row r="13309" spans="16:25" x14ac:dyDescent="0.45">
      <c r="P13309" s="33"/>
      <c r="W13309" s="33"/>
      <c r="Y13309" s="33"/>
    </row>
    <row r="13310" spans="16:25" x14ac:dyDescent="0.45">
      <c r="P13310" s="33"/>
      <c r="W13310" s="33"/>
      <c r="Y13310" s="33"/>
    </row>
    <row r="13311" spans="16:25" x14ac:dyDescent="0.45">
      <c r="P13311" s="33"/>
      <c r="W13311" s="33"/>
      <c r="Y13311" s="33"/>
    </row>
    <row r="13312" spans="16:25" x14ac:dyDescent="0.45">
      <c r="P13312" s="33"/>
      <c r="W13312" s="33"/>
      <c r="Y13312" s="33"/>
    </row>
    <row r="13313" spans="16:25" x14ac:dyDescent="0.45">
      <c r="P13313" s="33"/>
      <c r="W13313" s="33"/>
      <c r="Y13313" s="33"/>
    </row>
    <row r="13314" spans="16:25" x14ac:dyDescent="0.45">
      <c r="P13314" s="33"/>
      <c r="W13314" s="33"/>
      <c r="Y13314" s="33"/>
    </row>
    <row r="13315" spans="16:25" x14ac:dyDescent="0.45">
      <c r="P13315" s="33"/>
      <c r="W13315" s="33"/>
      <c r="Y13315" s="33"/>
    </row>
    <row r="13316" spans="16:25" x14ac:dyDescent="0.45">
      <c r="P13316" s="33"/>
      <c r="W13316" s="33"/>
      <c r="Y13316" s="33"/>
    </row>
    <row r="13317" spans="16:25" x14ac:dyDescent="0.45">
      <c r="P13317" s="33"/>
      <c r="W13317" s="33"/>
      <c r="Y13317" s="33"/>
    </row>
    <row r="13318" spans="16:25" x14ac:dyDescent="0.45">
      <c r="P13318" s="33"/>
      <c r="W13318" s="33"/>
      <c r="Y13318" s="33"/>
    </row>
    <row r="13319" spans="16:25" x14ac:dyDescent="0.45">
      <c r="P13319" s="33"/>
      <c r="W13319" s="33"/>
      <c r="Y13319" s="33"/>
    </row>
    <row r="13320" spans="16:25" x14ac:dyDescent="0.45">
      <c r="P13320" s="33"/>
      <c r="W13320" s="33"/>
      <c r="Y13320" s="33"/>
    </row>
    <row r="13321" spans="16:25" x14ac:dyDescent="0.45">
      <c r="P13321" s="33"/>
      <c r="W13321" s="33"/>
      <c r="Y13321" s="33"/>
    </row>
    <row r="13322" spans="16:25" x14ac:dyDescent="0.45">
      <c r="P13322" s="33"/>
      <c r="W13322" s="33"/>
      <c r="Y13322" s="33"/>
    </row>
    <row r="13323" spans="16:25" x14ac:dyDescent="0.45">
      <c r="P13323" s="33"/>
      <c r="W13323" s="33"/>
      <c r="Y13323" s="33"/>
    </row>
    <row r="13324" spans="16:25" x14ac:dyDescent="0.45">
      <c r="P13324" s="33"/>
      <c r="W13324" s="33"/>
      <c r="Y13324" s="33"/>
    </row>
    <row r="13325" spans="16:25" x14ac:dyDescent="0.45">
      <c r="P13325" s="33"/>
      <c r="W13325" s="33"/>
      <c r="Y13325" s="33"/>
    </row>
    <row r="13326" spans="16:25" x14ac:dyDescent="0.45">
      <c r="P13326" s="33"/>
      <c r="W13326" s="33"/>
      <c r="Y13326" s="33"/>
    </row>
    <row r="13327" spans="16:25" x14ac:dyDescent="0.45">
      <c r="P13327" s="33"/>
      <c r="W13327" s="33"/>
      <c r="Y13327" s="33"/>
    </row>
    <row r="13328" spans="16:25" x14ac:dyDescent="0.45">
      <c r="P13328" s="33"/>
      <c r="W13328" s="33"/>
      <c r="Y13328" s="33"/>
    </row>
    <row r="13329" spans="16:25" x14ac:dyDescent="0.45">
      <c r="P13329" s="33"/>
      <c r="W13329" s="33"/>
      <c r="Y13329" s="33"/>
    </row>
    <row r="13330" spans="16:25" x14ac:dyDescent="0.45">
      <c r="P13330" s="33"/>
      <c r="W13330" s="33"/>
      <c r="Y13330" s="33"/>
    </row>
    <row r="13331" spans="16:25" x14ac:dyDescent="0.45">
      <c r="P13331" s="33"/>
      <c r="W13331" s="33"/>
      <c r="Y13331" s="33"/>
    </row>
    <row r="13332" spans="16:25" x14ac:dyDescent="0.45">
      <c r="P13332" s="33"/>
      <c r="W13332" s="33"/>
      <c r="Y13332" s="33"/>
    </row>
    <row r="13333" spans="16:25" x14ac:dyDescent="0.45">
      <c r="P13333" s="33"/>
      <c r="W13333" s="33"/>
      <c r="Y13333" s="33"/>
    </row>
    <row r="13334" spans="16:25" x14ac:dyDescent="0.45">
      <c r="P13334" s="33"/>
      <c r="W13334" s="33"/>
      <c r="Y13334" s="33"/>
    </row>
    <row r="13335" spans="16:25" x14ac:dyDescent="0.45">
      <c r="P13335" s="33"/>
      <c r="W13335" s="33"/>
      <c r="Y13335" s="33"/>
    </row>
    <row r="13336" spans="16:25" x14ac:dyDescent="0.45">
      <c r="P13336" s="33"/>
      <c r="W13336" s="33"/>
      <c r="Y13336" s="33"/>
    </row>
    <row r="13337" spans="16:25" x14ac:dyDescent="0.45">
      <c r="P13337" s="33"/>
      <c r="W13337" s="33"/>
      <c r="Y13337" s="33"/>
    </row>
    <row r="13338" spans="16:25" x14ac:dyDescent="0.45">
      <c r="P13338" s="33"/>
      <c r="W13338" s="33"/>
      <c r="Y13338" s="33"/>
    </row>
    <row r="13339" spans="16:25" x14ac:dyDescent="0.45">
      <c r="P13339" s="33"/>
      <c r="W13339" s="33"/>
      <c r="Y13339" s="33"/>
    </row>
    <row r="13340" spans="16:25" x14ac:dyDescent="0.45">
      <c r="P13340" s="33"/>
      <c r="W13340" s="33"/>
      <c r="Y13340" s="33"/>
    </row>
    <row r="13341" spans="16:25" x14ac:dyDescent="0.45">
      <c r="P13341" s="33"/>
      <c r="W13341" s="33"/>
      <c r="Y13341" s="33"/>
    </row>
    <row r="13342" spans="16:25" x14ac:dyDescent="0.45">
      <c r="P13342" s="33"/>
      <c r="W13342" s="33"/>
      <c r="Y13342" s="33"/>
    </row>
    <row r="13343" spans="16:25" x14ac:dyDescent="0.45">
      <c r="P13343" s="33"/>
      <c r="W13343" s="33"/>
      <c r="Y13343" s="33"/>
    </row>
    <row r="13344" spans="16:25" x14ac:dyDescent="0.45">
      <c r="P13344" s="33"/>
      <c r="W13344" s="33"/>
      <c r="Y13344" s="33"/>
    </row>
    <row r="13345" spans="16:25" x14ac:dyDescent="0.45">
      <c r="P13345" s="33"/>
      <c r="W13345" s="33"/>
      <c r="Y13345" s="33"/>
    </row>
    <row r="13346" spans="16:25" x14ac:dyDescent="0.45">
      <c r="P13346" s="33"/>
      <c r="W13346" s="33"/>
      <c r="Y13346" s="33"/>
    </row>
    <row r="13347" spans="16:25" x14ac:dyDescent="0.45">
      <c r="P13347" s="33"/>
      <c r="W13347" s="33"/>
      <c r="Y13347" s="33"/>
    </row>
    <row r="13348" spans="16:25" x14ac:dyDescent="0.45">
      <c r="P13348" s="33"/>
      <c r="W13348" s="33"/>
      <c r="Y13348" s="33"/>
    </row>
    <row r="13349" spans="16:25" x14ac:dyDescent="0.45">
      <c r="P13349" s="33"/>
      <c r="W13349" s="33"/>
      <c r="Y13349" s="33"/>
    </row>
    <row r="13350" spans="16:25" x14ac:dyDescent="0.45">
      <c r="P13350" s="33"/>
      <c r="W13350" s="33"/>
      <c r="Y13350" s="33"/>
    </row>
    <row r="13351" spans="16:25" x14ac:dyDescent="0.45">
      <c r="P13351" s="33"/>
      <c r="W13351" s="33"/>
      <c r="Y13351" s="33"/>
    </row>
    <row r="13352" spans="16:25" x14ac:dyDescent="0.45">
      <c r="P13352" s="33"/>
      <c r="W13352" s="33"/>
      <c r="Y13352" s="33"/>
    </row>
    <row r="13353" spans="16:25" x14ac:dyDescent="0.45">
      <c r="P13353" s="33"/>
      <c r="W13353" s="33"/>
      <c r="Y13353" s="33"/>
    </row>
    <row r="13354" spans="16:25" x14ac:dyDescent="0.45">
      <c r="P13354" s="33"/>
      <c r="W13354" s="33"/>
      <c r="Y13354" s="33"/>
    </row>
    <row r="13355" spans="16:25" x14ac:dyDescent="0.45">
      <c r="P13355" s="33"/>
      <c r="W13355" s="33"/>
      <c r="Y13355" s="33"/>
    </row>
    <row r="13356" spans="16:25" x14ac:dyDescent="0.45">
      <c r="P13356" s="33"/>
      <c r="W13356" s="33"/>
      <c r="Y13356" s="33"/>
    </row>
    <row r="13357" spans="16:25" x14ac:dyDescent="0.45">
      <c r="P13357" s="33"/>
      <c r="W13357" s="33"/>
      <c r="Y13357" s="33"/>
    </row>
    <row r="13358" spans="16:25" x14ac:dyDescent="0.45">
      <c r="P13358" s="33"/>
      <c r="W13358" s="33"/>
      <c r="Y13358" s="33"/>
    </row>
    <row r="13359" spans="16:25" x14ac:dyDescent="0.45">
      <c r="P13359" s="33"/>
      <c r="W13359" s="33"/>
      <c r="Y13359" s="33"/>
    </row>
    <row r="13360" spans="16:25" x14ac:dyDescent="0.45">
      <c r="P13360" s="33"/>
      <c r="W13360" s="33"/>
      <c r="Y13360" s="33"/>
    </row>
    <row r="13361" spans="16:25" x14ac:dyDescent="0.45">
      <c r="P13361" s="33"/>
      <c r="W13361" s="33"/>
      <c r="Y13361" s="33"/>
    </row>
    <row r="13362" spans="16:25" x14ac:dyDescent="0.45">
      <c r="P13362" s="33"/>
      <c r="W13362" s="33"/>
      <c r="Y13362" s="33"/>
    </row>
    <row r="13363" spans="16:25" x14ac:dyDescent="0.45">
      <c r="P13363" s="33"/>
      <c r="W13363" s="33"/>
      <c r="Y13363" s="33"/>
    </row>
    <row r="13364" spans="16:25" x14ac:dyDescent="0.45">
      <c r="P13364" s="33"/>
      <c r="W13364" s="33"/>
      <c r="Y13364" s="33"/>
    </row>
    <row r="13365" spans="16:25" x14ac:dyDescent="0.45">
      <c r="P13365" s="33"/>
      <c r="W13365" s="33"/>
      <c r="Y13365" s="33"/>
    </row>
    <row r="13366" spans="16:25" x14ac:dyDescent="0.45">
      <c r="P13366" s="33"/>
      <c r="W13366" s="33"/>
      <c r="Y13366" s="33"/>
    </row>
    <row r="13367" spans="16:25" x14ac:dyDescent="0.45">
      <c r="P13367" s="33"/>
      <c r="W13367" s="33"/>
      <c r="Y13367" s="33"/>
    </row>
    <row r="13368" spans="16:25" x14ac:dyDescent="0.45">
      <c r="P13368" s="33"/>
      <c r="W13368" s="33"/>
      <c r="Y13368" s="33"/>
    </row>
    <row r="13369" spans="16:25" x14ac:dyDescent="0.45">
      <c r="P13369" s="33"/>
      <c r="W13369" s="33"/>
      <c r="Y13369" s="33"/>
    </row>
    <row r="13370" spans="16:25" x14ac:dyDescent="0.45">
      <c r="P13370" s="33"/>
      <c r="W13370" s="33"/>
      <c r="Y13370" s="33"/>
    </row>
    <row r="13371" spans="16:25" x14ac:dyDescent="0.45">
      <c r="P13371" s="33"/>
      <c r="W13371" s="33"/>
      <c r="Y13371" s="33"/>
    </row>
    <row r="13372" spans="16:25" x14ac:dyDescent="0.45">
      <c r="P13372" s="33"/>
      <c r="W13372" s="33"/>
      <c r="Y13372" s="33"/>
    </row>
    <row r="13373" spans="16:25" x14ac:dyDescent="0.45">
      <c r="P13373" s="33"/>
      <c r="W13373" s="33"/>
      <c r="Y13373" s="33"/>
    </row>
    <row r="13374" spans="16:25" x14ac:dyDescent="0.45">
      <c r="P13374" s="33"/>
      <c r="W13374" s="33"/>
      <c r="Y13374" s="33"/>
    </row>
    <row r="13375" spans="16:25" x14ac:dyDescent="0.45">
      <c r="P13375" s="33"/>
      <c r="W13375" s="33"/>
      <c r="Y13375" s="33"/>
    </row>
    <row r="13376" spans="16:25" x14ac:dyDescent="0.45">
      <c r="P13376" s="33"/>
      <c r="W13376" s="33"/>
      <c r="Y13376" s="33"/>
    </row>
    <row r="13377" spans="16:25" x14ac:dyDescent="0.45">
      <c r="P13377" s="33"/>
      <c r="W13377" s="33"/>
      <c r="Y13377" s="33"/>
    </row>
    <row r="13378" spans="16:25" x14ac:dyDescent="0.45">
      <c r="P13378" s="33"/>
      <c r="W13378" s="33"/>
      <c r="Y13378" s="33"/>
    </row>
    <row r="13379" spans="16:25" x14ac:dyDescent="0.45">
      <c r="P13379" s="33"/>
      <c r="W13379" s="33"/>
      <c r="Y13379" s="33"/>
    </row>
    <row r="13380" spans="16:25" x14ac:dyDescent="0.45">
      <c r="P13380" s="33"/>
      <c r="W13380" s="33"/>
      <c r="Y13380" s="33"/>
    </row>
    <row r="13381" spans="16:25" x14ac:dyDescent="0.45">
      <c r="P13381" s="33"/>
      <c r="W13381" s="33"/>
      <c r="Y13381" s="33"/>
    </row>
    <row r="13382" spans="16:25" x14ac:dyDescent="0.45">
      <c r="P13382" s="33"/>
      <c r="W13382" s="33"/>
      <c r="Y13382" s="33"/>
    </row>
    <row r="13383" spans="16:25" x14ac:dyDescent="0.45">
      <c r="P13383" s="33"/>
      <c r="W13383" s="33"/>
      <c r="Y13383" s="33"/>
    </row>
    <row r="13384" spans="16:25" x14ac:dyDescent="0.45">
      <c r="P13384" s="33"/>
      <c r="W13384" s="33"/>
      <c r="Y13384" s="33"/>
    </row>
    <row r="13385" spans="16:25" x14ac:dyDescent="0.45">
      <c r="P13385" s="33"/>
      <c r="W13385" s="33"/>
      <c r="Y13385" s="33"/>
    </row>
    <row r="13386" spans="16:25" x14ac:dyDescent="0.45">
      <c r="P13386" s="33"/>
      <c r="W13386" s="33"/>
      <c r="Y13386" s="33"/>
    </row>
    <row r="13387" spans="16:25" x14ac:dyDescent="0.45">
      <c r="P13387" s="33"/>
      <c r="W13387" s="33"/>
      <c r="Y13387" s="33"/>
    </row>
    <row r="13388" spans="16:25" x14ac:dyDescent="0.45">
      <c r="P13388" s="33"/>
      <c r="W13388" s="33"/>
      <c r="Y13388" s="33"/>
    </row>
    <row r="13389" spans="16:25" x14ac:dyDescent="0.45">
      <c r="P13389" s="33"/>
      <c r="W13389" s="33"/>
      <c r="Y13389" s="33"/>
    </row>
    <row r="13390" spans="16:25" x14ac:dyDescent="0.45">
      <c r="P13390" s="33"/>
      <c r="W13390" s="33"/>
      <c r="Y13390" s="33"/>
    </row>
    <row r="13391" spans="16:25" x14ac:dyDescent="0.45">
      <c r="P13391" s="33"/>
      <c r="W13391" s="33"/>
      <c r="Y13391" s="33"/>
    </row>
    <row r="13392" spans="16:25" x14ac:dyDescent="0.45">
      <c r="P13392" s="33"/>
      <c r="W13392" s="33"/>
      <c r="Y13392" s="33"/>
    </row>
    <row r="13393" spans="16:25" x14ac:dyDescent="0.45">
      <c r="P13393" s="33"/>
      <c r="W13393" s="33"/>
      <c r="Y13393" s="33"/>
    </row>
    <row r="13394" spans="16:25" x14ac:dyDescent="0.45">
      <c r="P13394" s="33"/>
      <c r="W13394" s="33"/>
      <c r="Y13394" s="33"/>
    </row>
    <row r="13395" spans="16:25" x14ac:dyDescent="0.45">
      <c r="P13395" s="33"/>
      <c r="W13395" s="33"/>
      <c r="Y13395" s="33"/>
    </row>
    <row r="13396" spans="16:25" x14ac:dyDescent="0.45">
      <c r="P13396" s="33"/>
      <c r="W13396" s="33"/>
      <c r="Y13396" s="33"/>
    </row>
    <row r="13397" spans="16:25" x14ac:dyDescent="0.45">
      <c r="P13397" s="33"/>
      <c r="W13397" s="33"/>
      <c r="Y13397" s="33"/>
    </row>
    <row r="13398" spans="16:25" x14ac:dyDescent="0.45">
      <c r="P13398" s="33"/>
      <c r="W13398" s="33"/>
      <c r="Y13398" s="33"/>
    </row>
    <row r="13399" spans="16:25" x14ac:dyDescent="0.45">
      <c r="P13399" s="33"/>
      <c r="W13399" s="33"/>
      <c r="Y13399" s="33"/>
    </row>
    <row r="13400" spans="16:25" x14ac:dyDescent="0.45">
      <c r="P13400" s="33"/>
      <c r="W13400" s="33"/>
      <c r="Y13400" s="33"/>
    </row>
    <row r="13401" spans="16:25" x14ac:dyDescent="0.45">
      <c r="P13401" s="33"/>
      <c r="W13401" s="33"/>
      <c r="Y13401" s="33"/>
    </row>
    <row r="13402" spans="16:25" x14ac:dyDescent="0.45">
      <c r="P13402" s="33"/>
      <c r="W13402" s="33"/>
      <c r="Y13402" s="33"/>
    </row>
    <row r="13403" spans="16:25" x14ac:dyDescent="0.45">
      <c r="P13403" s="33"/>
      <c r="W13403" s="33"/>
      <c r="Y13403" s="33"/>
    </row>
    <row r="13404" spans="16:25" x14ac:dyDescent="0.45">
      <c r="P13404" s="33"/>
      <c r="W13404" s="33"/>
      <c r="Y13404" s="33"/>
    </row>
    <row r="13405" spans="16:25" x14ac:dyDescent="0.45">
      <c r="P13405" s="33"/>
      <c r="W13405" s="33"/>
      <c r="Y13405" s="33"/>
    </row>
    <row r="13406" spans="16:25" x14ac:dyDescent="0.45">
      <c r="P13406" s="33"/>
      <c r="W13406" s="33"/>
      <c r="Y13406" s="33"/>
    </row>
    <row r="13407" spans="16:25" x14ac:dyDescent="0.45">
      <c r="P13407" s="33"/>
      <c r="W13407" s="33"/>
      <c r="Y13407" s="33"/>
    </row>
    <row r="13408" spans="16:25" x14ac:dyDescent="0.45">
      <c r="P13408" s="33"/>
      <c r="W13408" s="33"/>
      <c r="Y13408" s="33"/>
    </row>
    <row r="13409" spans="16:25" x14ac:dyDescent="0.45">
      <c r="P13409" s="33"/>
      <c r="W13409" s="33"/>
      <c r="Y13409" s="33"/>
    </row>
    <row r="13410" spans="16:25" x14ac:dyDescent="0.45">
      <c r="P13410" s="33"/>
      <c r="W13410" s="33"/>
      <c r="Y13410" s="33"/>
    </row>
    <row r="13411" spans="16:25" x14ac:dyDescent="0.45">
      <c r="P13411" s="33"/>
      <c r="W13411" s="33"/>
      <c r="Y13411" s="33"/>
    </row>
    <row r="13412" spans="16:25" x14ac:dyDescent="0.45">
      <c r="P13412" s="33"/>
      <c r="W13412" s="33"/>
      <c r="Y13412" s="33"/>
    </row>
    <row r="13413" spans="16:25" x14ac:dyDescent="0.45">
      <c r="P13413" s="33"/>
      <c r="W13413" s="33"/>
      <c r="Y13413" s="33"/>
    </row>
    <row r="13414" spans="16:25" x14ac:dyDescent="0.45">
      <c r="P13414" s="33"/>
      <c r="W13414" s="33"/>
      <c r="Y13414" s="33"/>
    </row>
    <row r="13415" spans="16:25" x14ac:dyDescent="0.45">
      <c r="P13415" s="33"/>
      <c r="W13415" s="33"/>
      <c r="Y13415" s="33"/>
    </row>
    <row r="13416" spans="16:25" x14ac:dyDescent="0.45">
      <c r="P13416" s="33"/>
      <c r="W13416" s="33"/>
      <c r="Y13416" s="33"/>
    </row>
    <row r="13417" spans="16:25" x14ac:dyDescent="0.45">
      <c r="P13417" s="33"/>
      <c r="W13417" s="33"/>
      <c r="Y13417" s="33"/>
    </row>
    <row r="13418" spans="16:25" x14ac:dyDescent="0.45">
      <c r="P13418" s="33"/>
      <c r="W13418" s="33"/>
      <c r="Y13418" s="33"/>
    </row>
    <row r="13419" spans="16:25" x14ac:dyDescent="0.45">
      <c r="P13419" s="33"/>
      <c r="W13419" s="33"/>
      <c r="Y13419" s="33"/>
    </row>
    <row r="13420" spans="16:25" x14ac:dyDescent="0.45">
      <c r="P13420" s="33"/>
      <c r="W13420" s="33"/>
      <c r="Y13420" s="33"/>
    </row>
    <row r="13421" spans="16:25" x14ac:dyDescent="0.45">
      <c r="P13421" s="33"/>
      <c r="W13421" s="33"/>
      <c r="Y13421" s="33"/>
    </row>
    <row r="13422" spans="16:25" x14ac:dyDescent="0.45">
      <c r="P13422" s="33"/>
      <c r="W13422" s="33"/>
      <c r="Y13422" s="33"/>
    </row>
    <row r="13423" spans="16:25" x14ac:dyDescent="0.45">
      <c r="P13423" s="33"/>
      <c r="W13423" s="33"/>
      <c r="Y13423" s="33"/>
    </row>
    <row r="13424" spans="16:25" x14ac:dyDescent="0.45">
      <c r="P13424" s="33"/>
      <c r="W13424" s="33"/>
      <c r="Y13424" s="33"/>
    </row>
    <row r="13425" spans="16:25" x14ac:dyDescent="0.45">
      <c r="P13425" s="33"/>
      <c r="W13425" s="33"/>
      <c r="Y13425" s="33"/>
    </row>
    <row r="13426" spans="16:25" x14ac:dyDescent="0.45">
      <c r="P13426" s="33"/>
      <c r="W13426" s="33"/>
      <c r="Y13426" s="33"/>
    </row>
    <row r="13427" spans="16:25" x14ac:dyDescent="0.45">
      <c r="P13427" s="33"/>
      <c r="W13427" s="33"/>
      <c r="Y13427" s="33"/>
    </row>
    <row r="13428" spans="16:25" x14ac:dyDescent="0.45">
      <c r="P13428" s="33"/>
      <c r="W13428" s="33"/>
      <c r="Y13428" s="33"/>
    </row>
    <row r="13429" spans="16:25" x14ac:dyDescent="0.45">
      <c r="P13429" s="33"/>
      <c r="W13429" s="33"/>
      <c r="Y13429" s="33"/>
    </row>
    <row r="13430" spans="16:25" x14ac:dyDescent="0.45">
      <c r="P13430" s="33"/>
      <c r="W13430" s="33"/>
      <c r="Y13430" s="33"/>
    </row>
    <row r="13431" spans="16:25" x14ac:dyDescent="0.45">
      <c r="P13431" s="33"/>
      <c r="W13431" s="33"/>
      <c r="Y13431" s="33"/>
    </row>
    <row r="13432" spans="16:25" x14ac:dyDescent="0.45">
      <c r="P13432" s="33"/>
      <c r="W13432" s="33"/>
      <c r="Y13432" s="33"/>
    </row>
    <row r="13433" spans="16:25" x14ac:dyDescent="0.45">
      <c r="P13433" s="33"/>
      <c r="W13433" s="33"/>
      <c r="Y13433" s="33"/>
    </row>
    <row r="13434" spans="16:25" x14ac:dyDescent="0.45">
      <c r="P13434" s="33"/>
      <c r="W13434" s="33"/>
      <c r="Y13434" s="33"/>
    </row>
    <row r="13435" spans="16:25" x14ac:dyDescent="0.45">
      <c r="P13435" s="33"/>
      <c r="W13435" s="33"/>
      <c r="Y13435" s="33"/>
    </row>
    <row r="13436" spans="16:25" x14ac:dyDescent="0.45">
      <c r="P13436" s="33"/>
      <c r="W13436" s="33"/>
      <c r="Y13436" s="33"/>
    </row>
    <row r="13437" spans="16:25" x14ac:dyDescent="0.45">
      <c r="P13437" s="33"/>
      <c r="W13437" s="33"/>
      <c r="Y13437" s="33"/>
    </row>
    <row r="13438" spans="16:25" x14ac:dyDescent="0.45">
      <c r="P13438" s="33"/>
      <c r="W13438" s="33"/>
      <c r="Y13438" s="33"/>
    </row>
    <row r="13439" spans="16:25" x14ac:dyDescent="0.45">
      <c r="P13439" s="33"/>
      <c r="W13439" s="33"/>
      <c r="Y13439" s="33"/>
    </row>
    <row r="13440" spans="16:25" x14ac:dyDescent="0.45">
      <c r="P13440" s="33"/>
      <c r="W13440" s="33"/>
      <c r="Y13440" s="33"/>
    </row>
    <row r="13441" spans="16:25" x14ac:dyDescent="0.45">
      <c r="P13441" s="33"/>
      <c r="W13441" s="33"/>
      <c r="Y13441" s="33"/>
    </row>
    <row r="13442" spans="16:25" x14ac:dyDescent="0.45">
      <c r="P13442" s="33"/>
      <c r="W13442" s="33"/>
      <c r="Y13442" s="33"/>
    </row>
    <row r="13443" spans="16:25" x14ac:dyDescent="0.45">
      <c r="P13443" s="33"/>
      <c r="W13443" s="33"/>
      <c r="Y13443" s="33"/>
    </row>
    <row r="13444" spans="16:25" x14ac:dyDescent="0.45">
      <c r="P13444" s="33"/>
      <c r="W13444" s="33"/>
      <c r="Y13444" s="33"/>
    </row>
    <row r="13445" spans="16:25" x14ac:dyDescent="0.45">
      <c r="P13445" s="33"/>
      <c r="W13445" s="33"/>
      <c r="Y13445" s="33"/>
    </row>
    <row r="13446" spans="16:25" x14ac:dyDescent="0.45">
      <c r="P13446" s="33"/>
      <c r="W13446" s="33"/>
      <c r="Y13446" s="33"/>
    </row>
    <row r="13447" spans="16:25" x14ac:dyDescent="0.45">
      <c r="P13447" s="33"/>
      <c r="W13447" s="33"/>
      <c r="Y13447" s="33"/>
    </row>
  </sheetData>
  <mergeCells count="289">
    <mergeCell ref="G185:G188"/>
    <mergeCell ref="AU185:AV185"/>
    <mergeCell ref="D180:D184"/>
    <mergeCell ref="E180:E181"/>
    <mergeCell ref="F180:F184"/>
    <mergeCell ref="G180:G184"/>
    <mergeCell ref="AS180:AT188"/>
    <mergeCell ref="D185:D188"/>
    <mergeCell ref="E185:E186"/>
    <mergeCell ref="F185:F188"/>
    <mergeCell ref="B172:H172"/>
    <mergeCell ref="B173:H173"/>
    <mergeCell ref="B174:H174"/>
    <mergeCell ref="F176:H176"/>
    <mergeCell ref="F177:H177"/>
    <mergeCell ref="AS179:AT179"/>
    <mergeCell ref="D166:D168"/>
    <mergeCell ref="E166:E168"/>
    <mergeCell ref="F166:F168"/>
    <mergeCell ref="G166:G168"/>
    <mergeCell ref="D169:D171"/>
    <mergeCell ref="E169:E171"/>
    <mergeCell ref="F169:F171"/>
    <mergeCell ref="G169:G171"/>
    <mergeCell ref="D160:D162"/>
    <mergeCell ref="E160:E162"/>
    <mergeCell ref="F160:F162"/>
    <mergeCell ref="G160:G162"/>
    <mergeCell ref="D163:D165"/>
    <mergeCell ref="E163:E165"/>
    <mergeCell ref="F163:F165"/>
    <mergeCell ref="G163:G165"/>
    <mergeCell ref="B154:B156"/>
    <mergeCell ref="D154:D156"/>
    <mergeCell ref="E154:E156"/>
    <mergeCell ref="F154:F156"/>
    <mergeCell ref="G154:G156"/>
    <mergeCell ref="D157:D159"/>
    <mergeCell ref="E157:E159"/>
    <mergeCell ref="F157:F159"/>
    <mergeCell ref="G157:G159"/>
    <mergeCell ref="B148:B150"/>
    <mergeCell ref="D148:D150"/>
    <mergeCell ref="E148:E150"/>
    <mergeCell ref="F148:F150"/>
    <mergeCell ref="G148:G150"/>
    <mergeCell ref="B151:B153"/>
    <mergeCell ref="D151:D153"/>
    <mergeCell ref="E151:E153"/>
    <mergeCell ref="F151:F153"/>
    <mergeCell ref="G151:G153"/>
    <mergeCell ref="B142:B144"/>
    <mergeCell ref="D142:D144"/>
    <mergeCell ref="E142:E144"/>
    <mergeCell ref="F142:F144"/>
    <mergeCell ref="G142:G144"/>
    <mergeCell ref="B145:B147"/>
    <mergeCell ref="D145:D147"/>
    <mergeCell ref="E145:E147"/>
    <mergeCell ref="F145:F147"/>
    <mergeCell ref="G145:G147"/>
    <mergeCell ref="B139:B141"/>
    <mergeCell ref="D139:D141"/>
    <mergeCell ref="E139:E141"/>
    <mergeCell ref="F139:F141"/>
    <mergeCell ref="G139:G141"/>
    <mergeCell ref="B129:B138"/>
    <mergeCell ref="D129:D130"/>
    <mergeCell ref="E129:E131"/>
    <mergeCell ref="F129:F131"/>
    <mergeCell ref="G129:G134"/>
    <mergeCell ref="D132:D133"/>
    <mergeCell ref="E132:E134"/>
    <mergeCell ref="F132:F134"/>
    <mergeCell ref="D135:D136"/>
    <mergeCell ref="E135:E136"/>
    <mergeCell ref="B127:B128"/>
    <mergeCell ref="D127:D128"/>
    <mergeCell ref="E127:E128"/>
    <mergeCell ref="F127:F128"/>
    <mergeCell ref="G127:G128"/>
    <mergeCell ref="F135:F136"/>
    <mergeCell ref="G135:G138"/>
    <mergeCell ref="D137:D138"/>
    <mergeCell ref="E137:E138"/>
    <mergeCell ref="F137:F138"/>
    <mergeCell ref="B117:B119"/>
    <mergeCell ref="D117:D119"/>
    <mergeCell ref="E117:E119"/>
    <mergeCell ref="F117:F119"/>
    <mergeCell ref="G117:G119"/>
    <mergeCell ref="B120:B126"/>
    <mergeCell ref="D120:D121"/>
    <mergeCell ref="E120:E121"/>
    <mergeCell ref="F120:F121"/>
    <mergeCell ref="G120:G121"/>
    <mergeCell ref="D122:D124"/>
    <mergeCell ref="E122:E126"/>
    <mergeCell ref="F122:F124"/>
    <mergeCell ref="G122:G126"/>
    <mergeCell ref="F125:F126"/>
    <mergeCell ref="D110:D112"/>
    <mergeCell ref="E110:E112"/>
    <mergeCell ref="F110:F112"/>
    <mergeCell ref="G110:G112"/>
    <mergeCell ref="B114:B116"/>
    <mergeCell ref="D114:D116"/>
    <mergeCell ref="E114:E116"/>
    <mergeCell ref="F114:F116"/>
    <mergeCell ref="G114:G116"/>
    <mergeCell ref="B97:B112"/>
    <mergeCell ref="G102:G104"/>
    <mergeCell ref="D105:D107"/>
    <mergeCell ref="E105:E107"/>
    <mergeCell ref="F105:F107"/>
    <mergeCell ref="G105:G107"/>
    <mergeCell ref="E108:E109"/>
    <mergeCell ref="F108:F109"/>
    <mergeCell ref="G108:G109"/>
    <mergeCell ref="G94:G96"/>
    <mergeCell ref="D97:D101"/>
    <mergeCell ref="E97:E101"/>
    <mergeCell ref="F97:F99"/>
    <mergeCell ref="G97:G101"/>
    <mergeCell ref="F100:F101"/>
    <mergeCell ref="D102:D104"/>
    <mergeCell ref="E102:E104"/>
    <mergeCell ref="F102:F104"/>
    <mergeCell ref="B94:B96"/>
    <mergeCell ref="D94:D95"/>
    <mergeCell ref="E94:E96"/>
    <mergeCell ref="F94:F96"/>
    <mergeCell ref="D88:D89"/>
    <mergeCell ref="E88:E89"/>
    <mergeCell ref="F88:F89"/>
    <mergeCell ref="D90:D91"/>
    <mergeCell ref="E90:E91"/>
    <mergeCell ref="F90:F91"/>
    <mergeCell ref="B80:B85"/>
    <mergeCell ref="D80:D81"/>
    <mergeCell ref="E80:E81"/>
    <mergeCell ref="F80:F81"/>
    <mergeCell ref="D82:D83"/>
    <mergeCell ref="E82:E83"/>
    <mergeCell ref="F82:F83"/>
    <mergeCell ref="D74:D75"/>
    <mergeCell ref="E74:E75"/>
    <mergeCell ref="F74:F75"/>
    <mergeCell ref="D76:D77"/>
    <mergeCell ref="E76:E77"/>
    <mergeCell ref="F76:F77"/>
    <mergeCell ref="D84:D85"/>
    <mergeCell ref="E84:E85"/>
    <mergeCell ref="F84:F85"/>
    <mergeCell ref="D78:D79"/>
    <mergeCell ref="E78:E79"/>
    <mergeCell ref="F78:F79"/>
    <mergeCell ref="D70:D71"/>
    <mergeCell ref="E70:E71"/>
    <mergeCell ref="F70:F71"/>
    <mergeCell ref="D72:D73"/>
    <mergeCell ref="E72:E73"/>
    <mergeCell ref="F72:F73"/>
    <mergeCell ref="G62:G93"/>
    <mergeCell ref="D64:D65"/>
    <mergeCell ref="E64:E65"/>
    <mergeCell ref="F64:F65"/>
    <mergeCell ref="D66:D67"/>
    <mergeCell ref="E66:E67"/>
    <mergeCell ref="F66:F67"/>
    <mergeCell ref="D68:D69"/>
    <mergeCell ref="E68:E69"/>
    <mergeCell ref="F68:F69"/>
    <mergeCell ref="D86:D87"/>
    <mergeCell ref="E86:E87"/>
    <mergeCell ref="F86:F87"/>
    <mergeCell ref="D92:D93"/>
    <mergeCell ref="E92:E93"/>
    <mergeCell ref="F92:F93"/>
    <mergeCell ref="D60:D61"/>
    <mergeCell ref="E60:E61"/>
    <mergeCell ref="F60:F61"/>
    <mergeCell ref="B62:B63"/>
    <mergeCell ref="D62:D63"/>
    <mergeCell ref="E62:E63"/>
    <mergeCell ref="F62:F63"/>
    <mergeCell ref="G56:G59"/>
    <mergeCell ref="AU56:AU59"/>
    <mergeCell ref="AV56:AV59"/>
    <mergeCell ref="D58:D59"/>
    <mergeCell ref="E58:E59"/>
    <mergeCell ref="F58:F59"/>
    <mergeCell ref="E50:E52"/>
    <mergeCell ref="F50:F52"/>
    <mergeCell ref="D53:D55"/>
    <mergeCell ref="E53:E55"/>
    <mergeCell ref="F53:F55"/>
    <mergeCell ref="D56:D57"/>
    <mergeCell ref="E56:E57"/>
    <mergeCell ref="F56:F57"/>
    <mergeCell ref="B41:B55"/>
    <mergeCell ref="D41:D43"/>
    <mergeCell ref="E41:E43"/>
    <mergeCell ref="F41:F43"/>
    <mergeCell ref="G41:G55"/>
    <mergeCell ref="D44:D46"/>
    <mergeCell ref="E44:E46"/>
    <mergeCell ref="F44:F46"/>
    <mergeCell ref="E47:E49"/>
    <mergeCell ref="F47:F49"/>
    <mergeCell ref="D37:D38"/>
    <mergeCell ref="E37:E38"/>
    <mergeCell ref="F37:F38"/>
    <mergeCell ref="D39:D40"/>
    <mergeCell ref="E39:E40"/>
    <mergeCell ref="F39:F40"/>
    <mergeCell ref="B32:B33"/>
    <mergeCell ref="D32:D33"/>
    <mergeCell ref="E32:E33"/>
    <mergeCell ref="F32:F33"/>
    <mergeCell ref="C37:C40"/>
    <mergeCell ref="G32:G33"/>
    <mergeCell ref="B34:B36"/>
    <mergeCell ref="D34:D36"/>
    <mergeCell ref="E34:E36"/>
    <mergeCell ref="F34:F36"/>
    <mergeCell ref="G34:G36"/>
    <mergeCell ref="G27:G29"/>
    <mergeCell ref="B30:B31"/>
    <mergeCell ref="D30:D31"/>
    <mergeCell ref="E30:E31"/>
    <mergeCell ref="F30:F31"/>
    <mergeCell ref="G30:G31"/>
    <mergeCell ref="C30:C31"/>
    <mergeCell ref="C32:C33"/>
    <mergeCell ref="C34:C36"/>
    <mergeCell ref="E24:E26"/>
    <mergeCell ref="F24:F26"/>
    <mergeCell ref="B27:B29"/>
    <mergeCell ref="D27:D29"/>
    <mergeCell ref="E27:E29"/>
    <mergeCell ref="F27:F29"/>
    <mergeCell ref="AT14:AT15"/>
    <mergeCell ref="D16:D17"/>
    <mergeCell ref="E16:E17"/>
    <mergeCell ref="F16:F17"/>
    <mergeCell ref="AT16:AT17"/>
    <mergeCell ref="B18:B26"/>
    <mergeCell ref="D18:D20"/>
    <mergeCell ref="E18:E20"/>
    <mergeCell ref="F18:F20"/>
    <mergeCell ref="D21:D23"/>
    <mergeCell ref="C24:C26"/>
    <mergeCell ref="C27:C29"/>
    <mergeCell ref="CH5:CK5"/>
    <mergeCell ref="CL5:CO5"/>
    <mergeCell ref="B6:B11"/>
    <mergeCell ref="D6:D8"/>
    <mergeCell ref="E6:E8"/>
    <mergeCell ref="F6:F8"/>
    <mergeCell ref="G6:G11"/>
    <mergeCell ref="AS6:AS171"/>
    <mergeCell ref="D14:D15"/>
    <mergeCell ref="E14:E15"/>
    <mergeCell ref="F14:F15"/>
    <mergeCell ref="E21:E23"/>
    <mergeCell ref="AT6:AT8"/>
    <mergeCell ref="D9:D11"/>
    <mergeCell ref="E9:E11"/>
    <mergeCell ref="F9:F11"/>
    <mergeCell ref="AT9:AT11"/>
    <mergeCell ref="D12:D13"/>
    <mergeCell ref="E12:E13"/>
    <mergeCell ref="F12:F13"/>
    <mergeCell ref="G12:G26"/>
    <mergeCell ref="AT12:AT13"/>
    <mergeCell ref="F21:F23"/>
    <mergeCell ref="D24:D26"/>
    <mergeCell ref="C6:C8"/>
    <mergeCell ref="C9:C11"/>
    <mergeCell ref="C12:C13"/>
    <mergeCell ref="C14:C15"/>
    <mergeCell ref="C16:C17"/>
    <mergeCell ref="C18:C20"/>
    <mergeCell ref="C21:C23"/>
    <mergeCell ref="F2:G2"/>
    <mergeCell ref="M2:T3"/>
    <mergeCell ref="F3:G3"/>
    <mergeCell ref="M4:AP4"/>
  </mergeCells>
  <phoneticPr fontId="3"/>
  <printOptions horizontalCentered="1" verticalCentered="1"/>
  <pageMargins left="0" right="0" top="0" bottom="0" header="0" footer="0"/>
  <pageSetup paperSize="8" scale="10" orientation="landscape" r:id="rId1"/>
  <rowBreaks count="1" manualBreakCount="1">
    <brk id="179" max="1638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B1CC5-9481-4822-94AD-BE354AE98E6D}">
  <dimension ref="A1:G168"/>
  <sheetViews>
    <sheetView zoomScale="85" zoomScaleNormal="85" workbookViewId="0">
      <selection activeCell="F23" sqref="F23"/>
    </sheetView>
  </sheetViews>
  <sheetFormatPr defaultRowHeight="18" x14ac:dyDescent="0.45"/>
  <cols>
    <col min="2" max="2" width="18.5" bestFit="1" customWidth="1"/>
    <col min="7" max="7" width="17.19921875" customWidth="1"/>
  </cols>
  <sheetData>
    <row r="1" spans="1:7" x14ac:dyDescent="0.45">
      <c r="A1" t="s">
        <v>323</v>
      </c>
    </row>
    <row r="3" spans="1:7" ht="41.4" customHeight="1" x14ac:dyDescent="0.45">
      <c r="A3" s="775" t="s">
        <v>282</v>
      </c>
      <c r="B3" s="775" t="s">
        <v>283</v>
      </c>
      <c r="C3" s="775" t="s">
        <v>284</v>
      </c>
      <c r="D3" s="775"/>
    </row>
    <row r="4" spans="1:7" ht="18" customHeight="1" x14ac:dyDescent="0.45">
      <c r="A4" s="775" t="s">
        <v>285</v>
      </c>
      <c r="B4" s="775" t="s">
        <v>286</v>
      </c>
      <c r="C4" s="775" t="s">
        <v>287</v>
      </c>
      <c r="D4" s="775"/>
      <c r="G4" s="815" t="s">
        <v>479</v>
      </c>
    </row>
    <row r="5" spans="1:7" ht="18" customHeight="1" x14ac:dyDescent="0.45">
      <c r="A5" s="775" t="s">
        <v>288</v>
      </c>
      <c r="B5" s="775" t="s">
        <v>289</v>
      </c>
      <c r="C5" s="775" t="s">
        <v>289</v>
      </c>
      <c r="D5" s="775"/>
      <c r="G5" s="815" t="s">
        <v>480</v>
      </c>
    </row>
    <row r="6" spans="1:7" ht="18" customHeight="1" x14ac:dyDescent="0.45">
      <c r="A6" s="775" t="s">
        <v>288</v>
      </c>
      <c r="B6" s="775" t="s">
        <v>290</v>
      </c>
      <c r="C6" s="775" t="s">
        <v>290</v>
      </c>
      <c r="D6" s="775"/>
      <c r="G6" t="s">
        <v>324</v>
      </c>
    </row>
    <row r="7" spans="1:7" ht="18" customHeight="1" x14ac:dyDescent="0.45">
      <c r="A7" s="775" t="s">
        <v>291</v>
      </c>
      <c r="B7" s="775" t="s">
        <v>292</v>
      </c>
      <c r="C7" s="775" t="s">
        <v>293</v>
      </c>
      <c r="D7" s="775"/>
      <c r="G7" t="s">
        <v>325</v>
      </c>
    </row>
    <row r="8" spans="1:7" ht="18.600000000000001" customHeight="1" x14ac:dyDescent="0.45">
      <c r="A8" s="775" t="s">
        <v>294</v>
      </c>
      <c r="B8" s="775" t="s">
        <v>295</v>
      </c>
      <c r="C8" s="775" t="s">
        <v>296</v>
      </c>
      <c r="D8" s="775"/>
      <c r="G8" t="s">
        <v>326</v>
      </c>
    </row>
    <row r="9" spans="1:7" ht="18" customHeight="1" x14ac:dyDescent="0.45">
      <c r="A9" s="775" t="s">
        <v>297</v>
      </c>
      <c r="B9" s="775" t="s">
        <v>298</v>
      </c>
      <c r="C9" s="775" t="s">
        <v>299</v>
      </c>
      <c r="D9" s="775"/>
      <c r="G9" t="s">
        <v>327</v>
      </c>
    </row>
    <row r="10" spans="1:7" ht="18" customHeight="1" x14ac:dyDescent="0.45">
      <c r="A10" s="775" t="s">
        <v>297</v>
      </c>
      <c r="B10" s="775" t="s">
        <v>300</v>
      </c>
      <c r="C10" s="775" t="s">
        <v>301</v>
      </c>
      <c r="D10" s="775"/>
      <c r="G10" t="s">
        <v>328</v>
      </c>
    </row>
    <row r="11" spans="1:7" ht="18" customHeight="1" x14ac:dyDescent="0.45">
      <c r="A11" s="775" t="s">
        <v>302</v>
      </c>
      <c r="B11" s="775" t="s">
        <v>303</v>
      </c>
      <c r="C11" s="775" t="s">
        <v>304</v>
      </c>
      <c r="D11" s="775"/>
      <c r="G11" t="s">
        <v>329</v>
      </c>
    </row>
    <row r="12" spans="1:7" ht="18" customHeight="1" x14ac:dyDescent="0.45">
      <c r="A12" s="775" t="s">
        <v>305</v>
      </c>
      <c r="B12" s="775" t="s">
        <v>303</v>
      </c>
      <c r="C12" s="775" t="s">
        <v>304</v>
      </c>
      <c r="D12" s="775"/>
      <c r="G12" t="s">
        <v>330</v>
      </c>
    </row>
    <row r="13" spans="1:7" ht="18" customHeight="1" x14ac:dyDescent="0.45">
      <c r="A13" s="775" t="s">
        <v>306</v>
      </c>
      <c r="B13" s="775" t="s">
        <v>303</v>
      </c>
      <c r="C13" s="775" t="s">
        <v>304</v>
      </c>
      <c r="D13" s="775"/>
      <c r="G13" t="s">
        <v>331</v>
      </c>
    </row>
    <row r="14" spans="1:7" ht="18" customHeight="1" x14ac:dyDescent="0.45">
      <c r="A14" s="775" t="s">
        <v>307</v>
      </c>
      <c r="B14" s="775" t="s">
        <v>303</v>
      </c>
      <c r="C14" s="775" t="s">
        <v>304</v>
      </c>
      <c r="D14" s="775"/>
      <c r="G14" t="s">
        <v>332</v>
      </c>
    </row>
    <row r="15" spans="1:7" ht="18" customHeight="1" x14ac:dyDescent="0.45">
      <c r="A15" s="775" t="s">
        <v>308</v>
      </c>
      <c r="B15" s="775" t="s">
        <v>309</v>
      </c>
      <c r="C15" s="775" t="s">
        <v>309</v>
      </c>
      <c r="D15" s="775"/>
      <c r="G15" t="s">
        <v>333</v>
      </c>
    </row>
    <row r="16" spans="1:7" ht="18" customHeight="1" x14ac:dyDescent="0.45">
      <c r="A16" s="775" t="s">
        <v>308</v>
      </c>
      <c r="B16" s="775" t="s">
        <v>310</v>
      </c>
      <c r="C16" s="775" t="s">
        <v>311</v>
      </c>
      <c r="D16" s="775"/>
      <c r="G16" t="s">
        <v>334</v>
      </c>
    </row>
    <row r="17" spans="1:7" ht="18" customHeight="1" x14ac:dyDescent="0.45">
      <c r="A17" s="775" t="s">
        <v>312</v>
      </c>
      <c r="B17" s="775" t="s">
        <v>313</v>
      </c>
      <c r="C17" s="775" t="s">
        <v>314</v>
      </c>
      <c r="D17" s="775"/>
      <c r="G17" t="s">
        <v>335</v>
      </c>
    </row>
    <row r="18" spans="1:7" ht="18" customHeight="1" x14ac:dyDescent="0.45">
      <c r="A18" s="775" t="s">
        <v>315</v>
      </c>
      <c r="B18" s="775" t="s">
        <v>316</v>
      </c>
      <c r="C18" s="775" t="s">
        <v>316</v>
      </c>
      <c r="D18" s="775"/>
      <c r="G18" t="s">
        <v>336</v>
      </c>
    </row>
    <row r="19" spans="1:7" ht="18" customHeight="1" x14ac:dyDescent="0.45">
      <c r="A19" s="775" t="s">
        <v>317</v>
      </c>
      <c r="B19" s="775" t="s">
        <v>318</v>
      </c>
      <c r="C19" s="775" t="s">
        <v>318</v>
      </c>
      <c r="D19" s="775"/>
      <c r="G19" t="s">
        <v>337</v>
      </c>
    </row>
    <row r="20" spans="1:7" ht="18" customHeight="1" x14ac:dyDescent="0.45">
      <c r="A20" s="775" t="s">
        <v>319</v>
      </c>
      <c r="B20" s="775" t="s">
        <v>320</v>
      </c>
      <c r="C20" s="775" t="s">
        <v>320</v>
      </c>
      <c r="D20" s="775"/>
      <c r="G20" t="s">
        <v>338</v>
      </c>
    </row>
    <row r="21" spans="1:7" ht="18" customHeight="1" x14ac:dyDescent="0.45">
      <c r="A21" s="775" t="s">
        <v>319</v>
      </c>
      <c r="B21" s="775" t="s">
        <v>321</v>
      </c>
      <c r="C21" s="775" t="s">
        <v>321</v>
      </c>
      <c r="D21" s="775"/>
      <c r="G21" t="s">
        <v>339</v>
      </c>
    </row>
    <row r="22" spans="1:7" ht="18" customHeight="1" x14ac:dyDescent="0.45">
      <c r="A22" s="775" t="s">
        <v>319</v>
      </c>
      <c r="B22" s="775" t="s">
        <v>322</v>
      </c>
      <c r="C22" s="775" t="s">
        <v>322</v>
      </c>
      <c r="D22" s="775"/>
      <c r="G22" t="s">
        <v>340</v>
      </c>
    </row>
    <row r="23" spans="1:7" ht="18.600000000000001" customHeight="1" x14ac:dyDescent="0.45">
      <c r="G23" t="s">
        <v>341</v>
      </c>
    </row>
    <row r="24" spans="1:7" ht="18" customHeight="1" x14ac:dyDescent="0.45">
      <c r="G24" t="s">
        <v>342</v>
      </c>
    </row>
    <row r="25" spans="1:7" ht="18" customHeight="1" x14ac:dyDescent="0.45">
      <c r="G25" t="s">
        <v>343</v>
      </c>
    </row>
    <row r="26" spans="1:7" ht="18.600000000000001" customHeight="1" x14ac:dyDescent="0.45">
      <c r="G26" t="s">
        <v>344</v>
      </c>
    </row>
    <row r="27" spans="1:7" ht="18" customHeight="1" x14ac:dyDescent="0.45">
      <c r="G27" t="s">
        <v>345</v>
      </c>
    </row>
    <row r="28" spans="1:7" ht="18.600000000000001" customHeight="1" x14ac:dyDescent="0.45">
      <c r="G28" t="s">
        <v>346</v>
      </c>
    </row>
    <row r="29" spans="1:7" ht="18" customHeight="1" x14ac:dyDescent="0.45">
      <c r="G29" t="s">
        <v>347</v>
      </c>
    </row>
    <row r="30" spans="1:7" ht="18.600000000000001" customHeight="1" x14ac:dyDescent="0.45">
      <c r="G30" t="s">
        <v>348</v>
      </c>
    </row>
    <row r="31" spans="1:7" ht="18" customHeight="1" x14ac:dyDescent="0.45">
      <c r="G31" t="s">
        <v>349</v>
      </c>
    </row>
    <row r="32" spans="1:7" ht="18" customHeight="1" x14ac:dyDescent="0.45">
      <c r="G32" t="s">
        <v>350</v>
      </c>
    </row>
    <row r="33" spans="7:7" ht="18.600000000000001" customHeight="1" x14ac:dyDescent="0.45">
      <c r="G33" t="s">
        <v>351</v>
      </c>
    </row>
    <row r="34" spans="7:7" ht="18.600000000000001" customHeight="1" x14ac:dyDescent="0.45">
      <c r="G34" t="s">
        <v>352</v>
      </c>
    </row>
    <row r="35" spans="7:7" ht="18" customHeight="1" x14ac:dyDescent="0.45">
      <c r="G35" t="s">
        <v>353</v>
      </c>
    </row>
    <row r="36" spans="7:7" ht="18" customHeight="1" x14ac:dyDescent="0.45">
      <c r="G36" t="s">
        <v>354</v>
      </c>
    </row>
    <row r="37" spans="7:7" ht="18.600000000000001" customHeight="1" x14ac:dyDescent="0.45">
      <c r="G37" t="s">
        <v>355</v>
      </c>
    </row>
    <row r="38" spans="7:7" ht="18" customHeight="1" x14ac:dyDescent="0.45">
      <c r="G38" t="s">
        <v>356</v>
      </c>
    </row>
    <row r="39" spans="7:7" ht="18" customHeight="1" x14ac:dyDescent="0.45">
      <c r="G39" t="s">
        <v>357</v>
      </c>
    </row>
    <row r="40" spans="7:7" ht="18" customHeight="1" x14ac:dyDescent="0.45">
      <c r="G40" t="s">
        <v>358</v>
      </c>
    </row>
    <row r="41" spans="7:7" ht="18" customHeight="1" x14ac:dyDescent="0.45">
      <c r="G41" t="s">
        <v>359</v>
      </c>
    </row>
    <row r="42" spans="7:7" ht="18" customHeight="1" x14ac:dyDescent="0.45">
      <c r="G42" t="s">
        <v>360</v>
      </c>
    </row>
    <row r="43" spans="7:7" ht="18" customHeight="1" x14ac:dyDescent="0.45">
      <c r="G43" t="s">
        <v>361</v>
      </c>
    </row>
    <row r="44" spans="7:7" ht="18" customHeight="1" x14ac:dyDescent="0.45">
      <c r="G44" t="s">
        <v>362</v>
      </c>
    </row>
    <row r="45" spans="7:7" ht="18" customHeight="1" x14ac:dyDescent="0.45">
      <c r="G45" t="s">
        <v>363</v>
      </c>
    </row>
    <row r="46" spans="7:7" ht="18" customHeight="1" x14ac:dyDescent="0.45">
      <c r="G46" t="s">
        <v>364</v>
      </c>
    </row>
    <row r="47" spans="7:7" ht="18" customHeight="1" x14ac:dyDescent="0.45">
      <c r="G47" t="s">
        <v>365</v>
      </c>
    </row>
    <row r="48" spans="7:7" ht="18" customHeight="1" x14ac:dyDescent="0.45">
      <c r="G48" t="s">
        <v>366</v>
      </c>
    </row>
    <row r="49" spans="7:7" ht="18" customHeight="1" x14ac:dyDescent="0.45">
      <c r="G49" t="s">
        <v>367</v>
      </c>
    </row>
    <row r="50" spans="7:7" ht="18" customHeight="1" x14ac:dyDescent="0.45">
      <c r="G50" t="s">
        <v>368</v>
      </c>
    </row>
    <row r="51" spans="7:7" ht="18" customHeight="1" x14ac:dyDescent="0.45">
      <c r="G51" t="s">
        <v>369</v>
      </c>
    </row>
    <row r="52" spans="7:7" ht="18.600000000000001" customHeight="1" x14ac:dyDescent="0.45">
      <c r="G52" t="s">
        <v>370</v>
      </c>
    </row>
    <row r="53" spans="7:7" ht="18" customHeight="1" x14ac:dyDescent="0.45">
      <c r="G53" t="s">
        <v>371</v>
      </c>
    </row>
    <row r="54" spans="7:7" ht="18" customHeight="1" x14ac:dyDescent="0.45">
      <c r="G54" t="s">
        <v>372</v>
      </c>
    </row>
    <row r="55" spans="7:7" ht="18" customHeight="1" x14ac:dyDescent="0.45">
      <c r="G55" t="s">
        <v>373</v>
      </c>
    </row>
    <row r="56" spans="7:7" ht="18" customHeight="1" x14ac:dyDescent="0.45">
      <c r="G56" t="s">
        <v>374</v>
      </c>
    </row>
    <row r="57" spans="7:7" ht="18" customHeight="1" x14ac:dyDescent="0.45">
      <c r="G57" t="s">
        <v>375</v>
      </c>
    </row>
    <row r="58" spans="7:7" ht="18.600000000000001" customHeight="1" x14ac:dyDescent="0.45">
      <c r="G58" t="s">
        <v>376</v>
      </c>
    </row>
    <row r="59" spans="7:7" ht="18" customHeight="1" x14ac:dyDescent="0.45">
      <c r="G59" t="s">
        <v>377</v>
      </c>
    </row>
    <row r="60" spans="7:7" ht="18" customHeight="1" x14ac:dyDescent="0.45"/>
    <row r="61" spans="7:7" ht="18" customHeight="1" x14ac:dyDescent="0.45"/>
    <row r="62" spans="7:7" ht="18" customHeight="1" x14ac:dyDescent="0.45"/>
    <row r="63" spans="7:7" ht="18" customHeight="1" x14ac:dyDescent="0.45"/>
    <row r="64" spans="7:7" ht="18" customHeight="1" x14ac:dyDescent="0.45"/>
    <row r="65" ht="18" customHeight="1" x14ac:dyDescent="0.45"/>
    <row r="66" ht="18" customHeight="1" x14ac:dyDescent="0.45"/>
    <row r="67" ht="18" customHeight="1" x14ac:dyDescent="0.45"/>
    <row r="68" ht="18" customHeight="1" x14ac:dyDescent="0.45"/>
    <row r="69" ht="18" customHeight="1" x14ac:dyDescent="0.45"/>
    <row r="70" ht="18" customHeight="1" x14ac:dyDescent="0.45"/>
    <row r="71" ht="18" customHeight="1" x14ac:dyDescent="0.45"/>
    <row r="72" ht="18" customHeight="1" x14ac:dyDescent="0.45"/>
    <row r="73" ht="18" customHeight="1" x14ac:dyDescent="0.45"/>
    <row r="74" ht="18" customHeight="1" x14ac:dyDescent="0.45"/>
    <row r="75" ht="18" customHeight="1" x14ac:dyDescent="0.45"/>
    <row r="76" ht="18" customHeight="1" x14ac:dyDescent="0.45"/>
    <row r="77" ht="18" customHeight="1" x14ac:dyDescent="0.45"/>
    <row r="78" ht="18" customHeight="1" x14ac:dyDescent="0.45"/>
    <row r="79" ht="18" customHeight="1" x14ac:dyDescent="0.45"/>
    <row r="80" ht="18" customHeight="1" x14ac:dyDescent="0.45"/>
    <row r="81" ht="18" customHeight="1" x14ac:dyDescent="0.45"/>
    <row r="82" ht="18" customHeight="1" x14ac:dyDescent="0.45"/>
    <row r="83" ht="18" customHeight="1" x14ac:dyDescent="0.45"/>
    <row r="84" ht="18" customHeight="1" x14ac:dyDescent="0.45"/>
    <row r="85" ht="18" customHeight="1" x14ac:dyDescent="0.45"/>
    <row r="86" ht="18" customHeight="1" x14ac:dyDescent="0.45"/>
    <row r="87" ht="18" customHeight="1" x14ac:dyDescent="0.45"/>
    <row r="88" ht="18" customHeight="1" x14ac:dyDescent="0.45"/>
    <row r="89" ht="18" customHeight="1" x14ac:dyDescent="0.45"/>
    <row r="90" ht="18.600000000000001" customHeight="1" x14ac:dyDescent="0.45"/>
    <row r="91" ht="18" customHeight="1" x14ac:dyDescent="0.45"/>
    <row r="92" ht="18" customHeight="1" x14ac:dyDescent="0.45"/>
    <row r="93" ht="18.600000000000001" customHeight="1" x14ac:dyDescent="0.45"/>
    <row r="94" ht="18" customHeight="1" x14ac:dyDescent="0.45"/>
    <row r="95" ht="18" customHeight="1" x14ac:dyDescent="0.45"/>
    <row r="96" ht="18" customHeight="1" x14ac:dyDescent="0.45"/>
    <row r="97" ht="18" customHeight="1" x14ac:dyDescent="0.45"/>
    <row r="98" ht="18.600000000000001" customHeight="1" x14ac:dyDescent="0.45"/>
    <row r="99" ht="18" customHeight="1" x14ac:dyDescent="0.45"/>
    <row r="100" ht="18" customHeight="1" x14ac:dyDescent="0.45"/>
    <row r="101" ht="18.600000000000001" customHeight="1" x14ac:dyDescent="0.45"/>
    <row r="102" ht="18" customHeight="1" x14ac:dyDescent="0.45"/>
    <row r="103" ht="18" customHeight="1" x14ac:dyDescent="0.45"/>
    <row r="104" ht="18.600000000000001" customHeight="1" x14ac:dyDescent="0.45"/>
    <row r="105" ht="18" customHeight="1" x14ac:dyDescent="0.45"/>
    <row r="106" ht="18.600000000000001" customHeight="1" x14ac:dyDescent="0.45"/>
    <row r="107" ht="18" customHeight="1" x14ac:dyDescent="0.45"/>
    <row r="108" ht="18" customHeight="1" x14ac:dyDescent="0.45"/>
    <row r="109" ht="18" customHeight="1" x14ac:dyDescent="0.45"/>
    <row r="110" ht="81.599999999999994" customHeight="1" x14ac:dyDescent="0.45"/>
    <row r="111" ht="18" customHeight="1" x14ac:dyDescent="0.45"/>
    <row r="112" ht="18" customHeight="1" x14ac:dyDescent="0.45"/>
    <row r="113" ht="18.600000000000001" customHeight="1" x14ac:dyDescent="0.45"/>
    <row r="114" ht="18" customHeight="1" x14ac:dyDescent="0.45"/>
    <row r="115" ht="18" customHeight="1" x14ac:dyDescent="0.45"/>
    <row r="116" ht="18.600000000000001" customHeight="1" x14ac:dyDescent="0.45"/>
    <row r="117" ht="18" customHeight="1" x14ac:dyDescent="0.45"/>
    <row r="118" ht="18" customHeight="1" x14ac:dyDescent="0.45"/>
    <row r="119" ht="18" customHeight="1" x14ac:dyDescent="0.45"/>
    <row r="120" ht="18" customHeight="1" x14ac:dyDescent="0.45"/>
    <row r="121" ht="18" customHeight="1" x14ac:dyDescent="0.45"/>
    <row r="122" ht="18" customHeight="1" x14ac:dyDescent="0.45"/>
    <row r="123" ht="18.600000000000001" customHeight="1" x14ac:dyDescent="0.45"/>
    <row r="124" ht="18" customHeight="1" x14ac:dyDescent="0.45"/>
    <row r="125" ht="18.600000000000001" customHeight="1" x14ac:dyDescent="0.45"/>
    <row r="126" ht="18" customHeight="1" x14ac:dyDescent="0.45"/>
    <row r="127" ht="18" customHeight="1" x14ac:dyDescent="0.45"/>
    <row r="128" ht="18" customHeight="1" x14ac:dyDescent="0.45"/>
    <row r="129" ht="18" customHeight="1" x14ac:dyDescent="0.45"/>
    <row r="130" ht="18" customHeight="1" x14ac:dyDescent="0.45"/>
    <row r="131" ht="18" customHeight="1" x14ac:dyDescent="0.45"/>
    <row r="132" ht="18" customHeight="1" x14ac:dyDescent="0.45"/>
    <row r="133" ht="18" customHeight="1" x14ac:dyDescent="0.45"/>
    <row r="134" ht="18" customHeight="1" x14ac:dyDescent="0.45"/>
    <row r="135" ht="18.600000000000001" customHeight="1" x14ac:dyDescent="0.45"/>
    <row r="136" ht="18" customHeight="1" x14ac:dyDescent="0.45"/>
    <row r="137" ht="18" customHeight="1" x14ac:dyDescent="0.45"/>
    <row r="138" ht="18.600000000000001" customHeight="1" x14ac:dyDescent="0.45"/>
    <row r="139" ht="18" customHeight="1" x14ac:dyDescent="0.45"/>
    <row r="140" ht="18" customHeight="1" x14ac:dyDescent="0.45"/>
    <row r="141" ht="18.600000000000001" customHeight="1" x14ac:dyDescent="0.45"/>
    <row r="142" ht="18" customHeight="1" x14ac:dyDescent="0.45"/>
    <row r="143" ht="18" customHeight="1" x14ac:dyDescent="0.45"/>
    <row r="144" ht="18.600000000000001" customHeight="1" x14ac:dyDescent="0.45"/>
    <row r="145" ht="18" customHeight="1" x14ac:dyDescent="0.45"/>
    <row r="146" ht="18" customHeight="1" x14ac:dyDescent="0.45"/>
    <row r="147" ht="18.600000000000001" customHeight="1" x14ac:dyDescent="0.45"/>
    <row r="148" ht="18" customHeight="1" x14ac:dyDescent="0.45"/>
    <row r="149" ht="18" customHeight="1" x14ac:dyDescent="0.45"/>
    <row r="150" ht="18.600000000000001" customHeight="1" x14ac:dyDescent="0.45"/>
    <row r="151" ht="18" customHeight="1" x14ac:dyDescent="0.45"/>
    <row r="152" ht="18" customHeight="1" x14ac:dyDescent="0.45"/>
    <row r="153" ht="18.600000000000001" customHeight="1" x14ac:dyDescent="0.45"/>
    <row r="154" ht="18" customHeight="1" x14ac:dyDescent="0.45"/>
    <row r="155" ht="18" customHeight="1" x14ac:dyDescent="0.45"/>
    <row r="156" ht="18.600000000000001" customHeight="1" x14ac:dyDescent="0.45"/>
    <row r="157" ht="18" customHeight="1" x14ac:dyDescent="0.45"/>
    <row r="158" ht="18" customHeight="1" x14ac:dyDescent="0.45"/>
    <row r="159" ht="18.600000000000001" customHeight="1" x14ac:dyDescent="0.45"/>
    <row r="160" ht="18" customHeight="1" x14ac:dyDescent="0.45"/>
    <row r="161" ht="18" customHeight="1" x14ac:dyDescent="0.45"/>
    <row r="162" ht="18.600000000000001" customHeight="1" x14ac:dyDescent="0.45"/>
    <row r="163" ht="18" customHeight="1" x14ac:dyDescent="0.45"/>
    <row r="164" ht="18" customHeight="1" x14ac:dyDescent="0.45"/>
    <row r="165" ht="18.600000000000001" customHeight="1" x14ac:dyDescent="0.45"/>
    <row r="166" ht="18" customHeight="1" x14ac:dyDescent="0.45"/>
    <row r="167" ht="18" customHeight="1" x14ac:dyDescent="0.45"/>
    <row r="168" ht="18.600000000000001" customHeight="1" x14ac:dyDescent="0.45"/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7C230-657C-4137-B78E-179BB63EEF22}">
  <dimension ref="B3:L14074"/>
  <sheetViews>
    <sheetView workbookViewId="0">
      <selection activeCell="F23" sqref="F23"/>
    </sheetView>
  </sheetViews>
  <sheetFormatPr defaultRowHeight="18" x14ac:dyDescent="0.45"/>
  <cols>
    <col min="2" max="2" width="18.09765625" style="838" bestFit="1" customWidth="1"/>
    <col min="3" max="3" width="19.5" style="838" bestFit="1" customWidth="1"/>
    <col min="4" max="4" width="20.5" style="838" bestFit="1" customWidth="1"/>
    <col min="5" max="5" width="18.69921875" style="838" bestFit="1" customWidth="1"/>
    <col min="6" max="6" width="12.59765625" style="838" bestFit="1" customWidth="1"/>
    <col min="7" max="8" width="8.69921875" bestFit="1" customWidth="1"/>
    <col min="9" max="9" width="18.09765625" bestFit="1" customWidth="1"/>
  </cols>
  <sheetData>
    <row r="3" spans="2:12" x14ac:dyDescent="0.45">
      <c r="B3" s="838" t="s">
        <v>517</v>
      </c>
      <c r="C3" s="838" t="s">
        <v>518</v>
      </c>
      <c r="D3" s="838" t="s">
        <v>519</v>
      </c>
      <c r="E3" s="838" t="s">
        <v>520</v>
      </c>
      <c r="I3" s="838" t="s">
        <v>517</v>
      </c>
      <c r="J3" s="838" t="s">
        <v>518</v>
      </c>
    </row>
    <row r="4" spans="2:12" x14ac:dyDescent="0.45">
      <c r="B4" s="838" t="s">
        <v>521</v>
      </c>
      <c r="C4" s="838" t="s">
        <v>522</v>
      </c>
      <c r="D4" s="838" t="s">
        <v>522</v>
      </c>
      <c r="E4" s="838" t="s">
        <v>521</v>
      </c>
      <c r="I4" s="838" t="s">
        <v>521</v>
      </c>
      <c r="J4" s="838" t="s">
        <v>522</v>
      </c>
      <c r="L4" s="838"/>
    </row>
    <row r="5" spans="2:12" x14ac:dyDescent="0.45">
      <c r="B5" s="838" t="s">
        <v>521</v>
      </c>
      <c r="C5" s="838" t="s">
        <v>523</v>
      </c>
      <c r="D5" s="838" t="s">
        <v>523</v>
      </c>
      <c r="E5" s="838" t="s">
        <v>521</v>
      </c>
      <c r="I5" s="838" t="s">
        <v>521</v>
      </c>
      <c r="J5" s="838" t="s">
        <v>523</v>
      </c>
      <c r="L5" s="838"/>
    </row>
    <row r="6" spans="2:12" x14ac:dyDescent="0.45">
      <c r="B6" s="838" t="s">
        <v>521</v>
      </c>
      <c r="C6" s="838" t="s">
        <v>524</v>
      </c>
      <c r="D6" s="838" t="s">
        <v>524</v>
      </c>
      <c r="E6" s="838" t="s">
        <v>521</v>
      </c>
      <c r="I6" s="838" t="s">
        <v>521</v>
      </c>
      <c r="J6" s="838" t="s">
        <v>524</v>
      </c>
      <c r="L6" s="838"/>
    </row>
    <row r="7" spans="2:12" x14ac:dyDescent="0.45">
      <c r="B7" s="838" t="s">
        <v>521</v>
      </c>
      <c r="C7" s="838" t="s">
        <v>522</v>
      </c>
      <c r="D7" s="838" t="s">
        <v>525</v>
      </c>
      <c r="E7" s="838" t="s">
        <v>526</v>
      </c>
      <c r="I7" s="838" t="s">
        <v>527</v>
      </c>
      <c r="J7" s="838" t="s">
        <v>528</v>
      </c>
      <c r="L7" s="838"/>
    </row>
    <row r="8" spans="2:12" x14ac:dyDescent="0.45">
      <c r="B8" s="838" t="s">
        <v>521</v>
      </c>
      <c r="C8" s="838" t="s">
        <v>522</v>
      </c>
      <c r="D8" s="838" t="s">
        <v>529</v>
      </c>
      <c r="E8" s="838" t="s">
        <v>530</v>
      </c>
      <c r="I8" s="838" t="s">
        <v>527</v>
      </c>
      <c r="J8" s="838" t="s">
        <v>531</v>
      </c>
      <c r="L8" s="838"/>
    </row>
    <row r="9" spans="2:12" x14ac:dyDescent="0.45">
      <c r="B9" s="838" t="s">
        <v>521</v>
      </c>
      <c r="C9" s="838" t="s">
        <v>522</v>
      </c>
      <c r="D9" s="838" t="s">
        <v>532</v>
      </c>
      <c r="E9" s="838" t="s">
        <v>533</v>
      </c>
      <c r="I9" s="838" t="s">
        <v>534</v>
      </c>
      <c r="J9" s="838" t="s">
        <v>535</v>
      </c>
      <c r="L9" s="838"/>
    </row>
    <row r="10" spans="2:12" x14ac:dyDescent="0.45">
      <c r="B10" s="838" t="s">
        <v>521</v>
      </c>
      <c r="C10" s="838" t="s">
        <v>522</v>
      </c>
      <c r="D10" s="838" t="s">
        <v>536</v>
      </c>
      <c r="E10" s="838" t="s">
        <v>537</v>
      </c>
      <c r="I10" s="838" t="s">
        <v>534</v>
      </c>
      <c r="J10" s="838" t="s">
        <v>538</v>
      </c>
      <c r="L10" s="838"/>
    </row>
    <row r="11" spans="2:12" x14ac:dyDescent="0.45">
      <c r="B11" s="838" t="s">
        <v>521</v>
      </c>
      <c r="C11" s="838" t="s">
        <v>522</v>
      </c>
      <c r="D11" s="838" t="s">
        <v>539</v>
      </c>
      <c r="E11" s="838" t="s">
        <v>540</v>
      </c>
      <c r="I11" s="838" t="s">
        <v>534</v>
      </c>
      <c r="J11" s="838" t="s">
        <v>541</v>
      </c>
      <c r="L11" s="838"/>
    </row>
    <row r="12" spans="2:12" x14ac:dyDescent="0.45">
      <c r="B12" s="838" t="s">
        <v>521</v>
      </c>
      <c r="C12" s="838" t="s">
        <v>522</v>
      </c>
      <c r="D12" s="838" t="s">
        <v>542</v>
      </c>
      <c r="E12" s="838" t="s">
        <v>543</v>
      </c>
      <c r="I12" s="838" t="s">
        <v>544</v>
      </c>
      <c r="J12" s="838" t="s">
        <v>545</v>
      </c>
      <c r="L12" s="838"/>
    </row>
    <row r="13" spans="2:12" x14ac:dyDescent="0.45">
      <c r="B13" s="838" t="s">
        <v>521</v>
      </c>
      <c r="C13" s="838" t="s">
        <v>522</v>
      </c>
      <c r="D13" s="838" t="s">
        <v>546</v>
      </c>
      <c r="E13" s="838" t="s">
        <v>547</v>
      </c>
      <c r="I13" s="838" t="s">
        <v>544</v>
      </c>
      <c r="J13" s="838" t="s">
        <v>548</v>
      </c>
      <c r="L13" s="838"/>
    </row>
    <row r="14" spans="2:12" x14ac:dyDescent="0.45">
      <c r="B14" s="838" t="s">
        <v>521</v>
      </c>
      <c r="C14" s="838" t="s">
        <v>522</v>
      </c>
      <c r="D14" s="838" t="s">
        <v>549</v>
      </c>
      <c r="E14" s="838" t="s">
        <v>550</v>
      </c>
      <c r="I14" s="838" t="s">
        <v>551</v>
      </c>
      <c r="J14" s="838" t="s">
        <v>552</v>
      </c>
      <c r="L14" s="838"/>
    </row>
    <row r="15" spans="2:12" x14ac:dyDescent="0.45">
      <c r="B15" s="838" t="s">
        <v>521</v>
      </c>
      <c r="C15" s="838" t="s">
        <v>522</v>
      </c>
      <c r="D15" s="838" t="s">
        <v>553</v>
      </c>
      <c r="E15" s="838" t="s">
        <v>554</v>
      </c>
      <c r="I15" s="838" t="s">
        <v>551</v>
      </c>
      <c r="J15" s="838" t="s">
        <v>555</v>
      </c>
      <c r="L15" s="838"/>
    </row>
    <row r="16" spans="2:12" x14ac:dyDescent="0.45">
      <c r="B16" s="838" t="s">
        <v>521</v>
      </c>
      <c r="C16" s="838" t="s">
        <v>522</v>
      </c>
      <c r="D16" s="838" t="s">
        <v>556</v>
      </c>
      <c r="E16" s="838" t="s">
        <v>557</v>
      </c>
      <c r="I16" s="838" t="s">
        <v>558</v>
      </c>
      <c r="J16" s="838" t="s">
        <v>559</v>
      </c>
      <c r="L16" s="838"/>
    </row>
    <row r="17" spans="2:12" x14ac:dyDescent="0.45">
      <c r="B17" s="838" t="s">
        <v>521</v>
      </c>
      <c r="C17" s="838" t="s">
        <v>522</v>
      </c>
      <c r="D17" s="838" t="s">
        <v>560</v>
      </c>
      <c r="E17" s="838" t="s">
        <v>561</v>
      </c>
      <c r="I17" s="838" t="s">
        <v>562</v>
      </c>
      <c r="J17" s="838" t="s">
        <v>295</v>
      </c>
      <c r="L17" s="838"/>
    </row>
    <row r="18" spans="2:12" x14ac:dyDescent="0.45">
      <c r="B18" s="838" t="s">
        <v>521</v>
      </c>
      <c r="C18" s="838" t="s">
        <v>522</v>
      </c>
      <c r="D18" s="838" t="s">
        <v>563</v>
      </c>
      <c r="E18" s="838" t="s">
        <v>564</v>
      </c>
      <c r="I18" s="838" t="s">
        <v>565</v>
      </c>
      <c r="J18" s="838" t="s">
        <v>566</v>
      </c>
      <c r="L18" s="838"/>
    </row>
    <row r="19" spans="2:12" x14ac:dyDescent="0.45">
      <c r="B19" s="838" t="s">
        <v>521</v>
      </c>
      <c r="C19" s="838" t="s">
        <v>522</v>
      </c>
      <c r="D19" s="838" t="s">
        <v>567</v>
      </c>
      <c r="E19" s="838" t="s">
        <v>568</v>
      </c>
      <c r="I19" s="838" t="s">
        <v>569</v>
      </c>
      <c r="J19" s="838" t="s">
        <v>570</v>
      </c>
      <c r="L19" s="838"/>
    </row>
    <row r="20" spans="2:12" x14ac:dyDescent="0.45">
      <c r="B20" s="838" t="s">
        <v>521</v>
      </c>
      <c r="C20" s="838" t="s">
        <v>522</v>
      </c>
      <c r="D20" s="838" t="s">
        <v>571</v>
      </c>
      <c r="E20" s="838" t="s">
        <v>572</v>
      </c>
      <c r="I20" s="838" t="s">
        <v>573</v>
      </c>
      <c r="J20" s="838" t="s">
        <v>574</v>
      </c>
      <c r="L20" s="838"/>
    </row>
    <row r="21" spans="2:12" x14ac:dyDescent="0.45">
      <c r="B21" s="838" t="s">
        <v>521</v>
      </c>
      <c r="C21" s="838" t="s">
        <v>522</v>
      </c>
      <c r="D21" s="838" t="s">
        <v>575</v>
      </c>
      <c r="E21" s="838" t="s">
        <v>576</v>
      </c>
      <c r="I21" s="838" t="s">
        <v>577</v>
      </c>
      <c r="J21" s="838" t="s">
        <v>578</v>
      </c>
      <c r="L21" s="838"/>
    </row>
    <row r="22" spans="2:12" x14ac:dyDescent="0.45">
      <c r="B22" s="838" t="s">
        <v>521</v>
      </c>
      <c r="C22" s="838" t="s">
        <v>522</v>
      </c>
      <c r="D22" s="838" t="s">
        <v>579</v>
      </c>
      <c r="E22" s="838" t="s">
        <v>580</v>
      </c>
      <c r="I22" s="838" t="s">
        <v>581</v>
      </c>
      <c r="J22" s="838" t="s">
        <v>582</v>
      </c>
      <c r="L22" s="838"/>
    </row>
    <row r="23" spans="2:12" x14ac:dyDescent="0.45">
      <c r="B23" s="838" t="s">
        <v>521</v>
      </c>
      <c r="C23" s="838" t="s">
        <v>522</v>
      </c>
      <c r="D23" s="838" t="s">
        <v>583</v>
      </c>
      <c r="E23" s="838" t="s">
        <v>584</v>
      </c>
      <c r="I23" s="838" t="s">
        <v>585</v>
      </c>
      <c r="J23" s="838" t="s">
        <v>586</v>
      </c>
      <c r="L23" s="838"/>
    </row>
    <row r="24" spans="2:12" x14ac:dyDescent="0.45">
      <c r="B24" s="838" t="s">
        <v>521</v>
      </c>
      <c r="C24" s="838" t="s">
        <v>522</v>
      </c>
      <c r="D24" s="838" t="s">
        <v>587</v>
      </c>
      <c r="E24" s="838" t="s">
        <v>588</v>
      </c>
      <c r="I24" s="838" t="s">
        <v>585</v>
      </c>
      <c r="J24" s="838" t="s">
        <v>589</v>
      </c>
      <c r="L24" s="838"/>
    </row>
    <row r="25" spans="2:12" x14ac:dyDescent="0.45">
      <c r="B25" s="838" t="s">
        <v>521</v>
      </c>
      <c r="C25" s="838" t="s">
        <v>522</v>
      </c>
      <c r="D25" s="838" t="s">
        <v>590</v>
      </c>
      <c r="E25" s="838" t="s">
        <v>591</v>
      </c>
      <c r="I25" s="838" t="s">
        <v>585</v>
      </c>
      <c r="J25" s="838" t="s">
        <v>592</v>
      </c>
      <c r="L25" s="838"/>
    </row>
    <row r="26" spans="2:12" x14ac:dyDescent="0.45">
      <c r="B26" s="838" t="s">
        <v>521</v>
      </c>
      <c r="C26" s="838" t="s">
        <v>522</v>
      </c>
      <c r="D26" s="838" t="s">
        <v>593</v>
      </c>
      <c r="E26" s="838" t="s">
        <v>594</v>
      </c>
      <c r="I26" s="838" t="s">
        <v>595</v>
      </c>
      <c r="J26" s="838" t="s">
        <v>596</v>
      </c>
      <c r="L26" s="838"/>
    </row>
    <row r="27" spans="2:12" x14ac:dyDescent="0.45">
      <c r="B27" s="838" t="s">
        <v>521</v>
      </c>
      <c r="C27" s="838" t="s">
        <v>522</v>
      </c>
      <c r="D27" s="838" t="s">
        <v>597</v>
      </c>
      <c r="E27" s="838" t="s">
        <v>598</v>
      </c>
    </row>
    <row r="28" spans="2:12" x14ac:dyDescent="0.45">
      <c r="B28" s="838" t="s">
        <v>521</v>
      </c>
      <c r="C28" s="838" t="s">
        <v>522</v>
      </c>
      <c r="D28" s="838" t="s">
        <v>599</v>
      </c>
      <c r="E28" s="838" t="s">
        <v>600</v>
      </c>
    </row>
    <row r="29" spans="2:12" x14ac:dyDescent="0.45">
      <c r="B29" s="838" t="s">
        <v>521</v>
      </c>
      <c r="C29" s="838" t="s">
        <v>522</v>
      </c>
      <c r="D29" s="838" t="s">
        <v>601</v>
      </c>
      <c r="E29" s="838" t="s">
        <v>602</v>
      </c>
    </row>
    <row r="30" spans="2:12" x14ac:dyDescent="0.45">
      <c r="B30" s="838" t="s">
        <v>521</v>
      </c>
      <c r="C30" s="838" t="s">
        <v>522</v>
      </c>
      <c r="D30" s="838" t="s">
        <v>603</v>
      </c>
      <c r="E30" s="838" t="s">
        <v>604</v>
      </c>
    </row>
    <row r="31" spans="2:12" x14ac:dyDescent="0.45">
      <c r="B31" s="838" t="s">
        <v>521</v>
      </c>
      <c r="C31" s="838" t="s">
        <v>522</v>
      </c>
      <c r="D31" s="838" t="s">
        <v>605</v>
      </c>
      <c r="E31" s="838" t="s">
        <v>606</v>
      </c>
    </row>
    <row r="32" spans="2:12" x14ac:dyDescent="0.45">
      <c r="B32" s="838" t="s">
        <v>521</v>
      </c>
      <c r="C32" s="838" t="s">
        <v>522</v>
      </c>
      <c r="D32" s="838" t="s">
        <v>607</v>
      </c>
      <c r="E32" s="838" t="s">
        <v>608</v>
      </c>
    </row>
    <row r="33" spans="2:5" x14ac:dyDescent="0.45">
      <c r="B33" s="838" t="s">
        <v>521</v>
      </c>
      <c r="C33" s="838" t="s">
        <v>522</v>
      </c>
      <c r="D33" s="838" t="s">
        <v>609</v>
      </c>
      <c r="E33" s="838" t="s">
        <v>610</v>
      </c>
    </row>
    <row r="34" spans="2:5" x14ac:dyDescent="0.45">
      <c r="B34" s="838" t="s">
        <v>521</v>
      </c>
      <c r="C34" s="838" t="s">
        <v>522</v>
      </c>
      <c r="D34" s="838" t="s">
        <v>611</v>
      </c>
      <c r="E34" s="838" t="s">
        <v>612</v>
      </c>
    </row>
    <row r="35" spans="2:5" x14ac:dyDescent="0.45">
      <c r="B35" s="838" t="s">
        <v>521</v>
      </c>
      <c r="C35" s="838" t="s">
        <v>522</v>
      </c>
      <c r="D35" s="838" t="s">
        <v>613</v>
      </c>
      <c r="E35" s="838" t="s">
        <v>614</v>
      </c>
    </row>
    <row r="36" spans="2:5" x14ac:dyDescent="0.45">
      <c r="B36" s="838" t="s">
        <v>521</v>
      </c>
      <c r="C36" s="838" t="s">
        <v>522</v>
      </c>
      <c r="D36" s="838" t="s">
        <v>615</v>
      </c>
      <c r="E36" s="838" t="s">
        <v>616</v>
      </c>
    </row>
    <row r="37" spans="2:5" x14ac:dyDescent="0.45">
      <c r="B37" s="838" t="s">
        <v>521</v>
      </c>
      <c r="C37" s="838" t="s">
        <v>522</v>
      </c>
      <c r="D37" s="838" t="s">
        <v>617</v>
      </c>
      <c r="E37" s="838" t="s">
        <v>618</v>
      </c>
    </row>
    <row r="38" spans="2:5" x14ac:dyDescent="0.45">
      <c r="B38" s="838" t="s">
        <v>521</v>
      </c>
      <c r="C38" s="838" t="s">
        <v>522</v>
      </c>
      <c r="D38" s="838" t="s">
        <v>619</v>
      </c>
      <c r="E38" s="838" t="s">
        <v>620</v>
      </c>
    </row>
    <row r="39" spans="2:5" x14ac:dyDescent="0.45">
      <c r="B39" s="838" t="s">
        <v>521</v>
      </c>
      <c r="C39" s="838" t="s">
        <v>522</v>
      </c>
      <c r="D39" s="838" t="s">
        <v>621</v>
      </c>
      <c r="E39" s="838" t="s">
        <v>622</v>
      </c>
    </row>
    <row r="40" spans="2:5" x14ac:dyDescent="0.45">
      <c r="B40" s="838" t="s">
        <v>521</v>
      </c>
      <c r="C40" s="838" t="s">
        <v>522</v>
      </c>
      <c r="D40" s="838" t="s">
        <v>623</v>
      </c>
      <c r="E40" s="838" t="s">
        <v>624</v>
      </c>
    </row>
    <row r="41" spans="2:5" x14ac:dyDescent="0.45">
      <c r="B41" s="838" t="s">
        <v>521</v>
      </c>
      <c r="C41" s="838" t="s">
        <v>522</v>
      </c>
      <c r="D41" s="838" t="s">
        <v>625</v>
      </c>
      <c r="E41" s="838" t="s">
        <v>626</v>
      </c>
    </row>
    <row r="42" spans="2:5" x14ac:dyDescent="0.45">
      <c r="B42" s="838" t="s">
        <v>521</v>
      </c>
      <c r="C42" s="838" t="s">
        <v>522</v>
      </c>
      <c r="D42" s="838" t="s">
        <v>627</v>
      </c>
      <c r="E42" s="838" t="s">
        <v>628</v>
      </c>
    </row>
    <row r="43" spans="2:5" x14ac:dyDescent="0.45">
      <c r="B43" s="838" t="s">
        <v>521</v>
      </c>
      <c r="C43" s="838" t="s">
        <v>522</v>
      </c>
      <c r="D43" s="838" t="s">
        <v>629</v>
      </c>
      <c r="E43" s="838" t="s">
        <v>630</v>
      </c>
    </row>
    <row r="44" spans="2:5" x14ac:dyDescent="0.45">
      <c r="B44" s="838" t="s">
        <v>521</v>
      </c>
      <c r="C44" s="838" t="s">
        <v>522</v>
      </c>
      <c r="D44" s="838" t="s">
        <v>631</v>
      </c>
      <c r="E44" s="838" t="s">
        <v>632</v>
      </c>
    </row>
    <row r="45" spans="2:5" x14ac:dyDescent="0.45">
      <c r="B45" s="838" t="s">
        <v>521</v>
      </c>
      <c r="C45" s="838" t="s">
        <v>522</v>
      </c>
      <c r="D45" s="838" t="s">
        <v>633</v>
      </c>
      <c r="E45" s="838" t="s">
        <v>634</v>
      </c>
    </row>
    <row r="46" spans="2:5" x14ac:dyDescent="0.45">
      <c r="B46" s="838" t="s">
        <v>521</v>
      </c>
      <c r="C46" s="838" t="s">
        <v>522</v>
      </c>
      <c r="D46" s="838" t="s">
        <v>635</v>
      </c>
      <c r="E46" s="838" t="s">
        <v>636</v>
      </c>
    </row>
    <row r="47" spans="2:5" x14ac:dyDescent="0.45">
      <c r="B47" s="838" t="s">
        <v>521</v>
      </c>
      <c r="C47" s="838" t="s">
        <v>522</v>
      </c>
      <c r="D47" s="838" t="s">
        <v>637</v>
      </c>
      <c r="E47" s="838" t="s">
        <v>638</v>
      </c>
    </row>
    <row r="48" spans="2:5" x14ac:dyDescent="0.45">
      <c r="B48" s="838" t="s">
        <v>521</v>
      </c>
      <c r="C48" s="838" t="s">
        <v>522</v>
      </c>
      <c r="D48" s="838" t="s">
        <v>639</v>
      </c>
      <c r="E48" s="838" t="s">
        <v>640</v>
      </c>
    </row>
    <row r="49" spans="2:5" x14ac:dyDescent="0.45">
      <c r="B49" s="838" t="s">
        <v>521</v>
      </c>
      <c r="C49" s="838" t="s">
        <v>522</v>
      </c>
      <c r="D49" s="838" t="s">
        <v>641</v>
      </c>
      <c r="E49" s="838" t="s">
        <v>642</v>
      </c>
    </row>
    <row r="50" spans="2:5" x14ac:dyDescent="0.45">
      <c r="B50" s="838" t="s">
        <v>521</v>
      </c>
      <c r="C50" s="838" t="s">
        <v>522</v>
      </c>
      <c r="D50" s="838" t="s">
        <v>643</v>
      </c>
      <c r="E50" s="838" t="s">
        <v>644</v>
      </c>
    </row>
    <row r="51" spans="2:5" x14ac:dyDescent="0.45">
      <c r="B51" s="838" t="s">
        <v>521</v>
      </c>
      <c r="C51" s="838" t="s">
        <v>522</v>
      </c>
      <c r="D51" s="838" t="s">
        <v>645</v>
      </c>
      <c r="E51" s="838" t="s">
        <v>646</v>
      </c>
    </row>
    <row r="52" spans="2:5" x14ac:dyDescent="0.45">
      <c r="B52" s="838" t="s">
        <v>521</v>
      </c>
      <c r="C52" s="838" t="s">
        <v>522</v>
      </c>
      <c r="D52" s="838" t="s">
        <v>647</v>
      </c>
      <c r="E52" s="838" t="s">
        <v>648</v>
      </c>
    </row>
    <row r="53" spans="2:5" x14ac:dyDescent="0.45">
      <c r="B53" s="838" t="s">
        <v>521</v>
      </c>
      <c r="C53" s="838" t="s">
        <v>522</v>
      </c>
      <c r="D53" s="838" t="s">
        <v>649</v>
      </c>
      <c r="E53" s="838" t="s">
        <v>650</v>
      </c>
    </row>
    <row r="54" spans="2:5" x14ac:dyDescent="0.45">
      <c r="B54" s="838" t="s">
        <v>521</v>
      </c>
      <c r="C54" s="838" t="s">
        <v>523</v>
      </c>
      <c r="D54" s="838" t="s">
        <v>525</v>
      </c>
      <c r="E54" s="838" t="s">
        <v>526</v>
      </c>
    </row>
    <row r="55" spans="2:5" x14ac:dyDescent="0.45">
      <c r="B55" s="838" t="s">
        <v>521</v>
      </c>
      <c r="C55" s="838" t="s">
        <v>523</v>
      </c>
      <c r="D55" s="838" t="s">
        <v>651</v>
      </c>
      <c r="E55" s="838" t="s">
        <v>530</v>
      </c>
    </row>
    <row r="56" spans="2:5" x14ac:dyDescent="0.45">
      <c r="B56" s="838" t="s">
        <v>521</v>
      </c>
      <c r="C56" s="838" t="s">
        <v>523</v>
      </c>
      <c r="D56" s="838" t="s">
        <v>652</v>
      </c>
      <c r="E56" s="838" t="s">
        <v>533</v>
      </c>
    </row>
    <row r="57" spans="2:5" x14ac:dyDescent="0.45">
      <c r="B57" s="838" t="s">
        <v>521</v>
      </c>
      <c r="C57" s="838" t="s">
        <v>523</v>
      </c>
      <c r="D57" s="838" t="s">
        <v>536</v>
      </c>
      <c r="E57" s="838" t="s">
        <v>537</v>
      </c>
    </row>
    <row r="58" spans="2:5" x14ac:dyDescent="0.45">
      <c r="B58" s="838" t="s">
        <v>521</v>
      </c>
      <c r="C58" s="838" t="s">
        <v>523</v>
      </c>
      <c r="D58" s="838" t="s">
        <v>539</v>
      </c>
      <c r="E58" s="838" t="s">
        <v>540</v>
      </c>
    </row>
    <row r="59" spans="2:5" x14ac:dyDescent="0.45">
      <c r="B59" s="838" t="s">
        <v>521</v>
      </c>
      <c r="C59" s="838" t="s">
        <v>523</v>
      </c>
      <c r="D59" s="838" t="s">
        <v>542</v>
      </c>
      <c r="E59" s="838" t="s">
        <v>543</v>
      </c>
    </row>
    <row r="60" spans="2:5" x14ac:dyDescent="0.45">
      <c r="B60" s="838" t="s">
        <v>521</v>
      </c>
      <c r="C60" s="838" t="s">
        <v>523</v>
      </c>
      <c r="D60" s="838" t="s">
        <v>546</v>
      </c>
      <c r="E60" s="838" t="s">
        <v>547</v>
      </c>
    </row>
    <row r="61" spans="2:5" x14ac:dyDescent="0.45">
      <c r="B61" s="838" t="s">
        <v>521</v>
      </c>
      <c r="C61" s="838" t="s">
        <v>523</v>
      </c>
      <c r="D61" s="838" t="s">
        <v>549</v>
      </c>
      <c r="E61" s="838" t="s">
        <v>550</v>
      </c>
    </row>
    <row r="62" spans="2:5" x14ac:dyDescent="0.45">
      <c r="B62" s="838" t="s">
        <v>521</v>
      </c>
      <c r="C62" s="838" t="s">
        <v>523</v>
      </c>
      <c r="D62" s="838" t="s">
        <v>553</v>
      </c>
      <c r="E62" s="838" t="s">
        <v>554</v>
      </c>
    </row>
    <row r="63" spans="2:5" x14ac:dyDescent="0.45">
      <c r="B63" s="838" t="s">
        <v>521</v>
      </c>
      <c r="C63" s="838" t="s">
        <v>523</v>
      </c>
      <c r="D63" s="838" t="s">
        <v>556</v>
      </c>
      <c r="E63" s="838" t="s">
        <v>557</v>
      </c>
    </row>
    <row r="64" spans="2:5" x14ac:dyDescent="0.45">
      <c r="B64" s="838" t="s">
        <v>521</v>
      </c>
      <c r="C64" s="838" t="s">
        <v>523</v>
      </c>
      <c r="D64" s="838" t="s">
        <v>560</v>
      </c>
      <c r="E64" s="838" t="s">
        <v>561</v>
      </c>
    </row>
    <row r="65" spans="2:5" x14ac:dyDescent="0.45">
      <c r="B65" s="838" t="s">
        <v>521</v>
      </c>
      <c r="C65" s="838" t="s">
        <v>523</v>
      </c>
      <c r="D65" s="838" t="s">
        <v>563</v>
      </c>
      <c r="E65" s="838" t="s">
        <v>564</v>
      </c>
    </row>
    <row r="66" spans="2:5" x14ac:dyDescent="0.45">
      <c r="B66" s="838" t="s">
        <v>521</v>
      </c>
      <c r="C66" s="838" t="s">
        <v>523</v>
      </c>
      <c r="D66" s="838" t="s">
        <v>567</v>
      </c>
      <c r="E66" s="838" t="s">
        <v>568</v>
      </c>
    </row>
    <row r="67" spans="2:5" x14ac:dyDescent="0.45">
      <c r="B67" s="838" t="s">
        <v>521</v>
      </c>
      <c r="C67" s="838" t="s">
        <v>523</v>
      </c>
      <c r="D67" s="838" t="s">
        <v>571</v>
      </c>
      <c r="E67" s="838" t="s">
        <v>572</v>
      </c>
    </row>
    <row r="68" spans="2:5" x14ac:dyDescent="0.45">
      <c r="B68" s="838" t="s">
        <v>521</v>
      </c>
      <c r="C68" s="838" t="s">
        <v>523</v>
      </c>
      <c r="D68" s="838" t="s">
        <v>575</v>
      </c>
      <c r="E68" s="838" t="s">
        <v>576</v>
      </c>
    </row>
    <row r="69" spans="2:5" x14ac:dyDescent="0.45">
      <c r="B69" s="838" t="s">
        <v>521</v>
      </c>
      <c r="C69" s="838" t="s">
        <v>523</v>
      </c>
      <c r="D69" s="838" t="s">
        <v>579</v>
      </c>
      <c r="E69" s="838" t="s">
        <v>580</v>
      </c>
    </row>
    <row r="70" spans="2:5" x14ac:dyDescent="0.45">
      <c r="B70" s="838" t="s">
        <v>521</v>
      </c>
      <c r="C70" s="838" t="s">
        <v>523</v>
      </c>
      <c r="D70" s="838" t="s">
        <v>583</v>
      </c>
      <c r="E70" s="838" t="s">
        <v>584</v>
      </c>
    </row>
    <row r="71" spans="2:5" x14ac:dyDescent="0.45">
      <c r="B71" s="838" t="s">
        <v>521</v>
      </c>
      <c r="C71" s="838" t="s">
        <v>523</v>
      </c>
      <c r="D71" s="838" t="s">
        <v>587</v>
      </c>
      <c r="E71" s="838" t="s">
        <v>588</v>
      </c>
    </row>
    <row r="72" spans="2:5" x14ac:dyDescent="0.45">
      <c r="B72" s="838" t="s">
        <v>521</v>
      </c>
      <c r="C72" s="838" t="s">
        <v>523</v>
      </c>
      <c r="D72" s="838" t="s">
        <v>590</v>
      </c>
      <c r="E72" s="838" t="s">
        <v>591</v>
      </c>
    </row>
    <row r="73" spans="2:5" x14ac:dyDescent="0.45">
      <c r="B73" s="838" t="s">
        <v>521</v>
      </c>
      <c r="C73" s="838" t="s">
        <v>523</v>
      </c>
      <c r="D73" s="838" t="s">
        <v>593</v>
      </c>
      <c r="E73" s="838" t="s">
        <v>594</v>
      </c>
    </row>
    <row r="74" spans="2:5" x14ac:dyDescent="0.45">
      <c r="B74" s="838" t="s">
        <v>521</v>
      </c>
      <c r="C74" s="838" t="s">
        <v>523</v>
      </c>
      <c r="D74" s="838" t="s">
        <v>597</v>
      </c>
      <c r="E74" s="838" t="s">
        <v>598</v>
      </c>
    </row>
    <row r="75" spans="2:5" x14ac:dyDescent="0.45">
      <c r="B75" s="838" t="s">
        <v>521</v>
      </c>
      <c r="C75" s="838" t="s">
        <v>523</v>
      </c>
      <c r="D75" s="838" t="s">
        <v>599</v>
      </c>
      <c r="E75" s="838" t="s">
        <v>600</v>
      </c>
    </row>
    <row r="76" spans="2:5" x14ac:dyDescent="0.45">
      <c r="B76" s="838" t="s">
        <v>521</v>
      </c>
      <c r="C76" s="838" t="s">
        <v>523</v>
      </c>
      <c r="D76" s="838" t="s">
        <v>601</v>
      </c>
      <c r="E76" s="838" t="s">
        <v>602</v>
      </c>
    </row>
    <row r="77" spans="2:5" x14ac:dyDescent="0.45">
      <c r="B77" s="838" t="s">
        <v>521</v>
      </c>
      <c r="C77" s="838" t="s">
        <v>523</v>
      </c>
      <c r="D77" s="838" t="s">
        <v>603</v>
      </c>
      <c r="E77" s="838" t="s">
        <v>604</v>
      </c>
    </row>
    <row r="78" spans="2:5" x14ac:dyDescent="0.45">
      <c r="B78" s="838" t="s">
        <v>521</v>
      </c>
      <c r="C78" s="838" t="s">
        <v>523</v>
      </c>
      <c r="D78" s="838" t="s">
        <v>605</v>
      </c>
      <c r="E78" s="838" t="s">
        <v>606</v>
      </c>
    </row>
    <row r="79" spans="2:5" x14ac:dyDescent="0.45">
      <c r="B79" s="838" t="s">
        <v>521</v>
      </c>
      <c r="C79" s="838" t="s">
        <v>523</v>
      </c>
      <c r="D79" s="838" t="s">
        <v>607</v>
      </c>
      <c r="E79" s="838" t="s">
        <v>608</v>
      </c>
    </row>
    <row r="80" spans="2:5" x14ac:dyDescent="0.45">
      <c r="B80" s="838" t="s">
        <v>521</v>
      </c>
      <c r="C80" s="838" t="s">
        <v>523</v>
      </c>
      <c r="D80" s="838" t="s">
        <v>609</v>
      </c>
      <c r="E80" s="838" t="s">
        <v>610</v>
      </c>
    </row>
    <row r="81" spans="2:5" x14ac:dyDescent="0.45">
      <c r="B81" s="838" t="s">
        <v>521</v>
      </c>
      <c r="C81" s="838" t="s">
        <v>523</v>
      </c>
      <c r="D81" s="838" t="s">
        <v>611</v>
      </c>
      <c r="E81" s="838" t="s">
        <v>612</v>
      </c>
    </row>
    <row r="82" spans="2:5" x14ac:dyDescent="0.45">
      <c r="B82" s="838" t="s">
        <v>521</v>
      </c>
      <c r="C82" s="838" t="s">
        <v>523</v>
      </c>
      <c r="D82" s="838" t="s">
        <v>613</v>
      </c>
      <c r="E82" s="838" t="s">
        <v>614</v>
      </c>
    </row>
    <row r="83" spans="2:5" x14ac:dyDescent="0.45">
      <c r="B83" s="838" t="s">
        <v>521</v>
      </c>
      <c r="C83" s="838" t="s">
        <v>523</v>
      </c>
      <c r="D83" s="838" t="s">
        <v>615</v>
      </c>
      <c r="E83" s="838" t="s">
        <v>616</v>
      </c>
    </row>
    <row r="84" spans="2:5" x14ac:dyDescent="0.45">
      <c r="B84" s="838" t="s">
        <v>521</v>
      </c>
      <c r="C84" s="838" t="s">
        <v>523</v>
      </c>
      <c r="D84" s="838" t="s">
        <v>617</v>
      </c>
      <c r="E84" s="838" t="s">
        <v>618</v>
      </c>
    </row>
    <row r="85" spans="2:5" x14ac:dyDescent="0.45">
      <c r="B85" s="838" t="s">
        <v>521</v>
      </c>
      <c r="C85" s="838" t="s">
        <v>523</v>
      </c>
      <c r="D85" s="838" t="s">
        <v>619</v>
      </c>
      <c r="E85" s="838" t="s">
        <v>620</v>
      </c>
    </row>
    <row r="86" spans="2:5" x14ac:dyDescent="0.45">
      <c r="B86" s="838" t="s">
        <v>521</v>
      </c>
      <c r="C86" s="838" t="s">
        <v>523</v>
      </c>
      <c r="D86" s="838" t="s">
        <v>621</v>
      </c>
      <c r="E86" s="838" t="s">
        <v>622</v>
      </c>
    </row>
    <row r="87" spans="2:5" x14ac:dyDescent="0.45">
      <c r="B87" s="838" t="s">
        <v>521</v>
      </c>
      <c r="C87" s="838" t="s">
        <v>523</v>
      </c>
      <c r="D87" s="838" t="s">
        <v>623</v>
      </c>
      <c r="E87" s="838" t="s">
        <v>624</v>
      </c>
    </row>
    <row r="88" spans="2:5" x14ac:dyDescent="0.45">
      <c r="B88" s="838" t="s">
        <v>521</v>
      </c>
      <c r="C88" s="838" t="s">
        <v>523</v>
      </c>
      <c r="D88" s="838" t="s">
        <v>625</v>
      </c>
      <c r="E88" s="838" t="s">
        <v>626</v>
      </c>
    </row>
    <row r="89" spans="2:5" x14ac:dyDescent="0.45">
      <c r="B89" s="838" t="s">
        <v>521</v>
      </c>
      <c r="C89" s="838" t="s">
        <v>523</v>
      </c>
      <c r="D89" s="838" t="s">
        <v>627</v>
      </c>
      <c r="E89" s="838" t="s">
        <v>628</v>
      </c>
    </row>
    <row r="90" spans="2:5" x14ac:dyDescent="0.45">
      <c r="B90" s="838" t="s">
        <v>521</v>
      </c>
      <c r="C90" s="838" t="s">
        <v>523</v>
      </c>
      <c r="D90" s="838" t="s">
        <v>629</v>
      </c>
      <c r="E90" s="838" t="s">
        <v>630</v>
      </c>
    </row>
    <row r="91" spans="2:5" x14ac:dyDescent="0.45">
      <c r="B91" s="838" t="s">
        <v>521</v>
      </c>
      <c r="C91" s="838" t="s">
        <v>523</v>
      </c>
      <c r="D91" s="838" t="s">
        <v>631</v>
      </c>
      <c r="E91" s="838" t="s">
        <v>632</v>
      </c>
    </row>
    <row r="92" spans="2:5" x14ac:dyDescent="0.45">
      <c r="B92" s="838" t="s">
        <v>521</v>
      </c>
      <c r="C92" s="838" t="s">
        <v>523</v>
      </c>
      <c r="D92" s="838" t="s">
        <v>633</v>
      </c>
      <c r="E92" s="838" t="s">
        <v>634</v>
      </c>
    </row>
    <row r="93" spans="2:5" x14ac:dyDescent="0.45">
      <c r="B93" s="838" t="s">
        <v>521</v>
      </c>
      <c r="C93" s="838" t="s">
        <v>523</v>
      </c>
      <c r="D93" s="838" t="s">
        <v>635</v>
      </c>
      <c r="E93" s="838" t="s">
        <v>636</v>
      </c>
    </row>
    <row r="94" spans="2:5" x14ac:dyDescent="0.45">
      <c r="B94" s="838" t="s">
        <v>521</v>
      </c>
      <c r="C94" s="838" t="s">
        <v>523</v>
      </c>
      <c r="D94" s="838" t="s">
        <v>637</v>
      </c>
      <c r="E94" s="838" t="s">
        <v>638</v>
      </c>
    </row>
    <row r="95" spans="2:5" x14ac:dyDescent="0.45">
      <c r="B95" s="838" t="s">
        <v>521</v>
      </c>
      <c r="C95" s="838" t="s">
        <v>523</v>
      </c>
      <c r="D95" s="838" t="s">
        <v>653</v>
      </c>
      <c r="E95" s="838" t="s">
        <v>640</v>
      </c>
    </row>
    <row r="96" spans="2:5" x14ac:dyDescent="0.45">
      <c r="B96" s="838" t="s">
        <v>521</v>
      </c>
      <c r="C96" s="838" t="s">
        <v>523</v>
      </c>
      <c r="D96" s="838" t="s">
        <v>641</v>
      </c>
      <c r="E96" s="838" t="s">
        <v>642</v>
      </c>
    </row>
    <row r="97" spans="2:5" x14ac:dyDescent="0.45">
      <c r="B97" s="838" t="s">
        <v>521</v>
      </c>
      <c r="C97" s="838" t="s">
        <v>523</v>
      </c>
      <c r="D97" s="838" t="s">
        <v>643</v>
      </c>
      <c r="E97" s="838" t="s">
        <v>644</v>
      </c>
    </row>
    <row r="98" spans="2:5" x14ac:dyDescent="0.45">
      <c r="B98" s="838" t="s">
        <v>521</v>
      </c>
      <c r="C98" s="838" t="s">
        <v>523</v>
      </c>
      <c r="D98" s="838" t="s">
        <v>645</v>
      </c>
      <c r="E98" s="838" t="s">
        <v>646</v>
      </c>
    </row>
    <row r="99" spans="2:5" x14ac:dyDescent="0.45">
      <c r="B99" s="838" t="s">
        <v>521</v>
      </c>
      <c r="C99" s="838" t="s">
        <v>523</v>
      </c>
      <c r="D99" s="838" t="s">
        <v>647</v>
      </c>
      <c r="E99" s="838" t="s">
        <v>648</v>
      </c>
    </row>
    <row r="100" spans="2:5" x14ac:dyDescent="0.45">
      <c r="B100" s="838" t="s">
        <v>521</v>
      </c>
      <c r="C100" s="838" t="s">
        <v>523</v>
      </c>
      <c r="D100" s="838" t="s">
        <v>649</v>
      </c>
      <c r="E100" s="838" t="s">
        <v>650</v>
      </c>
    </row>
    <row r="101" spans="2:5" x14ac:dyDescent="0.45">
      <c r="B101" s="838" t="s">
        <v>521</v>
      </c>
      <c r="C101" s="838" t="s">
        <v>524</v>
      </c>
      <c r="D101" s="838" t="s">
        <v>525</v>
      </c>
      <c r="E101" s="838" t="s">
        <v>526</v>
      </c>
    </row>
    <row r="102" spans="2:5" x14ac:dyDescent="0.45">
      <c r="B102" s="838" t="s">
        <v>521</v>
      </c>
      <c r="C102" s="838" t="s">
        <v>524</v>
      </c>
      <c r="D102" s="838" t="s">
        <v>654</v>
      </c>
      <c r="E102" s="838" t="s">
        <v>530</v>
      </c>
    </row>
    <row r="103" spans="2:5" x14ac:dyDescent="0.45">
      <c r="B103" s="838" t="s">
        <v>521</v>
      </c>
      <c r="C103" s="838" t="s">
        <v>524</v>
      </c>
      <c r="D103" s="838" t="s">
        <v>655</v>
      </c>
      <c r="E103" s="838" t="s">
        <v>533</v>
      </c>
    </row>
    <row r="104" spans="2:5" x14ac:dyDescent="0.45">
      <c r="B104" s="838" t="s">
        <v>521</v>
      </c>
      <c r="C104" s="838" t="s">
        <v>524</v>
      </c>
      <c r="D104" s="838" t="s">
        <v>536</v>
      </c>
      <c r="E104" s="838" t="s">
        <v>537</v>
      </c>
    </row>
    <row r="105" spans="2:5" x14ac:dyDescent="0.45">
      <c r="B105" s="838" t="s">
        <v>521</v>
      </c>
      <c r="C105" s="838" t="s">
        <v>524</v>
      </c>
      <c r="D105" s="838" t="s">
        <v>539</v>
      </c>
      <c r="E105" s="838" t="s">
        <v>540</v>
      </c>
    </row>
    <row r="106" spans="2:5" x14ac:dyDescent="0.45">
      <c r="B106" s="838" t="s">
        <v>521</v>
      </c>
      <c r="C106" s="838" t="s">
        <v>524</v>
      </c>
      <c r="D106" s="838" t="s">
        <v>542</v>
      </c>
      <c r="E106" s="838" t="s">
        <v>543</v>
      </c>
    </row>
    <row r="107" spans="2:5" x14ac:dyDescent="0.45">
      <c r="B107" s="838" t="s">
        <v>521</v>
      </c>
      <c r="C107" s="838" t="s">
        <v>524</v>
      </c>
      <c r="D107" s="838" t="s">
        <v>546</v>
      </c>
      <c r="E107" s="838" t="s">
        <v>547</v>
      </c>
    </row>
    <row r="108" spans="2:5" x14ac:dyDescent="0.45">
      <c r="B108" s="838" t="s">
        <v>521</v>
      </c>
      <c r="C108" s="838" t="s">
        <v>524</v>
      </c>
      <c r="D108" s="838" t="s">
        <v>549</v>
      </c>
      <c r="E108" s="838" t="s">
        <v>550</v>
      </c>
    </row>
    <row r="109" spans="2:5" x14ac:dyDescent="0.45">
      <c r="B109" s="838" t="s">
        <v>521</v>
      </c>
      <c r="C109" s="838" t="s">
        <v>524</v>
      </c>
      <c r="D109" s="838" t="s">
        <v>553</v>
      </c>
      <c r="E109" s="838" t="s">
        <v>554</v>
      </c>
    </row>
    <row r="110" spans="2:5" x14ac:dyDescent="0.45">
      <c r="B110" s="838" t="s">
        <v>521</v>
      </c>
      <c r="C110" s="838" t="s">
        <v>524</v>
      </c>
      <c r="D110" s="838" t="s">
        <v>556</v>
      </c>
      <c r="E110" s="838" t="s">
        <v>557</v>
      </c>
    </row>
    <row r="111" spans="2:5" x14ac:dyDescent="0.45">
      <c r="B111" s="838" t="s">
        <v>521</v>
      </c>
      <c r="C111" s="838" t="s">
        <v>524</v>
      </c>
      <c r="D111" s="838" t="s">
        <v>560</v>
      </c>
      <c r="E111" s="838" t="s">
        <v>561</v>
      </c>
    </row>
    <row r="112" spans="2:5" x14ac:dyDescent="0.45">
      <c r="B112" s="838" t="s">
        <v>521</v>
      </c>
      <c r="C112" s="838" t="s">
        <v>524</v>
      </c>
      <c r="D112" s="838" t="s">
        <v>563</v>
      </c>
      <c r="E112" s="838" t="s">
        <v>564</v>
      </c>
    </row>
    <row r="113" spans="2:5" x14ac:dyDescent="0.45">
      <c r="B113" s="838" t="s">
        <v>521</v>
      </c>
      <c r="C113" s="838" t="s">
        <v>524</v>
      </c>
      <c r="D113" s="838" t="s">
        <v>567</v>
      </c>
      <c r="E113" s="838" t="s">
        <v>568</v>
      </c>
    </row>
    <row r="114" spans="2:5" x14ac:dyDescent="0.45">
      <c r="B114" s="838" t="s">
        <v>521</v>
      </c>
      <c r="C114" s="838" t="s">
        <v>524</v>
      </c>
      <c r="D114" s="838" t="s">
        <v>571</v>
      </c>
      <c r="E114" s="838" t="s">
        <v>572</v>
      </c>
    </row>
    <row r="115" spans="2:5" x14ac:dyDescent="0.45">
      <c r="B115" s="838" t="s">
        <v>521</v>
      </c>
      <c r="C115" s="838" t="s">
        <v>524</v>
      </c>
      <c r="D115" s="838" t="s">
        <v>575</v>
      </c>
      <c r="E115" s="838" t="s">
        <v>576</v>
      </c>
    </row>
    <row r="116" spans="2:5" x14ac:dyDescent="0.45">
      <c r="B116" s="838" t="s">
        <v>521</v>
      </c>
      <c r="C116" s="838" t="s">
        <v>524</v>
      </c>
      <c r="D116" s="838" t="s">
        <v>579</v>
      </c>
      <c r="E116" s="838" t="s">
        <v>580</v>
      </c>
    </row>
    <row r="117" spans="2:5" x14ac:dyDescent="0.45">
      <c r="B117" s="838" t="s">
        <v>521</v>
      </c>
      <c r="C117" s="838" t="s">
        <v>524</v>
      </c>
      <c r="D117" s="838" t="s">
        <v>583</v>
      </c>
      <c r="E117" s="838" t="s">
        <v>584</v>
      </c>
    </row>
    <row r="118" spans="2:5" x14ac:dyDescent="0.45">
      <c r="B118" s="838" t="s">
        <v>521</v>
      </c>
      <c r="C118" s="838" t="s">
        <v>524</v>
      </c>
      <c r="D118" s="838" t="s">
        <v>587</v>
      </c>
      <c r="E118" s="838" t="s">
        <v>588</v>
      </c>
    </row>
    <row r="119" spans="2:5" x14ac:dyDescent="0.45">
      <c r="B119" s="838" t="s">
        <v>521</v>
      </c>
      <c r="C119" s="838" t="s">
        <v>524</v>
      </c>
      <c r="D119" s="838" t="s">
        <v>590</v>
      </c>
      <c r="E119" s="838" t="s">
        <v>591</v>
      </c>
    </row>
    <row r="120" spans="2:5" x14ac:dyDescent="0.45">
      <c r="B120" s="838" t="s">
        <v>521</v>
      </c>
      <c r="C120" s="838" t="s">
        <v>524</v>
      </c>
      <c r="D120" s="838" t="s">
        <v>593</v>
      </c>
      <c r="E120" s="838" t="s">
        <v>594</v>
      </c>
    </row>
    <row r="121" spans="2:5" x14ac:dyDescent="0.45">
      <c r="B121" s="838" t="s">
        <v>521</v>
      </c>
      <c r="C121" s="838" t="s">
        <v>524</v>
      </c>
      <c r="D121" s="838" t="s">
        <v>597</v>
      </c>
      <c r="E121" s="838" t="s">
        <v>598</v>
      </c>
    </row>
    <row r="122" spans="2:5" x14ac:dyDescent="0.45">
      <c r="B122" s="838" t="s">
        <v>521</v>
      </c>
      <c r="C122" s="838" t="s">
        <v>524</v>
      </c>
      <c r="D122" s="838" t="s">
        <v>599</v>
      </c>
      <c r="E122" s="838" t="s">
        <v>600</v>
      </c>
    </row>
    <row r="123" spans="2:5" x14ac:dyDescent="0.45">
      <c r="B123" s="838" t="s">
        <v>521</v>
      </c>
      <c r="C123" s="838" t="s">
        <v>524</v>
      </c>
      <c r="D123" s="838" t="s">
        <v>601</v>
      </c>
      <c r="E123" s="838" t="s">
        <v>602</v>
      </c>
    </row>
    <row r="124" spans="2:5" x14ac:dyDescent="0.45">
      <c r="B124" s="838" t="s">
        <v>521</v>
      </c>
      <c r="C124" s="838" t="s">
        <v>524</v>
      </c>
      <c r="D124" s="838" t="s">
        <v>603</v>
      </c>
      <c r="E124" s="838" t="s">
        <v>604</v>
      </c>
    </row>
    <row r="125" spans="2:5" x14ac:dyDescent="0.45">
      <c r="B125" s="838" t="s">
        <v>521</v>
      </c>
      <c r="C125" s="838" t="s">
        <v>524</v>
      </c>
      <c r="D125" s="838" t="s">
        <v>605</v>
      </c>
      <c r="E125" s="838" t="s">
        <v>606</v>
      </c>
    </row>
    <row r="126" spans="2:5" x14ac:dyDescent="0.45">
      <c r="B126" s="838" t="s">
        <v>521</v>
      </c>
      <c r="C126" s="838" t="s">
        <v>524</v>
      </c>
      <c r="D126" s="838" t="s">
        <v>607</v>
      </c>
      <c r="E126" s="838" t="s">
        <v>608</v>
      </c>
    </row>
    <row r="127" spans="2:5" x14ac:dyDescent="0.45">
      <c r="B127" s="838" t="s">
        <v>521</v>
      </c>
      <c r="C127" s="838" t="s">
        <v>524</v>
      </c>
      <c r="D127" s="838" t="s">
        <v>609</v>
      </c>
      <c r="E127" s="838" t="s">
        <v>610</v>
      </c>
    </row>
    <row r="128" spans="2:5" x14ac:dyDescent="0.45">
      <c r="B128" s="838" t="s">
        <v>521</v>
      </c>
      <c r="C128" s="838" t="s">
        <v>524</v>
      </c>
      <c r="D128" s="838" t="s">
        <v>611</v>
      </c>
      <c r="E128" s="838" t="s">
        <v>612</v>
      </c>
    </row>
    <row r="129" spans="2:5" x14ac:dyDescent="0.45">
      <c r="B129" s="838" t="s">
        <v>521</v>
      </c>
      <c r="C129" s="838" t="s">
        <v>524</v>
      </c>
      <c r="D129" s="838" t="s">
        <v>613</v>
      </c>
      <c r="E129" s="838" t="s">
        <v>614</v>
      </c>
    </row>
    <row r="130" spans="2:5" x14ac:dyDescent="0.45">
      <c r="B130" s="838" t="s">
        <v>521</v>
      </c>
      <c r="C130" s="838" t="s">
        <v>524</v>
      </c>
      <c r="D130" s="838" t="s">
        <v>615</v>
      </c>
      <c r="E130" s="838" t="s">
        <v>616</v>
      </c>
    </row>
    <row r="131" spans="2:5" x14ac:dyDescent="0.45">
      <c r="B131" s="838" t="s">
        <v>521</v>
      </c>
      <c r="C131" s="838" t="s">
        <v>524</v>
      </c>
      <c r="D131" s="838" t="s">
        <v>617</v>
      </c>
      <c r="E131" s="838" t="s">
        <v>618</v>
      </c>
    </row>
    <row r="132" spans="2:5" x14ac:dyDescent="0.45">
      <c r="B132" s="838" t="s">
        <v>521</v>
      </c>
      <c r="C132" s="838" t="s">
        <v>524</v>
      </c>
      <c r="D132" s="838" t="s">
        <v>619</v>
      </c>
      <c r="E132" s="838" t="s">
        <v>620</v>
      </c>
    </row>
    <row r="133" spans="2:5" x14ac:dyDescent="0.45">
      <c r="B133" s="838" t="s">
        <v>521</v>
      </c>
      <c r="C133" s="838" t="s">
        <v>524</v>
      </c>
      <c r="D133" s="838" t="s">
        <v>621</v>
      </c>
      <c r="E133" s="838" t="s">
        <v>622</v>
      </c>
    </row>
    <row r="134" spans="2:5" x14ac:dyDescent="0.45">
      <c r="B134" s="838" t="s">
        <v>521</v>
      </c>
      <c r="C134" s="838" t="s">
        <v>524</v>
      </c>
      <c r="D134" s="838" t="s">
        <v>623</v>
      </c>
      <c r="E134" s="838" t="s">
        <v>624</v>
      </c>
    </row>
    <row r="135" spans="2:5" x14ac:dyDescent="0.45">
      <c r="B135" s="838" t="s">
        <v>521</v>
      </c>
      <c r="C135" s="838" t="s">
        <v>524</v>
      </c>
      <c r="D135" s="838" t="s">
        <v>625</v>
      </c>
      <c r="E135" s="838" t="s">
        <v>626</v>
      </c>
    </row>
    <row r="136" spans="2:5" x14ac:dyDescent="0.45">
      <c r="B136" s="838" t="s">
        <v>521</v>
      </c>
      <c r="C136" s="838" t="s">
        <v>524</v>
      </c>
      <c r="D136" s="838" t="s">
        <v>627</v>
      </c>
      <c r="E136" s="838" t="s">
        <v>628</v>
      </c>
    </row>
    <row r="137" spans="2:5" x14ac:dyDescent="0.45">
      <c r="B137" s="838" t="s">
        <v>521</v>
      </c>
      <c r="C137" s="838" t="s">
        <v>524</v>
      </c>
      <c r="D137" s="838" t="s">
        <v>629</v>
      </c>
      <c r="E137" s="838" t="s">
        <v>630</v>
      </c>
    </row>
    <row r="138" spans="2:5" x14ac:dyDescent="0.45">
      <c r="B138" s="838" t="s">
        <v>521</v>
      </c>
      <c r="C138" s="838" t="s">
        <v>524</v>
      </c>
      <c r="D138" s="838" t="s">
        <v>631</v>
      </c>
      <c r="E138" s="838" t="s">
        <v>632</v>
      </c>
    </row>
    <row r="139" spans="2:5" x14ac:dyDescent="0.45">
      <c r="B139" s="838" t="s">
        <v>521</v>
      </c>
      <c r="C139" s="838" t="s">
        <v>524</v>
      </c>
      <c r="D139" s="838" t="s">
        <v>656</v>
      </c>
      <c r="E139" s="838" t="s">
        <v>634</v>
      </c>
    </row>
    <row r="140" spans="2:5" x14ac:dyDescent="0.45">
      <c r="B140" s="838" t="s">
        <v>521</v>
      </c>
      <c r="C140" s="838" t="s">
        <v>524</v>
      </c>
      <c r="D140" s="838" t="s">
        <v>635</v>
      </c>
      <c r="E140" s="838" t="s">
        <v>636</v>
      </c>
    </row>
    <row r="141" spans="2:5" x14ac:dyDescent="0.45">
      <c r="B141" s="838" t="s">
        <v>521</v>
      </c>
      <c r="C141" s="838" t="s">
        <v>524</v>
      </c>
      <c r="D141" s="838" t="s">
        <v>637</v>
      </c>
      <c r="E141" s="838" t="s">
        <v>638</v>
      </c>
    </row>
    <row r="142" spans="2:5" x14ac:dyDescent="0.45">
      <c r="B142" s="838" t="s">
        <v>521</v>
      </c>
      <c r="C142" s="838" t="s">
        <v>524</v>
      </c>
      <c r="D142" s="838" t="s">
        <v>653</v>
      </c>
      <c r="E142" s="838" t="s">
        <v>640</v>
      </c>
    </row>
    <row r="143" spans="2:5" x14ac:dyDescent="0.45">
      <c r="B143" s="838" t="s">
        <v>521</v>
      </c>
      <c r="C143" s="838" t="s">
        <v>524</v>
      </c>
      <c r="D143" s="838" t="s">
        <v>641</v>
      </c>
      <c r="E143" s="838" t="s">
        <v>642</v>
      </c>
    </row>
    <row r="144" spans="2:5" x14ac:dyDescent="0.45">
      <c r="B144" s="838" t="s">
        <v>521</v>
      </c>
      <c r="C144" s="838" t="s">
        <v>524</v>
      </c>
      <c r="D144" s="838" t="s">
        <v>643</v>
      </c>
      <c r="E144" s="838" t="s">
        <v>644</v>
      </c>
    </row>
    <row r="145" spans="2:5" x14ac:dyDescent="0.45">
      <c r="B145" s="838" t="s">
        <v>521</v>
      </c>
      <c r="C145" s="838" t="s">
        <v>524</v>
      </c>
      <c r="D145" s="838" t="s">
        <v>645</v>
      </c>
      <c r="E145" s="838" t="s">
        <v>646</v>
      </c>
    </row>
    <row r="146" spans="2:5" x14ac:dyDescent="0.45">
      <c r="B146" s="838" t="s">
        <v>521</v>
      </c>
      <c r="C146" s="838" t="s">
        <v>524</v>
      </c>
      <c r="D146" s="838" t="s">
        <v>647</v>
      </c>
      <c r="E146" s="838" t="s">
        <v>648</v>
      </c>
    </row>
    <row r="147" spans="2:5" x14ac:dyDescent="0.45">
      <c r="B147" s="838" t="s">
        <v>521</v>
      </c>
      <c r="C147" s="838" t="s">
        <v>524</v>
      </c>
      <c r="D147" s="838" t="s">
        <v>649</v>
      </c>
      <c r="E147" s="838" t="s">
        <v>650</v>
      </c>
    </row>
    <row r="148" spans="2:5" x14ac:dyDescent="0.45">
      <c r="B148" s="838" t="s">
        <v>521</v>
      </c>
      <c r="C148" s="838" t="s">
        <v>522</v>
      </c>
      <c r="D148" s="838" t="s">
        <v>657</v>
      </c>
      <c r="E148" s="838" t="s">
        <v>658</v>
      </c>
    </row>
    <row r="149" spans="2:5" x14ac:dyDescent="0.45">
      <c r="B149" s="838" t="s">
        <v>521</v>
      </c>
      <c r="C149" s="838" t="s">
        <v>522</v>
      </c>
      <c r="D149" s="838" t="s">
        <v>659</v>
      </c>
      <c r="E149" s="838" t="s">
        <v>660</v>
      </c>
    </row>
    <row r="150" spans="2:5" x14ac:dyDescent="0.45">
      <c r="B150" s="838" t="s">
        <v>521</v>
      </c>
      <c r="C150" s="838" t="s">
        <v>522</v>
      </c>
      <c r="D150" s="838" t="s">
        <v>661</v>
      </c>
      <c r="E150" s="838" t="s">
        <v>662</v>
      </c>
    </row>
    <row r="151" spans="2:5" x14ac:dyDescent="0.45">
      <c r="B151" s="838" t="s">
        <v>521</v>
      </c>
      <c r="C151" s="838" t="s">
        <v>522</v>
      </c>
      <c r="D151" s="838" t="s">
        <v>663</v>
      </c>
      <c r="E151" s="838" t="s">
        <v>664</v>
      </c>
    </row>
    <row r="152" spans="2:5" x14ac:dyDescent="0.45">
      <c r="B152" s="838" t="s">
        <v>521</v>
      </c>
      <c r="C152" s="838" t="s">
        <v>522</v>
      </c>
      <c r="D152" s="838" t="s">
        <v>665</v>
      </c>
      <c r="E152" s="838" t="s">
        <v>666</v>
      </c>
    </row>
    <row r="153" spans="2:5" x14ac:dyDescent="0.45">
      <c r="B153" s="838" t="s">
        <v>521</v>
      </c>
      <c r="C153" s="838" t="s">
        <v>522</v>
      </c>
      <c r="D153" s="838" t="s">
        <v>667</v>
      </c>
      <c r="E153" s="838" t="s">
        <v>668</v>
      </c>
    </row>
    <row r="154" spans="2:5" x14ac:dyDescent="0.45">
      <c r="B154" s="838" t="s">
        <v>521</v>
      </c>
      <c r="C154" s="838" t="s">
        <v>522</v>
      </c>
      <c r="D154" s="838" t="s">
        <v>669</v>
      </c>
      <c r="E154" s="838" t="s">
        <v>670</v>
      </c>
    </row>
    <row r="155" spans="2:5" x14ac:dyDescent="0.45">
      <c r="B155" s="838" t="s">
        <v>521</v>
      </c>
      <c r="C155" s="838" t="s">
        <v>523</v>
      </c>
      <c r="D155" s="838" t="s">
        <v>657</v>
      </c>
      <c r="E155" s="838" t="s">
        <v>658</v>
      </c>
    </row>
    <row r="156" spans="2:5" x14ac:dyDescent="0.45">
      <c r="B156" s="838" t="s">
        <v>521</v>
      </c>
      <c r="C156" s="838" t="s">
        <v>523</v>
      </c>
      <c r="D156" s="838" t="s">
        <v>659</v>
      </c>
      <c r="E156" s="838" t="s">
        <v>660</v>
      </c>
    </row>
    <row r="157" spans="2:5" x14ac:dyDescent="0.45">
      <c r="B157" s="838" t="s">
        <v>521</v>
      </c>
      <c r="C157" s="838" t="s">
        <v>523</v>
      </c>
      <c r="D157" s="838" t="s">
        <v>661</v>
      </c>
      <c r="E157" s="838" t="s">
        <v>662</v>
      </c>
    </row>
    <row r="158" spans="2:5" x14ac:dyDescent="0.45">
      <c r="B158" s="838" t="s">
        <v>521</v>
      </c>
      <c r="C158" s="838" t="s">
        <v>523</v>
      </c>
      <c r="D158" s="838" t="s">
        <v>671</v>
      </c>
      <c r="E158" s="838" t="s">
        <v>664</v>
      </c>
    </row>
    <row r="159" spans="2:5" x14ac:dyDescent="0.45">
      <c r="B159" s="838" t="s">
        <v>521</v>
      </c>
      <c r="C159" s="838" t="s">
        <v>523</v>
      </c>
      <c r="D159" s="838" t="s">
        <v>672</v>
      </c>
      <c r="E159" s="838" t="s">
        <v>666</v>
      </c>
    </row>
    <row r="160" spans="2:5" x14ac:dyDescent="0.45">
      <c r="B160" s="838" t="s">
        <v>521</v>
      </c>
      <c r="C160" s="838" t="s">
        <v>523</v>
      </c>
      <c r="D160" s="838" t="s">
        <v>667</v>
      </c>
      <c r="E160" s="838" t="s">
        <v>668</v>
      </c>
    </row>
    <row r="161" spans="2:5" x14ac:dyDescent="0.45">
      <c r="B161" s="838" t="s">
        <v>521</v>
      </c>
      <c r="C161" s="838" t="s">
        <v>523</v>
      </c>
      <c r="D161" s="838" t="s">
        <v>673</v>
      </c>
      <c r="E161" s="838" t="s">
        <v>670</v>
      </c>
    </row>
    <row r="162" spans="2:5" x14ac:dyDescent="0.45">
      <c r="B162" s="838" t="s">
        <v>521</v>
      </c>
      <c r="C162" s="838" t="s">
        <v>524</v>
      </c>
      <c r="D162" s="838" t="s">
        <v>657</v>
      </c>
      <c r="E162" s="838" t="s">
        <v>658</v>
      </c>
    </row>
    <row r="163" spans="2:5" x14ac:dyDescent="0.45">
      <c r="B163" s="838" t="s">
        <v>521</v>
      </c>
      <c r="C163" s="838" t="s">
        <v>524</v>
      </c>
      <c r="D163" s="838" t="s">
        <v>659</v>
      </c>
      <c r="E163" s="838" t="s">
        <v>660</v>
      </c>
    </row>
    <row r="164" spans="2:5" x14ac:dyDescent="0.45">
      <c r="B164" s="838" t="s">
        <v>521</v>
      </c>
      <c r="C164" s="838" t="s">
        <v>524</v>
      </c>
      <c r="D164" s="838" t="s">
        <v>661</v>
      </c>
      <c r="E164" s="838" t="s">
        <v>662</v>
      </c>
    </row>
    <row r="165" spans="2:5" x14ac:dyDescent="0.45">
      <c r="B165" s="838" t="s">
        <v>521</v>
      </c>
      <c r="C165" s="838" t="s">
        <v>524</v>
      </c>
      <c r="D165" s="838" t="s">
        <v>674</v>
      </c>
      <c r="E165" s="838" t="s">
        <v>664</v>
      </c>
    </row>
    <row r="166" spans="2:5" x14ac:dyDescent="0.45">
      <c r="B166" s="838" t="s">
        <v>521</v>
      </c>
      <c r="C166" s="838" t="s">
        <v>524</v>
      </c>
      <c r="D166" s="838" t="s">
        <v>672</v>
      </c>
      <c r="E166" s="838" t="s">
        <v>666</v>
      </c>
    </row>
    <row r="167" spans="2:5" x14ac:dyDescent="0.45">
      <c r="B167" s="838" t="s">
        <v>521</v>
      </c>
      <c r="C167" s="838" t="s">
        <v>524</v>
      </c>
      <c r="D167" s="838" t="s">
        <v>667</v>
      </c>
      <c r="E167" s="838" t="s">
        <v>668</v>
      </c>
    </row>
    <row r="168" spans="2:5" x14ac:dyDescent="0.45">
      <c r="B168" s="838" t="s">
        <v>521</v>
      </c>
      <c r="C168" s="838" t="s">
        <v>524</v>
      </c>
      <c r="D168" s="838" t="s">
        <v>673</v>
      </c>
      <c r="E168" s="838" t="s">
        <v>670</v>
      </c>
    </row>
    <row r="169" spans="2:5" x14ac:dyDescent="0.45">
      <c r="B169" s="838" t="s">
        <v>521</v>
      </c>
      <c r="C169" s="838" t="s">
        <v>522</v>
      </c>
      <c r="D169" s="838" t="s">
        <v>675</v>
      </c>
      <c r="E169" s="838" t="s">
        <v>676</v>
      </c>
    </row>
    <row r="170" spans="2:5" x14ac:dyDescent="0.45">
      <c r="B170" s="838" t="s">
        <v>521</v>
      </c>
      <c r="C170" s="838" t="s">
        <v>522</v>
      </c>
      <c r="D170" s="838" t="s">
        <v>677</v>
      </c>
      <c r="E170" s="838" t="s">
        <v>678</v>
      </c>
    </row>
    <row r="171" spans="2:5" x14ac:dyDescent="0.45">
      <c r="B171" s="838" t="s">
        <v>521</v>
      </c>
      <c r="C171" s="838" t="s">
        <v>522</v>
      </c>
      <c r="D171" s="838" t="s">
        <v>679</v>
      </c>
      <c r="E171" s="838" t="s">
        <v>680</v>
      </c>
    </row>
    <row r="172" spans="2:5" x14ac:dyDescent="0.45">
      <c r="B172" s="838" t="s">
        <v>521</v>
      </c>
      <c r="C172" s="838" t="s">
        <v>522</v>
      </c>
      <c r="D172" s="838" t="s">
        <v>681</v>
      </c>
      <c r="E172" s="838" t="s">
        <v>682</v>
      </c>
    </row>
    <row r="173" spans="2:5" x14ac:dyDescent="0.45">
      <c r="B173" s="838" t="s">
        <v>521</v>
      </c>
      <c r="C173" s="838" t="s">
        <v>522</v>
      </c>
      <c r="D173" s="838" t="s">
        <v>683</v>
      </c>
      <c r="E173" s="838" t="s">
        <v>684</v>
      </c>
    </row>
    <row r="174" spans="2:5" x14ac:dyDescent="0.45">
      <c r="B174" s="838" t="s">
        <v>521</v>
      </c>
      <c r="C174" s="838" t="s">
        <v>522</v>
      </c>
      <c r="D174" s="838" t="s">
        <v>685</v>
      </c>
      <c r="E174" s="838" t="s">
        <v>686</v>
      </c>
    </row>
    <row r="175" spans="2:5" x14ac:dyDescent="0.45">
      <c r="B175" s="838" t="s">
        <v>521</v>
      </c>
      <c r="C175" s="838" t="s">
        <v>522</v>
      </c>
      <c r="D175" s="838" t="s">
        <v>687</v>
      </c>
      <c r="E175" s="838" t="s">
        <v>688</v>
      </c>
    </row>
    <row r="176" spans="2:5" x14ac:dyDescent="0.45">
      <c r="B176" s="838" t="s">
        <v>521</v>
      </c>
      <c r="C176" s="838" t="s">
        <v>523</v>
      </c>
      <c r="D176" s="838" t="s">
        <v>689</v>
      </c>
      <c r="E176" s="838" t="s">
        <v>676</v>
      </c>
    </row>
    <row r="177" spans="2:5" x14ac:dyDescent="0.45">
      <c r="B177" s="838" t="s">
        <v>521</v>
      </c>
      <c r="C177" s="838" t="s">
        <v>523</v>
      </c>
      <c r="D177" s="838" t="s">
        <v>690</v>
      </c>
      <c r="E177" s="838" t="s">
        <v>678</v>
      </c>
    </row>
    <row r="178" spans="2:5" x14ac:dyDescent="0.45">
      <c r="B178" s="838" t="s">
        <v>521</v>
      </c>
      <c r="C178" s="838" t="s">
        <v>523</v>
      </c>
      <c r="D178" s="838" t="s">
        <v>691</v>
      </c>
      <c r="E178" s="838" t="s">
        <v>680</v>
      </c>
    </row>
    <row r="179" spans="2:5" x14ac:dyDescent="0.45">
      <c r="B179" s="838" t="s">
        <v>521</v>
      </c>
      <c r="C179" s="838" t="s">
        <v>523</v>
      </c>
      <c r="D179" s="838" t="s">
        <v>681</v>
      </c>
      <c r="E179" s="838" t="s">
        <v>682</v>
      </c>
    </row>
    <row r="180" spans="2:5" x14ac:dyDescent="0.45">
      <c r="B180" s="838" t="s">
        <v>521</v>
      </c>
      <c r="C180" s="838" t="s">
        <v>523</v>
      </c>
      <c r="D180" s="838" t="s">
        <v>683</v>
      </c>
      <c r="E180" s="838" t="s">
        <v>684</v>
      </c>
    </row>
    <row r="181" spans="2:5" x14ac:dyDescent="0.45">
      <c r="B181" s="838" t="s">
        <v>521</v>
      </c>
      <c r="C181" s="838" t="s">
        <v>523</v>
      </c>
      <c r="D181" s="838" t="s">
        <v>685</v>
      </c>
      <c r="E181" s="838" t="s">
        <v>686</v>
      </c>
    </row>
    <row r="182" spans="2:5" x14ac:dyDescent="0.45">
      <c r="B182" s="838" t="s">
        <v>521</v>
      </c>
      <c r="C182" s="838" t="s">
        <v>523</v>
      </c>
      <c r="D182" s="838" t="s">
        <v>687</v>
      </c>
      <c r="E182" s="838" t="s">
        <v>688</v>
      </c>
    </row>
    <row r="183" spans="2:5" x14ac:dyDescent="0.45">
      <c r="B183" s="838" t="s">
        <v>521</v>
      </c>
      <c r="C183" s="838" t="s">
        <v>524</v>
      </c>
      <c r="D183" s="838" t="s">
        <v>692</v>
      </c>
      <c r="E183" s="838" t="s">
        <v>676</v>
      </c>
    </row>
    <row r="184" spans="2:5" x14ac:dyDescent="0.45">
      <c r="B184" s="838" t="s">
        <v>521</v>
      </c>
      <c r="C184" s="838" t="s">
        <v>524</v>
      </c>
      <c r="D184" s="838" t="s">
        <v>690</v>
      </c>
      <c r="E184" s="838" t="s">
        <v>678</v>
      </c>
    </row>
    <row r="185" spans="2:5" x14ac:dyDescent="0.45">
      <c r="B185" s="838" t="s">
        <v>521</v>
      </c>
      <c r="C185" s="838" t="s">
        <v>524</v>
      </c>
      <c r="D185" s="838" t="s">
        <v>691</v>
      </c>
      <c r="E185" s="838" t="s">
        <v>680</v>
      </c>
    </row>
    <row r="186" spans="2:5" x14ac:dyDescent="0.45">
      <c r="B186" s="838" t="s">
        <v>521</v>
      </c>
      <c r="C186" s="838" t="s">
        <v>524</v>
      </c>
      <c r="D186" s="838" t="s">
        <v>681</v>
      </c>
      <c r="E186" s="838" t="s">
        <v>682</v>
      </c>
    </row>
    <row r="187" spans="2:5" x14ac:dyDescent="0.45">
      <c r="B187" s="838" t="s">
        <v>521</v>
      </c>
      <c r="C187" s="838" t="s">
        <v>524</v>
      </c>
      <c r="D187" s="838" t="s">
        <v>683</v>
      </c>
      <c r="E187" s="838" t="s">
        <v>684</v>
      </c>
    </row>
    <row r="188" spans="2:5" x14ac:dyDescent="0.45">
      <c r="B188" s="838" t="s">
        <v>521</v>
      </c>
      <c r="C188" s="838" t="s">
        <v>524</v>
      </c>
      <c r="D188" s="838" t="s">
        <v>685</v>
      </c>
      <c r="E188" s="838" t="s">
        <v>686</v>
      </c>
    </row>
    <row r="189" spans="2:5" x14ac:dyDescent="0.45">
      <c r="B189" s="838" t="s">
        <v>521</v>
      </c>
      <c r="C189" s="838" t="s">
        <v>524</v>
      </c>
      <c r="D189" s="838" t="s">
        <v>687</v>
      </c>
      <c r="E189" s="838" t="s">
        <v>688</v>
      </c>
    </row>
    <row r="190" spans="2:5" x14ac:dyDescent="0.45">
      <c r="B190" s="838" t="s">
        <v>521</v>
      </c>
      <c r="C190" s="838" t="s">
        <v>522</v>
      </c>
      <c r="D190" s="838" t="s">
        <v>693</v>
      </c>
      <c r="E190" s="838" t="s">
        <v>694</v>
      </c>
    </row>
    <row r="191" spans="2:5" x14ac:dyDescent="0.45">
      <c r="B191" s="838" t="s">
        <v>521</v>
      </c>
      <c r="C191" s="838" t="s">
        <v>522</v>
      </c>
      <c r="D191" s="838" t="s">
        <v>695</v>
      </c>
      <c r="E191" s="838" t="s">
        <v>696</v>
      </c>
    </row>
    <row r="192" spans="2:5" x14ac:dyDescent="0.45">
      <c r="B192" s="838" t="s">
        <v>521</v>
      </c>
      <c r="C192" s="838" t="s">
        <v>523</v>
      </c>
      <c r="D192" s="838" t="s">
        <v>693</v>
      </c>
      <c r="E192" s="838" t="s">
        <v>694</v>
      </c>
    </row>
    <row r="193" spans="2:5" x14ac:dyDescent="0.45">
      <c r="B193" s="838" t="s">
        <v>521</v>
      </c>
      <c r="C193" s="838" t="s">
        <v>523</v>
      </c>
      <c r="D193" s="838" t="s">
        <v>695</v>
      </c>
      <c r="E193" s="838" t="s">
        <v>696</v>
      </c>
    </row>
    <row r="194" spans="2:5" x14ac:dyDescent="0.45">
      <c r="B194" s="838" t="s">
        <v>521</v>
      </c>
      <c r="C194" s="838" t="s">
        <v>524</v>
      </c>
      <c r="D194" s="838" t="s">
        <v>693</v>
      </c>
      <c r="E194" s="838" t="s">
        <v>694</v>
      </c>
    </row>
    <row r="195" spans="2:5" x14ac:dyDescent="0.45">
      <c r="B195" s="838" t="s">
        <v>521</v>
      </c>
      <c r="C195" s="838" t="s">
        <v>524</v>
      </c>
      <c r="D195" s="838" t="s">
        <v>695</v>
      </c>
      <c r="E195" s="838" t="s">
        <v>696</v>
      </c>
    </row>
    <row r="196" spans="2:5" x14ac:dyDescent="0.45">
      <c r="B196" s="838" t="s">
        <v>521</v>
      </c>
      <c r="C196" s="838" t="s">
        <v>522</v>
      </c>
      <c r="D196" s="838" t="s">
        <v>697</v>
      </c>
      <c r="E196" s="838" t="s">
        <v>698</v>
      </c>
    </row>
    <row r="197" spans="2:5" x14ac:dyDescent="0.45">
      <c r="B197" s="838" t="s">
        <v>521</v>
      </c>
      <c r="C197" s="838" t="s">
        <v>522</v>
      </c>
      <c r="D197" s="838" t="s">
        <v>699</v>
      </c>
      <c r="E197" s="838" t="s">
        <v>700</v>
      </c>
    </row>
    <row r="198" spans="2:5" x14ac:dyDescent="0.45">
      <c r="B198" s="838" t="s">
        <v>521</v>
      </c>
      <c r="C198" s="838" t="s">
        <v>522</v>
      </c>
      <c r="D198" s="838" t="s">
        <v>701</v>
      </c>
      <c r="E198" s="838" t="s">
        <v>702</v>
      </c>
    </row>
    <row r="199" spans="2:5" x14ac:dyDescent="0.45">
      <c r="B199" s="838" t="s">
        <v>521</v>
      </c>
      <c r="C199" s="838" t="s">
        <v>522</v>
      </c>
      <c r="D199" s="838" t="s">
        <v>703</v>
      </c>
      <c r="E199" s="838" t="s">
        <v>704</v>
      </c>
    </row>
    <row r="200" spans="2:5" x14ac:dyDescent="0.45">
      <c r="B200" s="838" t="s">
        <v>521</v>
      </c>
      <c r="C200" s="838" t="s">
        <v>522</v>
      </c>
      <c r="D200" s="838" t="s">
        <v>705</v>
      </c>
      <c r="E200" s="838" t="s">
        <v>706</v>
      </c>
    </row>
    <row r="201" spans="2:5" x14ac:dyDescent="0.45">
      <c r="B201" s="838" t="s">
        <v>521</v>
      </c>
      <c r="C201" s="838" t="s">
        <v>523</v>
      </c>
      <c r="D201" s="838" t="s">
        <v>697</v>
      </c>
      <c r="E201" s="838" t="s">
        <v>698</v>
      </c>
    </row>
    <row r="202" spans="2:5" x14ac:dyDescent="0.45">
      <c r="B202" s="838" t="s">
        <v>521</v>
      </c>
      <c r="C202" s="838" t="s">
        <v>523</v>
      </c>
      <c r="D202" s="838" t="s">
        <v>699</v>
      </c>
      <c r="E202" s="838" t="s">
        <v>700</v>
      </c>
    </row>
    <row r="203" spans="2:5" x14ac:dyDescent="0.45">
      <c r="B203" s="838" t="s">
        <v>521</v>
      </c>
      <c r="C203" s="838" t="s">
        <v>523</v>
      </c>
      <c r="D203" s="838" t="s">
        <v>701</v>
      </c>
      <c r="E203" s="838" t="s">
        <v>702</v>
      </c>
    </row>
    <row r="204" spans="2:5" x14ac:dyDescent="0.45">
      <c r="B204" s="838" t="s">
        <v>521</v>
      </c>
      <c r="C204" s="838" t="s">
        <v>523</v>
      </c>
      <c r="D204" s="838" t="s">
        <v>703</v>
      </c>
      <c r="E204" s="838" t="s">
        <v>704</v>
      </c>
    </row>
    <row r="205" spans="2:5" x14ac:dyDescent="0.45">
      <c r="B205" s="838" t="s">
        <v>521</v>
      </c>
      <c r="C205" s="838" t="s">
        <v>523</v>
      </c>
      <c r="D205" s="838" t="s">
        <v>705</v>
      </c>
      <c r="E205" s="838" t="s">
        <v>706</v>
      </c>
    </row>
    <row r="206" spans="2:5" x14ac:dyDescent="0.45">
      <c r="B206" s="838" t="s">
        <v>521</v>
      </c>
      <c r="C206" s="838" t="s">
        <v>524</v>
      </c>
      <c r="D206" s="838" t="s">
        <v>697</v>
      </c>
      <c r="E206" s="838" t="s">
        <v>698</v>
      </c>
    </row>
    <row r="207" spans="2:5" x14ac:dyDescent="0.45">
      <c r="B207" s="838" t="s">
        <v>521</v>
      </c>
      <c r="C207" s="838" t="s">
        <v>524</v>
      </c>
      <c r="D207" s="838" t="s">
        <v>699</v>
      </c>
      <c r="E207" s="838" t="s">
        <v>700</v>
      </c>
    </row>
    <row r="208" spans="2:5" x14ac:dyDescent="0.45">
      <c r="B208" s="838" t="s">
        <v>521</v>
      </c>
      <c r="C208" s="838" t="s">
        <v>524</v>
      </c>
      <c r="D208" s="838" t="s">
        <v>701</v>
      </c>
      <c r="E208" s="838" t="s">
        <v>702</v>
      </c>
    </row>
    <row r="209" spans="2:5" x14ac:dyDescent="0.45">
      <c r="B209" s="838" t="s">
        <v>521</v>
      </c>
      <c r="C209" s="838" t="s">
        <v>524</v>
      </c>
      <c r="D209" s="838" t="s">
        <v>703</v>
      </c>
      <c r="E209" s="838" t="s">
        <v>704</v>
      </c>
    </row>
    <row r="210" spans="2:5" x14ac:dyDescent="0.45">
      <c r="B210" s="838" t="s">
        <v>521</v>
      </c>
      <c r="C210" s="838" t="s">
        <v>524</v>
      </c>
      <c r="D210" s="838" t="s">
        <v>705</v>
      </c>
      <c r="E210" s="838" t="s">
        <v>706</v>
      </c>
    </row>
    <row r="211" spans="2:5" x14ac:dyDescent="0.45">
      <c r="B211" s="838" t="s">
        <v>521</v>
      </c>
      <c r="C211" s="838" t="s">
        <v>522</v>
      </c>
      <c r="D211" s="838" t="s">
        <v>707</v>
      </c>
      <c r="E211" s="838" t="s">
        <v>708</v>
      </c>
    </row>
    <row r="212" spans="2:5" x14ac:dyDescent="0.45">
      <c r="B212" s="838" t="s">
        <v>521</v>
      </c>
      <c r="C212" s="838" t="s">
        <v>522</v>
      </c>
      <c r="D212" s="838" t="s">
        <v>709</v>
      </c>
      <c r="E212" s="838" t="s">
        <v>710</v>
      </c>
    </row>
    <row r="213" spans="2:5" x14ac:dyDescent="0.45">
      <c r="B213" s="838" t="s">
        <v>521</v>
      </c>
      <c r="C213" s="838" t="s">
        <v>522</v>
      </c>
      <c r="D213" s="838" t="s">
        <v>711</v>
      </c>
      <c r="E213" s="838" t="s">
        <v>712</v>
      </c>
    </row>
    <row r="214" spans="2:5" x14ac:dyDescent="0.45">
      <c r="B214" s="838" t="s">
        <v>521</v>
      </c>
      <c r="C214" s="838" t="s">
        <v>523</v>
      </c>
      <c r="D214" s="838" t="s">
        <v>707</v>
      </c>
      <c r="E214" s="838" t="s">
        <v>708</v>
      </c>
    </row>
    <row r="215" spans="2:5" x14ac:dyDescent="0.45">
      <c r="B215" s="838" t="s">
        <v>521</v>
      </c>
      <c r="C215" s="838" t="s">
        <v>523</v>
      </c>
      <c r="D215" s="838" t="s">
        <v>709</v>
      </c>
      <c r="E215" s="838" t="s">
        <v>710</v>
      </c>
    </row>
    <row r="216" spans="2:5" x14ac:dyDescent="0.45">
      <c r="B216" s="838" t="s">
        <v>521</v>
      </c>
      <c r="C216" s="838" t="s">
        <v>523</v>
      </c>
      <c r="D216" s="838" t="s">
        <v>711</v>
      </c>
      <c r="E216" s="838" t="s">
        <v>712</v>
      </c>
    </row>
    <row r="217" spans="2:5" x14ac:dyDescent="0.45">
      <c r="B217" s="838" t="s">
        <v>521</v>
      </c>
      <c r="C217" s="838" t="s">
        <v>524</v>
      </c>
      <c r="D217" s="838" t="s">
        <v>707</v>
      </c>
      <c r="E217" s="838" t="s">
        <v>708</v>
      </c>
    </row>
    <row r="218" spans="2:5" x14ac:dyDescent="0.45">
      <c r="B218" s="838" t="s">
        <v>521</v>
      </c>
      <c r="C218" s="838" t="s">
        <v>524</v>
      </c>
      <c r="D218" s="838" t="s">
        <v>709</v>
      </c>
      <c r="E218" s="838" t="s">
        <v>710</v>
      </c>
    </row>
    <row r="219" spans="2:5" x14ac:dyDescent="0.45">
      <c r="B219" s="838" t="s">
        <v>521</v>
      </c>
      <c r="C219" s="838" t="s">
        <v>524</v>
      </c>
      <c r="D219" s="838" t="s">
        <v>711</v>
      </c>
      <c r="E219" s="838" t="s">
        <v>712</v>
      </c>
    </row>
    <row r="220" spans="2:5" x14ac:dyDescent="0.45">
      <c r="B220" s="838" t="s">
        <v>521</v>
      </c>
      <c r="C220" s="838" t="s">
        <v>522</v>
      </c>
      <c r="D220" s="838" t="s">
        <v>713</v>
      </c>
      <c r="E220" s="838" t="s">
        <v>714</v>
      </c>
    </row>
    <row r="221" spans="2:5" x14ac:dyDescent="0.45">
      <c r="B221" s="838" t="s">
        <v>521</v>
      </c>
      <c r="C221" s="838" t="s">
        <v>522</v>
      </c>
      <c r="D221" s="838" t="s">
        <v>715</v>
      </c>
      <c r="E221" s="838" t="s">
        <v>716</v>
      </c>
    </row>
    <row r="222" spans="2:5" x14ac:dyDescent="0.45">
      <c r="B222" s="838" t="s">
        <v>521</v>
      </c>
      <c r="C222" s="838" t="s">
        <v>522</v>
      </c>
      <c r="D222" s="838" t="s">
        <v>717</v>
      </c>
      <c r="E222" s="838" t="s">
        <v>718</v>
      </c>
    </row>
    <row r="223" spans="2:5" x14ac:dyDescent="0.45">
      <c r="B223" s="838" t="s">
        <v>521</v>
      </c>
      <c r="C223" s="838" t="s">
        <v>523</v>
      </c>
      <c r="D223" s="838" t="s">
        <v>713</v>
      </c>
      <c r="E223" s="838" t="s">
        <v>714</v>
      </c>
    </row>
    <row r="224" spans="2:5" x14ac:dyDescent="0.45">
      <c r="B224" s="838" t="s">
        <v>521</v>
      </c>
      <c r="C224" s="838" t="s">
        <v>523</v>
      </c>
      <c r="D224" s="838" t="s">
        <v>715</v>
      </c>
      <c r="E224" s="838" t="s">
        <v>716</v>
      </c>
    </row>
    <row r="225" spans="2:5" x14ac:dyDescent="0.45">
      <c r="B225" s="838" t="s">
        <v>521</v>
      </c>
      <c r="C225" s="838" t="s">
        <v>523</v>
      </c>
      <c r="D225" s="838" t="s">
        <v>717</v>
      </c>
      <c r="E225" s="838" t="s">
        <v>718</v>
      </c>
    </row>
    <row r="226" spans="2:5" x14ac:dyDescent="0.45">
      <c r="B226" s="838" t="s">
        <v>521</v>
      </c>
      <c r="C226" s="838" t="s">
        <v>524</v>
      </c>
      <c r="D226" s="838" t="s">
        <v>713</v>
      </c>
      <c r="E226" s="838" t="s">
        <v>714</v>
      </c>
    </row>
    <row r="227" spans="2:5" x14ac:dyDescent="0.45">
      <c r="B227" s="838" t="s">
        <v>521</v>
      </c>
      <c r="C227" s="838" t="s">
        <v>524</v>
      </c>
      <c r="D227" s="838" t="s">
        <v>715</v>
      </c>
      <c r="E227" s="838" t="s">
        <v>716</v>
      </c>
    </row>
    <row r="228" spans="2:5" x14ac:dyDescent="0.45">
      <c r="B228" s="838" t="s">
        <v>521</v>
      </c>
      <c r="C228" s="838" t="s">
        <v>524</v>
      </c>
      <c r="D228" s="838" t="s">
        <v>717</v>
      </c>
      <c r="E228" s="838" t="s">
        <v>718</v>
      </c>
    </row>
    <row r="229" spans="2:5" x14ac:dyDescent="0.45">
      <c r="B229" s="838" t="s">
        <v>521</v>
      </c>
      <c r="C229" s="838" t="s">
        <v>522</v>
      </c>
      <c r="D229" s="838" t="s">
        <v>719</v>
      </c>
      <c r="E229" s="838" t="s">
        <v>720</v>
      </c>
    </row>
    <row r="230" spans="2:5" x14ac:dyDescent="0.45">
      <c r="B230" s="838" t="s">
        <v>521</v>
      </c>
      <c r="C230" s="838" t="s">
        <v>523</v>
      </c>
      <c r="D230" s="838" t="s">
        <v>719</v>
      </c>
      <c r="E230" s="838" t="s">
        <v>720</v>
      </c>
    </row>
    <row r="231" spans="2:5" x14ac:dyDescent="0.45">
      <c r="B231" s="838" t="s">
        <v>521</v>
      </c>
      <c r="C231" s="838" t="s">
        <v>524</v>
      </c>
      <c r="D231" s="838" t="s">
        <v>719</v>
      </c>
      <c r="E231" s="838" t="s">
        <v>720</v>
      </c>
    </row>
    <row r="232" spans="2:5" x14ac:dyDescent="0.45">
      <c r="B232" s="838" t="s">
        <v>521</v>
      </c>
      <c r="C232" s="838" t="s">
        <v>522</v>
      </c>
      <c r="D232" s="838" t="s">
        <v>721</v>
      </c>
      <c r="E232" s="838" t="s">
        <v>722</v>
      </c>
    </row>
    <row r="233" spans="2:5" x14ac:dyDescent="0.45">
      <c r="B233" s="838" t="s">
        <v>521</v>
      </c>
      <c r="C233" s="838" t="s">
        <v>522</v>
      </c>
      <c r="D233" s="838" t="s">
        <v>723</v>
      </c>
      <c r="E233" s="838" t="s">
        <v>724</v>
      </c>
    </row>
    <row r="234" spans="2:5" x14ac:dyDescent="0.45">
      <c r="B234" s="838" t="s">
        <v>521</v>
      </c>
      <c r="C234" s="838" t="s">
        <v>523</v>
      </c>
      <c r="D234" s="838" t="s">
        <v>721</v>
      </c>
      <c r="E234" s="838" t="s">
        <v>722</v>
      </c>
    </row>
    <row r="235" spans="2:5" x14ac:dyDescent="0.45">
      <c r="B235" s="838" t="s">
        <v>521</v>
      </c>
      <c r="C235" s="838" t="s">
        <v>523</v>
      </c>
      <c r="D235" s="838" t="s">
        <v>723</v>
      </c>
      <c r="E235" s="838" t="s">
        <v>724</v>
      </c>
    </row>
    <row r="236" spans="2:5" x14ac:dyDescent="0.45">
      <c r="B236" s="838" t="s">
        <v>521</v>
      </c>
      <c r="C236" s="838" t="s">
        <v>524</v>
      </c>
      <c r="D236" s="838" t="s">
        <v>721</v>
      </c>
      <c r="E236" s="838" t="s">
        <v>722</v>
      </c>
    </row>
    <row r="237" spans="2:5" x14ac:dyDescent="0.45">
      <c r="B237" s="838" t="s">
        <v>521</v>
      </c>
      <c r="C237" s="838" t="s">
        <v>524</v>
      </c>
      <c r="D237" s="838" t="s">
        <v>723</v>
      </c>
      <c r="E237" s="838" t="s">
        <v>724</v>
      </c>
    </row>
    <row r="238" spans="2:5" x14ac:dyDescent="0.45">
      <c r="B238" s="838" t="s">
        <v>521</v>
      </c>
      <c r="C238" s="838" t="s">
        <v>522</v>
      </c>
      <c r="D238" s="838" t="s">
        <v>725</v>
      </c>
      <c r="E238" s="838" t="s">
        <v>726</v>
      </c>
    </row>
    <row r="239" spans="2:5" x14ac:dyDescent="0.45">
      <c r="B239" s="838" t="s">
        <v>521</v>
      </c>
      <c r="C239" s="838" t="s">
        <v>523</v>
      </c>
      <c r="D239" s="838" t="s">
        <v>725</v>
      </c>
      <c r="E239" s="838" t="s">
        <v>726</v>
      </c>
    </row>
    <row r="240" spans="2:5" x14ac:dyDescent="0.45">
      <c r="B240" s="838" t="s">
        <v>521</v>
      </c>
      <c r="C240" s="838" t="s">
        <v>524</v>
      </c>
      <c r="D240" s="838" t="s">
        <v>725</v>
      </c>
      <c r="E240" s="838" t="s">
        <v>726</v>
      </c>
    </row>
    <row r="241" spans="2:5" x14ac:dyDescent="0.45">
      <c r="B241" s="838" t="s">
        <v>521</v>
      </c>
      <c r="C241" s="838" t="s">
        <v>522</v>
      </c>
      <c r="D241" s="838" t="s">
        <v>727</v>
      </c>
      <c r="E241" s="838" t="s">
        <v>728</v>
      </c>
    </row>
    <row r="242" spans="2:5" x14ac:dyDescent="0.45">
      <c r="B242" s="838" t="s">
        <v>521</v>
      </c>
      <c r="C242" s="838" t="s">
        <v>522</v>
      </c>
      <c r="D242" s="838" t="s">
        <v>729</v>
      </c>
      <c r="E242" s="838" t="s">
        <v>730</v>
      </c>
    </row>
    <row r="243" spans="2:5" x14ac:dyDescent="0.45">
      <c r="B243" s="838" t="s">
        <v>521</v>
      </c>
      <c r="C243" s="838" t="s">
        <v>522</v>
      </c>
      <c r="D243" s="838" t="s">
        <v>731</v>
      </c>
      <c r="E243" s="838" t="s">
        <v>732</v>
      </c>
    </row>
    <row r="244" spans="2:5" x14ac:dyDescent="0.45">
      <c r="B244" s="838" t="s">
        <v>521</v>
      </c>
      <c r="C244" s="838" t="s">
        <v>523</v>
      </c>
      <c r="D244" s="838" t="s">
        <v>727</v>
      </c>
      <c r="E244" s="838" t="s">
        <v>728</v>
      </c>
    </row>
    <row r="245" spans="2:5" x14ac:dyDescent="0.45">
      <c r="B245" s="838" t="s">
        <v>521</v>
      </c>
      <c r="C245" s="838" t="s">
        <v>523</v>
      </c>
      <c r="D245" s="838" t="s">
        <v>729</v>
      </c>
      <c r="E245" s="838" t="s">
        <v>730</v>
      </c>
    </row>
    <row r="246" spans="2:5" x14ac:dyDescent="0.45">
      <c r="B246" s="838" t="s">
        <v>521</v>
      </c>
      <c r="C246" s="838" t="s">
        <v>523</v>
      </c>
      <c r="D246" s="838" t="s">
        <v>731</v>
      </c>
      <c r="E246" s="838" t="s">
        <v>732</v>
      </c>
    </row>
    <row r="247" spans="2:5" x14ac:dyDescent="0.45">
      <c r="B247" s="838" t="s">
        <v>521</v>
      </c>
      <c r="C247" s="838" t="s">
        <v>524</v>
      </c>
      <c r="D247" s="838" t="s">
        <v>727</v>
      </c>
      <c r="E247" s="838" t="s">
        <v>728</v>
      </c>
    </row>
    <row r="248" spans="2:5" x14ac:dyDescent="0.45">
      <c r="B248" s="838" t="s">
        <v>521</v>
      </c>
      <c r="C248" s="838" t="s">
        <v>524</v>
      </c>
      <c r="D248" s="838" t="s">
        <v>729</v>
      </c>
      <c r="E248" s="838" t="s">
        <v>730</v>
      </c>
    </row>
    <row r="249" spans="2:5" x14ac:dyDescent="0.45">
      <c r="B249" s="838" t="s">
        <v>521</v>
      </c>
      <c r="C249" s="838" t="s">
        <v>524</v>
      </c>
      <c r="D249" s="838" t="s">
        <v>731</v>
      </c>
      <c r="E249" s="838" t="s">
        <v>732</v>
      </c>
    </row>
    <row r="250" spans="2:5" x14ac:dyDescent="0.45">
      <c r="B250" s="838" t="s">
        <v>521</v>
      </c>
      <c r="C250" s="838" t="s">
        <v>522</v>
      </c>
      <c r="D250" s="838" t="s">
        <v>733</v>
      </c>
      <c r="E250" s="838" t="s">
        <v>734</v>
      </c>
    </row>
    <row r="251" spans="2:5" x14ac:dyDescent="0.45">
      <c r="B251" s="838" t="s">
        <v>521</v>
      </c>
      <c r="C251" s="838" t="s">
        <v>523</v>
      </c>
      <c r="D251" s="838" t="s">
        <v>733</v>
      </c>
      <c r="E251" s="838" t="s">
        <v>734</v>
      </c>
    </row>
    <row r="252" spans="2:5" x14ac:dyDescent="0.45">
      <c r="B252" s="838" t="s">
        <v>521</v>
      </c>
      <c r="C252" s="838" t="s">
        <v>524</v>
      </c>
      <c r="D252" s="838" t="s">
        <v>733</v>
      </c>
      <c r="E252" s="838" t="s">
        <v>734</v>
      </c>
    </row>
    <row r="253" spans="2:5" x14ac:dyDescent="0.45">
      <c r="B253" s="838" t="s">
        <v>521</v>
      </c>
      <c r="C253" s="838" t="s">
        <v>522</v>
      </c>
      <c r="D253" s="838" t="s">
        <v>735</v>
      </c>
      <c r="E253" s="838" t="s">
        <v>736</v>
      </c>
    </row>
    <row r="254" spans="2:5" x14ac:dyDescent="0.45">
      <c r="B254" s="838" t="s">
        <v>521</v>
      </c>
      <c r="C254" s="838" t="s">
        <v>522</v>
      </c>
      <c r="D254" s="838" t="s">
        <v>737</v>
      </c>
      <c r="E254" s="838" t="s">
        <v>738</v>
      </c>
    </row>
    <row r="255" spans="2:5" x14ac:dyDescent="0.45">
      <c r="B255" s="838" t="s">
        <v>521</v>
      </c>
      <c r="C255" s="838" t="s">
        <v>522</v>
      </c>
      <c r="D255" s="838" t="s">
        <v>739</v>
      </c>
      <c r="E255" s="838" t="s">
        <v>740</v>
      </c>
    </row>
    <row r="256" spans="2:5" x14ac:dyDescent="0.45">
      <c r="B256" s="838" t="s">
        <v>521</v>
      </c>
      <c r="C256" s="838" t="s">
        <v>522</v>
      </c>
      <c r="D256" s="838" t="s">
        <v>741</v>
      </c>
      <c r="E256" s="838" t="s">
        <v>742</v>
      </c>
    </row>
    <row r="257" spans="2:5" x14ac:dyDescent="0.45">
      <c r="B257" s="838" t="s">
        <v>521</v>
      </c>
      <c r="C257" s="838" t="s">
        <v>522</v>
      </c>
      <c r="D257" s="838" t="s">
        <v>743</v>
      </c>
      <c r="E257" s="838" t="s">
        <v>744</v>
      </c>
    </row>
    <row r="258" spans="2:5" x14ac:dyDescent="0.45">
      <c r="B258" s="838" t="s">
        <v>521</v>
      </c>
      <c r="C258" s="838" t="s">
        <v>522</v>
      </c>
      <c r="D258" s="838" t="s">
        <v>745</v>
      </c>
      <c r="E258" s="838" t="s">
        <v>746</v>
      </c>
    </row>
    <row r="259" spans="2:5" x14ac:dyDescent="0.45">
      <c r="B259" s="838" t="s">
        <v>521</v>
      </c>
      <c r="C259" s="838" t="s">
        <v>522</v>
      </c>
      <c r="D259" s="838" t="s">
        <v>747</v>
      </c>
      <c r="E259" s="838" t="s">
        <v>748</v>
      </c>
    </row>
    <row r="260" spans="2:5" x14ac:dyDescent="0.45">
      <c r="B260" s="838" t="s">
        <v>521</v>
      </c>
      <c r="C260" s="838" t="s">
        <v>523</v>
      </c>
      <c r="D260" s="838" t="s">
        <v>735</v>
      </c>
      <c r="E260" s="838" t="s">
        <v>736</v>
      </c>
    </row>
    <row r="261" spans="2:5" x14ac:dyDescent="0.45">
      <c r="B261" s="838" t="s">
        <v>521</v>
      </c>
      <c r="C261" s="838" t="s">
        <v>523</v>
      </c>
      <c r="D261" s="838" t="s">
        <v>737</v>
      </c>
      <c r="E261" s="838" t="s">
        <v>738</v>
      </c>
    </row>
    <row r="262" spans="2:5" x14ac:dyDescent="0.45">
      <c r="B262" s="838" t="s">
        <v>521</v>
      </c>
      <c r="C262" s="838" t="s">
        <v>523</v>
      </c>
      <c r="D262" s="838" t="s">
        <v>739</v>
      </c>
      <c r="E262" s="838" t="s">
        <v>740</v>
      </c>
    </row>
    <row r="263" spans="2:5" x14ac:dyDescent="0.45">
      <c r="B263" s="838" t="s">
        <v>521</v>
      </c>
      <c r="C263" s="838" t="s">
        <v>523</v>
      </c>
      <c r="D263" s="838" t="s">
        <v>741</v>
      </c>
      <c r="E263" s="838" t="s">
        <v>742</v>
      </c>
    </row>
    <row r="264" spans="2:5" x14ac:dyDescent="0.45">
      <c r="B264" s="838" t="s">
        <v>521</v>
      </c>
      <c r="C264" s="838" t="s">
        <v>523</v>
      </c>
      <c r="D264" s="838" t="s">
        <v>743</v>
      </c>
      <c r="E264" s="838" t="s">
        <v>744</v>
      </c>
    </row>
    <row r="265" spans="2:5" x14ac:dyDescent="0.45">
      <c r="B265" s="838" t="s">
        <v>521</v>
      </c>
      <c r="C265" s="838" t="s">
        <v>523</v>
      </c>
      <c r="D265" s="838" t="s">
        <v>745</v>
      </c>
      <c r="E265" s="838" t="s">
        <v>746</v>
      </c>
    </row>
    <row r="266" spans="2:5" x14ac:dyDescent="0.45">
      <c r="B266" s="838" t="s">
        <v>521</v>
      </c>
      <c r="C266" s="838" t="s">
        <v>523</v>
      </c>
      <c r="D266" s="838" t="s">
        <v>747</v>
      </c>
      <c r="E266" s="838" t="s">
        <v>748</v>
      </c>
    </row>
    <row r="267" spans="2:5" x14ac:dyDescent="0.45">
      <c r="B267" s="838" t="s">
        <v>521</v>
      </c>
      <c r="C267" s="838" t="s">
        <v>524</v>
      </c>
      <c r="D267" s="838" t="s">
        <v>735</v>
      </c>
      <c r="E267" s="838" t="s">
        <v>736</v>
      </c>
    </row>
    <row r="268" spans="2:5" x14ac:dyDescent="0.45">
      <c r="B268" s="838" t="s">
        <v>521</v>
      </c>
      <c r="C268" s="838" t="s">
        <v>524</v>
      </c>
      <c r="D268" s="838" t="s">
        <v>737</v>
      </c>
      <c r="E268" s="838" t="s">
        <v>738</v>
      </c>
    </row>
    <row r="269" spans="2:5" x14ac:dyDescent="0.45">
      <c r="B269" s="838" t="s">
        <v>521</v>
      </c>
      <c r="C269" s="838" t="s">
        <v>524</v>
      </c>
      <c r="D269" s="838" t="s">
        <v>739</v>
      </c>
      <c r="E269" s="838" t="s">
        <v>740</v>
      </c>
    </row>
    <row r="270" spans="2:5" x14ac:dyDescent="0.45">
      <c r="B270" s="838" t="s">
        <v>521</v>
      </c>
      <c r="C270" s="838" t="s">
        <v>524</v>
      </c>
      <c r="D270" s="838" t="s">
        <v>741</v>
      </c>
      <c r="E270" s="838" t="s">
        <v>742</v>
      </c>
    </row>
    <row r="271" spans="2:5" x14ac:dyDescent="0.45">
      <c r="B271" s="838" t="s">
        <v>521</v>
      </c>
      <c r="C271" s="838" t="s">
        <v>524</v>
      </c>
      <c r="D271" s="838" t="s">
        <v>743</v>
      </c>
      <c r="E271" s="838" t="s">
        <v>744</v>
      </c>
    </row>
    <row r="272" spans="2:5" x14ac:dyDescent="0.45">
      <c r="B272" s="838" t="s">
        <v>521</v>
      </c>
      <c r="C272" s="838" t="s">
        <v>524</v>
      </c>
      <c r="D272" s="838" t="s">
        <v>745</v>
      </c>
      <c r="E272" s="838" t="s">
        <v>746</v>
      </c>
    </row>
    <row r="273" spans="2:5" x14ac:dyDescent="0.45">
      <c r="B273" s="838" t="s">
        <v>521</v>
      </c>
      <c r="C273" s="838" t="s">
        <v>524</v>
      </c>
      <c r="D273" s="838" t="s">
        <v>747</v>
      </c>
      <c r="E273" s="838" t="s">
        <v>748</v>
      </c>
    </row>
    <row r="274" spans="2:5" x14ac:dyDescent="0.45">
      <c r="B274" s="838" t="s">
        <v>521</v>
      </c>
      <c r="C274" s="838" t="s">
        <v>522</v>
      </c>
      <c r="D274" s="838" t="s">
        <v>749</v>
      </c>
      <c r="E274" s="838" t="s">
        <v>750</v>
      </c>
    </row>
    <row r="275" spans="2:5" x14ac:dyDescent="0.45">
      <c r="B275" s="838" t="s">
        <v>521</v>
      </c>
      <c r="C275" s="838" t="s">
        <v>523</v>
      </c>
      <c r="D275" s="838" t="s">
        <v>749</v>
      </c>
      <c r="E275" s="838" t="s">
        <v>750</v>
      </c>
    </row>
    <row r="276" spans="2:5" x14ac:dyDescent="0.45">
      <c r="B276" s="838" t="s">
        <v>521</v>
      </c>
      <c r="C276" s="838" t="s">
        <v>524</v>
      </c>
      <c r="D276" s="838" t="s">
        <v>749</v>
      </c>
      <c r="E276" s="838" t="s">
        <v>750</v>
      </c>
    </row>
    <row r="277" spans="2:5" x14ac:dyDescent="0.45">
      <c r="B277" s="838" t="s">
        <v>521</v>
      </c>
      <c r="C277" s="838" t="s">
        <v>522</v>
      </c>
      <c r="D277" s="838" t="s">
        <v>751</v>
      </c>
      <c r="E277" s="838" t="s">
        <v>752</v>
      </c>
    </row>
    <row r="278" spans="2:5" x14ac:dyDescent="0.45">
      <c r="B278" s="838" t="s">
        <v>521</v>
      </c>
      <c r="C278" s="838" t="s">
        <v>522</v>
      </c>
      <c r="D278" s="838" t="s">
        <v>753</v>
      </c>
      <c r="E278" s="838" t="s">
        <v>754</v>
      </c>
    </row>
    <row r="279" spans="2:5" x14ac:dyDescent="0.45">
      <c r="B279" s="838" t="s">
        <v>521</v>
      </c>
      <c r="C279" s="838" t="s">
        <v>523</v>
      </c>
      <c r="D279" s="838" t="s">
        <v>751</v>
      </c>
      <c r="E279" s="838" t="s">
        <v>752</v>
      </c>
    </row>
    <row r="280" spans="2:5" x14ac:dyDescent="0.45">
      <c r="B280" s="838" t="s">
        <v>521</v>
      </c>
      <c r="C280" s="838" t="s">
        <v>523</v>
      </c>
      <c r="D280" s="838" t="s">
        <v>753</v>
      </c>
      <c r="E280" s="838" t="s">
        <v>754</v>
      </c>
    </row>
    <row r="281" spans="2:5" x14ac:dyDescent="0.45">
      <c r="B281" s="838" t="s">
        <v>521</v>
      </c>
      <c r="C281" s="838" t="s">
        <v>524</v>
      </c>
      <c r="D281" s="838" t="s">
        <v>751</v>
      </c>
      <c r="E281" s="838" t="s">
        <v>752</v>
      </c>
    </row>
    <row r="282" spans="2:5" x14ac:dyDescent="0.45">
      <c r="B282" s="838" t="s">
        <v>521</v>
      </c>
      <c r="C282" s="838" t="s">
        <v>524</v>
      </c>
      <c r="D282" s="838" t="s">
        <v>753</v>
      </c>
      <c r="E282" s="838" t="s">
        <v>754</v>
      </c>
    </row>
    <row r="283" spans="2:5" x14ac:dyDescent="0.45">
      <c r="B283" s="838" t="s">
        <v>521</v>
      </c>
      <c r="C283" s="838" t="s">
        <v>522</v>
      </c>
      <c r="D283" s="838" t="s">
        <v>755</v>
      </c>
      <c r="E283" s="838" t="s">
        <v>756</v>
      </c>
    </row>
    <row r="284" spans="2:5" x14ac:dyDescent="0.45">
      <c r="B284" s="838" t="s">
        <v>521</v>
      </c>
      <c r="C284" s="838" t="s">
        <v>522</v>
      </c>
      <c r="D284" s="838" t="s">
        <v>757</v>
      </c>
      <c r="E284" s="838" t="s">
        <v>758</v>
      </c>
    </row>
    <row r="285" spans="2:5" x14ac:dyDescent="0.45">
      <c r="B285" s="838" t="s">
        <v>521</v>
      </c>
      <c r="C285" s="838" t="s">
        <v>523</v>
      </c>
      <c r="D285" s="838" t="s">
        <v>755</v>
      </c>
      <c r="E285" s="838" t="s">
        <v>756</v>
      </c>
    </row>
    <row r="286" spans="2:5" x14ac:dyDescent="0.45">
      <c r="B286" s="838" t="s">
        <v>521</v>
      </c>
      <c r="C286" s="838" t="s">
        <v>523</v>
      </c>
      <c r="D286" s="838" t="s">
        <v>757</v>
      </c>
      <c r="E286" s="838" t="s">
        <v>758</v>
      </c>
    </row>
    <row r="287" spans="2:5" x14ac:dyDescent="0.45">
      <c r="B287" s="838" t="s">
        <v>521</v>
      </c>
      <c r="C287" s="838" t="s">
        <v>524</v>
      </c>
      <c r="D287" s="838" t="s">
        <v>755</v>
      </c>
      <c r="E287" s="838" t="s">
        <v>756</v>
      </c>
    </row>
    <row r="288" spans="2:5" x14ac:dyDescent="0.45">
      <c r="B288" s="838" t="s">
        <v>521</v>
      </c>
      <c r="C288" s="838" t="s">
        <v>524</v>
      </c>
      <c r="D288" s="838" t="s">
        <v>757</v>
      </c>
      <c r="E288" s="838" t="s">
        <v>758</v>
      </c>
    </row>
    <row r="289" spans="2:5" x14ac:dyDescent="0.45">
      <c r="B289" s="838" t="s">
        <v>521</v>
      </c>
      <c r="C289" s="838" t="s">
        <v>522</v>
      </c>
      <c r="D289" s="838" t="s">
        <v>759</v>
      </c>
      <c r="E289" s="838" t="s">
        <v>760</v>
      </c>
    </row>
    <row r="290" spans="2:5" x14ac:dyDescent="0.45">
      <c r="B290" s="838" t="s">
        <v>521</v>
      </c>
      <c r="C290" s="838" t="s">
        <v>522</v>
      </c>
      <c r="D290" s="838" t="s">
        <v>761</v>
      </c>
      <c r="E290" s="838" t="s">
        <v>762</v>
      </c>
    </row>
    <row r="291" spans="2:5" x14ac:dyDescent="0.45">
      <c r="B291" s="838" t="s">
        <v>521</v>
      </c>
      <c r="C291" s="838" t="s">
        <v>523</v>
      </c>
      <c r="D291" s="838" t="s">
        <v>759</v>
      </c>
      <c r="E291" s="838" t="s">
        <v>760</v>
      </c>
    </row>
    <row r="292" spans="2:5" x14ac:dyDescent="0.45">
      <c r="B292" s="838" t="s">
        <v>521</v>
      </c>
      <c r="C292" s="838" t="s">
        <v>523</v>
      </c>
      <c r="D292" s="838" t="s">
        <v>761</v>
      </c>
      <c r="E292" s="838" t="s">
        <v>762</v>
      </c>
    </row>
    <row r="293" spans="2:5" x14ac:dyDescent="0.45">
      <c r="B293" s="838" t="s">
        <v>521</v>
      </c>
      <c r="C293" s="838" t="s">
        <v>524</v>
      </c>
      <c r="D293" s="838" t="s">
        <v>759</v>
      </c>
      <c r="E293" s="838" t="s">
        <v>760</v>
      </c>
    </row>
    <row r="294" spans="2:5" x14ac:dyDescent="0.45">
      <c r="B294" s="838" t="s">
        <v>521</v>
      </c>
      <c r="C294" s="838" t="s">
        <v>524</v>
      </c>
      <c r="D294" s="838" t="s">
        <v>761</v>
      </c>
      <c r="E294" s="838" t="s">
        <v>762</v>
      </c>
    </row>
    <row r="295" spans="2:5" x14ac:dyDescent="0.45">
      <c r="B295" s="838" t="s">
        <v>521</v>
      </c>
      <c r="C295" s="838" t="s">
        <v>522</v>
      </c>
      <c r="D295" s="838" t="s">
        <v>763</v>
      </c>
      <c r="E295" s="838" t="s">
        <v>764</v>
      </c>
    </row>
    <row r="296" spans="2:5" x14ac:dyDescent="0.45">
      <c r="B296" s="838" t="s">
        <v>521</v>
      </c>
      <c r="C296" s="838" t="s">
        <v>522</v>
      </c>
      <c r="D296" s="838" t="s">
        <v>765</v>
      </c>
      <c r="E296" s="838" t="s">
        <v>766</v>
      </c>
    </row>
    <row r="297" spans="2:5" x14ac:dyDescent="0.45">
      <c r="B297" s="838" t="s">
        <v>521</v>
      </c>
      <c r="C297" s="838" t="s">
        <v>522</v>
      </c>
      <c r="D297" s="838" t="s">
        <v>767</v>
      </c>
      <c r="E297" s="838" t="s">
        <v>768</v>
      </c>
    </row>
    <row r="298" spans="2:5" x14ac:dyDescent="0.45">
      <c r="B298" s="838" t="s">
        <v>521</v>
      </c>
      <c r="C298" s="838" t="s">
        <v>522</v>
      </c>
      <c r="D298" s="838" t="s">
        <v>769</v>
      </c>
      <c r="E298" s="838" t="s">
        <v>770</v>
      </c>
    </row>
    <row r="299" spans="2:5" x14ac:dyDescent="0.45">
      <c r="B299" s="838" t="s">
        <v>521</v>
      </c>
      <c r="C299" s="838" t="s">
        <v>522</v>
      </c>
      <c r="D299" s="838" t="s">
        <v>771</v>
      </c>
      <c r="E299" s="838" t="s">
        <v>772</v>
      </c>
    </row>
    <row r="300" spans="2:5" x14ac:dyDescent="0.45">
      <c r="B300" s="838" t="s">
        <v>521</v>
      </c>
      <c r="C300" s="838" t="s">
        <v>522</v>
      </c>
      <c r="D300" s="838" t="s">
        <v>773</v>
      </c>
      <c r="E300" s="838" t="s">
        <v>774</v>
      </c>
    </row>
    <row r="301" spans="2:5" x14ac:dyDescent="0.45">
      <c r="B301" s="838" t="s">
        <v>521</v>
      </c>
      <c r="C301" s="838" t="s">
        <v>523</v>
      </c>
      <c r="D301" s="838" t="s">
        <v>763</v>
      </c>
      <c r="E301" s="838" t="s">
        <v>764</v>
      </c>
    </row>
    <row r="302" spans="2:5" x14ac:dyDescent="0.45">
      <c r="B302" s="838" t="s">
        <v>521</v>
      </c>
      <c r="C302" s="838" t="s">
        <v>523</v>
      </c>
      <c r="D302" s="838" t="s">
        <v>765</v>
      </c>
      <c r="E302" s="838" t="s">
        <v>766</v>
      </c>
    </row>
    <row r="303" spans="2:5" x14ac:dyDescent="0.45">
      <c r="B303" s="838" t="s">
        <v>521</v>
      </c>
      <c r="C303" s="838" t="s">
        <v>523</v>
      </c>
      <c r="D303" s="838" t="s">
        <v>767</v>
      </c>
      <c r="E303" s="838" t="s">
        <v>768</v>
      </c>
    </row>
    <row r="304" spans="2:5" x14ac:dyDescent="0.45">
      <c r="B304" s="838" t="s">
        <v>521</v>
      </c>
      <c r="C304" s="838" t="s">
        <v>523</v>
      </c>
      <c r="D304" s="838" t="s">
        <v>769</v>
      </c>
      <c r="E304" s="838" t="s">
        <v>770</v>
      </c>
    </row>
    <row r="305" spans="2:5" x14ac:dyDescent="0.45">
      <c r="B305" s="838" t="s">
        <v>521</v>
      </c>
      <c r="C305" s="838" t="s">
        <v>523</v>
      </c>
      <c r="D305" s="838" t="s">
        <v>771</v>
      </c>
      <c r="E305" s="838" t="s">
        <v>772</v>
      </c>
    </row>
    <row r="306" spans="2:5" x14ac:dyDescent="0.45">
      <c r="B306" s="838" t="s">
        <v>521</v>
      </c>
      <c r="C306" s="838" t="s">
        <v>523</v>
      </c>
      <c r="D306" s="838" t="s">
        <v>773</v>
      </c>
      <c r="E306" s="838" t="s">
        <v>774</v>
      </c>
    </row>
    <row r="307" spans="2:5" x14ac:dyDescent="0.45">
      <c r="B307" s="838" t="s">
        <v>521</v>
      </c>
      <c r="C307" s="838" t="s">
        <v>524</v>
      </c>
      <c r="D307" s="838" t="s">
        <v>763</v>
      </c>
      <c r="E307" s="838" t="s">
        <v>764</v>
      </c>
    </row>
    <row r="308" spans="2:5" x14ac:dyDescent="0.45">
      <c r="B308" s="838" t="s">
        <v>521</v>
      </c>
      <c r="C308" s="838" t="s">
        <v>524</v>
      </c>
      <c r="D308" s="838" t="s">
        <v>765</v>
      </c>
      <c r="E308" s="838" t="s">
        <v>766</v>
      </c>
    </row>
    <row r="309" spans="2:5" x14ac:dyDescent="0.45">
      <c r="B309" s="838" t="s">
        <v>521</v>
      </c>
      <c r="C309" s="838" t="s">
        <v>524</v>
      </c>
      <c r="D309" s="838" t="s">
        <v>767</v>
      </c>
      <c r="E309" s="838" t="s">
        <v>768</v>
      </c>
    </row>
    <row r="310" spans="2:5" x14ac:dyDescent="0.45">
      <c r="B310" s="838" t="s">
        <v>521</v>
      </c>
      <c r="C310" s="838" t="s">
        <v>524</v>
      </c>
      <c r="D310" s="838" t="s">
        <v>769</v>
      </c>
      <c r="E310" s="838" t="s">
        <v>770</v>
      </c>
    </row>
    <row r="311" spans="2:5" x14ac:dyDescent="0.45">
      <c r="B311" s="838" t="s">
        <v>521</v>
      </c>
      <c r="C311" s="838" t="s">
        <v>524</v>
      </c>
      <c r="D311" s="838" t="s">
        <v>771</v>
      </c>
      <c r="E311" s="838" t="s">
        <v>772</v>
      </c>
    </row>
    <row r="312" spans="2:5" x14ac:dyDescent="0.45">
      <c r="B312" s="838" t="s">
        <v>521</v>
      </c>
      <c r="C312" s="838" t="s">
        <v>524</v>
      </c>
      <c r="D312" s="838" t="s">
        <v>773</v>
      </c>
      <c r="E312" s="838" t="s">
        <v>774</v>
      </c>
    </row>
    <row r="313" spans="2:5" x14ac:dyDescent="0.45">
      <c r="B313" s="838" t="s">
        <v>521</v>
      </c>
      <c r="C313" s="838" t="s">
        <v>522</v>
      </c>
      <c r="D313" s="838" t="s">
        <v>775</v>
      </c>
      <c r="E313" s="838" t="s">
        <v>776</v>
      </c>
    </row>
    <row r="314" spans="2:5" x14ac:dyDescent="0.45">
      <c r="B314" s="838" t="s">
        <v>521</v>
      </c>
      <c r="C314" s="838" t="s">
        <v>523</v>
      </c>
      <c r="D314" s="838" t="s">
        <v>775</v>
      </c>
      <c r="E314" s="838" t="s">
        <v>776</v>
      </c>
    </row>
    <row r="315" spans="2:5" x14ac:dyDescent="0.45">
      <c r="B315" s="838" t="s">
        <v>521</v>
      </c>
      <c r="C315" s="838" t="s">
        <v>524</v>
      </c>
      <c r="D315" s="838" t="s">
        <v>775</v>
      </c>
      <c r="E315" s="838" t="s">
        <v>776</v>
      </c>
    </row>
    <row r="316" spans="2:5" x14ac:dyDescent="0.45">
      <c r="B316" s="838" t="s">
        <v>521</v>
      </c>
      <c r="C316" s="838" t="s">
        <v>522</v>
      </c>
      <c r="D316" s="838" t="s">
        <v>777</v>
      </c>
      <c r="E316" s="838" t="s">
        <v>778</v>
      </c>
    </row>
    <row r="317" spans="2:5" x14ac:dyDescent="0.45">
      <c r="B317" s="838" t="s">
        <v>521</v>
      </c>
      <c r="C317" s="838" t="s">
        <v>523</v>
      </c>
      <c r="D317" s="838" t="s">
        <v>777</v>
      </c>
      <c r="E317" s="838" t="s">
        <v>778</v>
      </c>
    </row>
    <row r="318" spans="2:5" x14ac:dyDescent="0.45">
      <c r="B318" s="838" t="s">
        <v>521</v>
      </c>
      <c r="C318" s="838" t="s">
        <v>524</v>
      </c>
      <c r="D318" s="838" t="s">
        <v>777</v>
      </c>
      <c r="E318" s="838" t="s">
        <v>778</v>
      </c>
    </row>
    <row r="319" spans="2:5" x14ac:dyDescent="0.45">
      <c r="B319" s="838" t="s">
        <v>521</v>
      </c>
      <c r="C319" s="838" t="s">
        <v>522</v>
      </c>
      <c r="D319" s="838" t="s">
        <v>779</v>
      </c>
      <c r="E319" s="838" t="s">
        <v>780</v>
      </c>
    </row>
    <row r="320" spans="2:5" x14ac:dyDescent="0.45">
      <c r="B320" s="838" t="s">
        <v>521</v>
      </c>
      <c r="C320" s="838" t="s">
        <v>523</v>
      </c>
      <c r="D320" s="838" t="s">
        <v>779</v>
      </c>
      <c r="E320" s="838" t="s">
        <v>780</v>
      </c>
    </row>
    <row r="321" spans="2:5" x14ac:dyDescent="0.45">
      <c r="B321" s="838" t="s">
        <v>521</v>
      </c>
      <c r="C321" s="838" t="s">
        <v>524</v>
      </c>
      <c r="D321" s="838" t="s">
        <v>779</v>
      </c>
      <c r="E321" s="838" t="s">
        <v>780</v>
      </c>
    </row>
    <row r="322" spans="2:5" x14ac:dyDescent="0.45">
      <c r="B322" s="838" t="s">
        <v>521</v>
      </c>
      <c r="C322" s="838" t="s">
        <v>522</v>
      </c>
      <c r="D322" s="838" t="s">
        <v>781</v>
      </c>
      <c r="E322" s="838" t="s">
        <v>782</v>
      </c>
    </row>
    <row r="323" spans="2:5" x14ac:dyDescent="0.45">
      <c r="B323" s="838" t="s">
        <v>521</v>
      </c>
      <c r="C323" s="838" t="s">
        <v>523</v>
      </c>
      <c r="D323" s="838" t="s">
        <v>781</v>
      </c>
      <c r="E323" s="838" t="s">
        <v>782</v>
      </c>
    </row>
    <row r="324" spans="2:5" x14ac:dyDescent="0.45">
      <c r="B324" s="838" t="s">
        <v>521</v>
      </c>
      <c r="C324" s="838" t="s">
        <v>524</v>
      </c>
      <c r="D324" s="838" t="s">
        <v>781</v>
      </c>
      <c r="E324" s="838" t="s">
        <v>782</v>
      </c>
    </row>
    <row r="325" spans="2:5" x14ac:dyDescent="0.45">
      <c r="B325" s="838" t="s">
        <v>521</v>
      </c>
      <c r="C325" s="838" t="s">
        <v>522</v>
      </c>
      <c r="D325" s="838" t="s">
        <v>783</v>
      </c>
      <c r="E325" s="838" t="s">
        <v>784</v>
      </c>
    </row>
    <row r="326" spans="2:5" x14ac:dyDescent="0.45">
      <c r="B326" s="838" t="s">
        <v>521</v>
      </c>
      <c r="C326" s="838" t="s">
        <v>523</v>
      </c>
      <c r="D326" s="838" t="s">
        <v>783</v>
      </c>
      <c r="E326" s="838" t="s">
        <v>784</v>
      </c>
    </row>
    <row r="327" spans="2:5" x14ac:dyDescent="0.45">
      <c r="B327" s="838" t="s">
        <v>521</v>
      </c>
      <c r="C327" s="838" t="s">
        <v>524</v>
      </c>
      <c r="D327" s="838" t="s">
        <v>783</v>
      </c>
      <c r="E327" s="838" t="s">
        <v>784</v>
      </c>
    </row>
    <row r="328" spans="2:5" x14ac:dyDescent="0.45">
      <c r="B328" s="838" t="s">
        <v>521</v>
      </c>
      <c r="C328" s="838" t="s">
        <v>522</v>
      </c>
      <c r="D328" s="838" t="s">
        <v>785</v>
      </c>
      <c r="E328" s="838" t="s">
        <v>786</v>
      </c>
    </row>
    <row r="329" spans="2:5" x14ac:dyDescent="0.45">
      <c r="B329" s="838" t="s">
        <v>521</v>
      </c>
      <c r="C329" s="838" t="s">
        <v>523</v>
      </c>
      <c r="D329" s="838" t="s">
        <v>785</v>
      </c>
      <c r="E329" s="838" t="s">
        <v>786</v>
      </c>
    </row>
    <row r="330" spans="2:5" x14ac:dyDescent="0.45">
      <c r="B330" s="838" t="s">
        <v>521</v>
      </c>
      <c r="C330" s="838" t="s">
        <v>524</v>
      </c>
      <c r="D330" s="838" t="s">
        <v>785</v>
      </c>
      <c r="E330" s="838" t="s">
        <v>786</v>
      </c>
    </row>
    <row r="331" spans="2:5" x14ac:dyDescent="0.45">
      <c r="B331" s="838" t="s">
        <v>521</v>
      </c>
      <c r="C331" s="838" t="s">
        <v>522</v>
      </c>
      <c r="D331" s="838" t="s">
        <v>787</v>
      </c>
      <c r="E331" s="838" t="s">
        <v>788</v>
      </c>
    </row>
    <row r="332" spans="2:5" x14ac:dyDescent="0.45">
      <c r="B332" s="838" t="s">
        <v>521</v>
      </c>
      <c r="C332" s="838" t="s">
        <v>522</v>
      </c>
      <c r="D332" s="838" t="s">
        <v>789</v>
      </c>
      <c r="E332" s="838" t="s">
        <v>790</v>
      </c>
    </row>
    <row r="333" spans="2:5" x14ac:dyDescent="0.45">
      <c r="B333" s="838" t="s">
        <v>521</v>
      </c>
      <c r="C333" s="838" t="s">
        <v>522</v>
      </c>
      <c r="D333" s="838" t="s">
        <v>791</v>
      </c>
      <c r="E333" s="838" t="s">
        <v>792</v>
      </c>
    </row>
    <row r="334" spans="2:5" x14ac:dyDescent="0.45">
      <c r="B334" s="838" t="s">
        <v>521</v>
      </c>
      <c r="C334" s="838" t="s">
        <v>523</v>
      </c>
      <c r="D334" s="838" t="s">
        <v>787</v>
      </c>
      <c r="E334" s="838" t="s">
        <v>788</v>
      </c>
    </row>
    <row r="335" spans="2:5" x14ac:dyDescent="0.45">
      <c r="B335" s="838" t="s">
        <v>521</v>
      </c>
      <c r="C335" s="838" t="s">
        <v>523</v>
      </c>
      <c r="D335" s="838" t="s">
        <v>789</v>
      </c>
      <c r="E335" s="838" t="s">
        <v>790</v>
      </c>
    </row>
    <row r="336" spans="2:5" x14ac:dyDescent="0.45">
      <c r="B336" s="838" t="s">
        <v>521</v>
      </c>
      <c r="C336" s="838" t="s">
        <v>523</v>
      </c>
      <c r="D336" s="838" t="s">
        <v>791</v>
      </c>
      <c r="E336" s="838" t="s">
        <v>792</v>
      </c>
    </row>
    <row r="337" spans="2:5" x14ac:dyDescent="0.45">
      <c r="B337" s="838" t="s">
        <v>521</v>
      </c>
      <c r="C337" s="838" t="s">
        <v>524</v>
      </c>
      <c r="D337" s="838" t="s">
        <v>787</v>
      </c>
      <c r="E337" s="838" t="s">
        <v>788</v>
      </c>
    </row>
    <row r="338" spans="2:5" x14ac:dyDescent="0.45">
      <c r="B338" s="838" t="s">
        <v>521</v>
      </c>
      <c r="C338" s="838" t="s">
        <v>524</v>
      </c>
      <c r="D338" s="838" t="s">
        <v>789</v>
      </c>
      <c r="E338" s="838" t="s">
        <v>790</v>
      </c>
    </row>
    <row r="339" spans="2:5" x14ac:dyDescent="0.45">
      <c r="B339" s="838" t="s">
        <v>521</v>
      </c>
      <c r="C339" s="838" t="s">
        <v>524</v>
      </c>
      <c r="D339" s="838" t="s">
        <v>791</v>
      </c>
      <c r="E339" s="838" t="s">
        <v>792</v>
      </c>
    </row>
    <row r="340" spans="2:5" x14ac:dyDescent="0.45">
      <c r="B340" s="838" t="s">
        <v>521</v>
      </c>
      <c r="C340" s="838" t="s">
        <v>522</v>
      </c>
      <c r="D340" s="838" t="s">
        <v>793</v>
      </c>
      <c r="E340" s="838" t="s">
        <v>794</v>
      </c>
    </row>
    <row r="341" spans="2:5" x14ac:dyDescent="0.45">
      <c r="B341" s="838" t="s">
        <v>521</v>
      </c>
      <c r="C341" s="838" t="s">
        <v>523</v>
      </c>
      <c r="D341" s="838" t="s">
        <v>793</v>
      </c>
      <c r="E341" s="838" t="s">
        <v>794</v>
      </c>
    </row>
    <row r="342" spans="2:5" x14ac:dyDescent="0.45">
      <c r="B342" s="838" t="s">
        <v>521</v>
      </c>
      <c r="C342" s="838" t="s">
        <v>524</v>
      </c>
      <c r="D342" s="838" t="s">
        <v>793</v>
      </c>
      <c r="E342" s="838" t="s">
        <v>794</v>
      </c>
    </row>
    <row r="343" spans="2:5" x14ac:dyDescent="0.45">
      <c r="B343" s="838" t="s">
        <v>521</v>
      </c>
      <c r="C343" s="838" t="s">
        <v>522</v>
      </c>
      <c r="D343" s="838" t="s">
        <v>795</v>
      </c>
      <c r="E343" s="838" t="s">
        <v>796</v>
      </c>
    </row>
    <row r="344" spans="2:5" x14ac:dyDescent="0.45">
      <c r="B344" s="838" t="s">
        <v>521</v>
      </c>
      <c r="C344" s="838" t="s">
        <v>523</v>
      </c>
      <c r="D344" s="838" t="s">
        <v>795</v>
      </c>
      <c r="E344" s="838" t="s">
        <v>796</v>
      </c>
    </row>
    <row r="345" spans="2:5" x14ac:dyDescent="0.45">
      <c r="B345" s="838" t="s">
        <v>521</v>
      </c>
      <c r="C345" s="838" t="s">
        <v>524</v>
      </c>
      <c r="D345" s="838" t="s">
        <v>795</v>
      </c>
      <c r="E345" s="838" t="s">
        <v>796</v>
      </c>
    </row>
    <row r="346" spans="2:5" x14ac:dyDescent="0.45">
      <c r="B346" s="838" t="s">
        <v>521</v>
      </c>
      <c r="C346" s="838" t="s">
        <v>522</v>
      </c>
      <c r="D346" s="838" t="s">
        <v>797</v>
      </c>
      <c r="E346" s="838" t="s">
        <v>798</v>
      </c>
    </row>
    <row r="347" spans="2:5" x14ac:dyDescent="0.45">
      <c r="B347" s="838" t="s">
        <v>521</v>
      </c>
      <c r="C347" s="838" t="s">
        <v>522</v>
      </c>
      <c r="D347" s="838" t="s">
        <v>799</v>
      </c>
      <c r="E347" s="838" t="s">
        <v>800</v>
      </c>
    </row>
    <row r="348" spans="2:5" x14ac:dyDescent="0.45">
      <c r="B348" s="838" t="s">
        <v>521</v>
      </c>
      <c r="C348" s="838" t="s">
        <v>523</v>
      </c>
      <c r="D348" s="838" t="s">
        <v>797</v>
      </c>
      <c r="E348" s="838" t="s">
        <v>798</v>
      </c>
    </row>
    <row r="349" spans="2:5" x14ac:dyDescent="0.45">
      <c r="B349" s="838" t="s">
        <v>521</v>
      </c>
      <c r="C349" s="838" t="s">
        <v>523</v>
      </c>
      <c r="D349" s="838" t="s">
        <v>799</v>
      </c>
      <c r="E349" s="838" t="s">
        <v>800</v>
      </c>
    </row>
    <row r="350" spans="2:5" x14ac:dyDescent="0.45">
      <c r="B350" s="838" t="s">
        <v>521</v>
      </c>
      <c r="C350" s="838" t="s">
        <v>524</v>
      </c>
      <c r="D350" s="838" t="s">
        <v>797</v>
      </c>
      <c r="E350" s="838" t="s">
        <v>798</v>
      </c>
    </row>
    <row r="351" spans="2:5" x14ac:dyDescent="0.45">
      <c r="B351" s="838" t="s">
        <v>521</v>
      </c>
      <c r="C351" s="838" t="s">
        <v>524</v>
      </c>
      <c r="D351" s="838" t="s">
        <v>799</v>
      </c>
      <c r="E351" s="838" t="s">
        <v>800</v>
      </c>
    </row>
    <row r="352" spans="2:5" x14ac:dyDescent="0.45">
      <c r="B352" s="838" t="s">
        <v>521</v>
      </c>
      <c r="C352" s="838" t="s">
        <v>522</v>
      </c>
      <c r="D352" s="838" t="s">
        <v>801</v>
      </c>
      <c r="E352" s="838" t="s">
        <v>802</v>
      </c>
    </row>
    <row r="353" spans="2:5" x14ac:dyDescent="0.45">
      <c r="B353" s="838" t="s">
        <v>521</v>
      </c>
      <c r="C353" s="838" t="s">
        <v>523</v>
      </c>
      <c r="D353" s="838" t="s">
        <v>801</v>
      </c>
      <c r="E353" s="838" t="s">
        <v>802</v>
      </c>
    </row>
    <row r="354" spans="2:5" x14ac:dyDescent="0.45">
      <c r="B354" s="838" t="s">
        <v>521</v>
      </c>
      <c r="C354" s="838" t="s">
        <v>524</v>
      </c>
      <c r="D354" s="838" t="s">
        <v>801</v>
      </c>
      <c r="E354" s="838" t="s">
        <v>802</v>
      </c>
    </row>
    <row r="355" spans="2:5" x14ac:dyDescent="0.45">
      <c r="B355" s="838" t="s">
        <v>521</v>
      </c>
      <c r="C355" s="838" t="s">
        <v>522</v>
      </c>
      <c r="D355" s="838" t="s">
        <v>803</v>
      </c>
      <c r="E355" s="838" t="s">
        <v>804</v>
      </c>
    </row>
    <row r="356" spans="2:5" x14ac:dyDescent="0.45">
      <c r="B356" s="838" t="s">
        <v>521</v>
      </c>
      <c r="C356" s="838" t="s">
        <v>522</v>
      </c>
      <c r="D356" s="838" t="s">
        <v>805</v>
      </c>
      <c r="E356" s="838" t="s">
        <v>806</v>
      </c>
    </row>
    <row r="357" spans="2:5" x14ac:dyDescent="0.45">
      <c r="B357" s="838" t="s">
        <v>521</v>
      </c>
      <c r="C357" s="838" t="s">
        <v>523</v>
      </c>
      <c r="D357" s="838" t="s">
        <v>803</v>
      </c>
      <c r="E357" s="838" t="s">
        <v>804</v>
      </c>
    </row>
    <row r="358" spans="2:5" x14ac:dyDescent="0.45">
      <c r="B358" s="838" t="s">
        <v>521</v>
      </c>
      <c r="C358" s="838" t="s">
        <v>523</v>
      </c>
      <c r="D358" s="838" t="s">
        <v>805</v>
      </c>
      <c r="E358" s="838" t="s">
        <v>806</v>
      </c>
    </row>
    <row r="359" spans="2:5" x14ac:dyDescent="0.45">
      <c r="B359" s="838" t="s">
        <v>521</v>
      </c>
      <c r="C359" s="838" t="s">
        <v>524</v>
      </c>
      <c r="D359" s="838" t="s">
        <v>803</v>
      </c>
      <c r="E359" s="838" t="s">
        <v>804</v>
      </c>
    </row>
    <row r="360" spans="2:5" x14ac:dyDescent="0.45">
      <c r="B360" s="838" t="s">
        <v>521</v>
      </c>
      <c r="C360" s="838" t="s">
        <v>524</v>
      </c>
      <c r="D360" s="838" t="s">
        <v>805</v>
      </c>
      <c r="E360" s="838" t="s">
        <v>806</v>
      </c>
    </row>
    <row r="361" spans="2:5" x14ac:dyDescent="0.45">
      <c r="B361" s="838" t="s">
        <v>521</v>
      </c>
      <c r="C361" s="838" t="s">
        <v>522</v>
      </c>
      <c r="D361" s="838" t="s">
        <v>807</v>
      </c>
      <c r="E361" s="838" t="s">
        <v>808</v>
      </c>
    </row>
    <row r="362" spans="2:5" x14ac:dyDescent="0.45">
      <c r="B362" s="838" t="s">
        <v>521</v>
      </c>
      <c r="C362" s="838" t="s">
        <v>523</v>
      </c>
      <c r="D362" s="838" t="s">
        <v>807</v>
      </c>
      <c r="E362" s="838" t="s">
        <v>808</v>
      </c>
    </row>
    <row r="363" spans="2:5" x14ac:dyDescent="0.45">
      <c r="B363" s="838" t="s">
        <v>521</v>
      </c>
      <c r="C363" s="838" t="s">
        <v>524</v>
      </c>
      <c r="D363" s="838" t="s">
        <v>807</v>
      </c>
      <c r="E363" s="838" t="s">
        <v>808</v>
      </c>
    </row>
    <row r="364" spans="2:5" x14ac:dyDescent="0.45">
      <c r="B364" s="838" t="s">
        <v>521</v>
      </c>
      <c r="C364" s="838" t="s">
        <v>522</v>
      </c>
      <c r="D364" s="838" t="s">
        <v>809</v>
      </c>
      <c r="E364" s="838" t="s">
        <v>810</v>
      </c>
    </row>
    <row r="365" spans="2:5" x14ac:dyDescent="0.45">
      <c r="B365" s="838" t="s">
        <v>521</v>
      </c>
      <c r="C365" s="838" t="s">
        <v>523</v>
      </c>
      <c r="D365" s="838" t="s">
        <v>809</v>
      </c>
      <c r="E365" s="838" t="s">
        <v>810</v>
      </c>
    </row>
    <row r="366" spans="2:5" x14ac:dyDescent="0.45">
      <c r="B366" s="838" t="s">
        <v>521</v>
      </c>
      <c r="C366" s="838" t="s">
        <v>524</v>
      </c>
      <c r="D366" s="838" t="s">
        <v>809</v>
      </c>
      <c r="E366" s="838" t="s">
        <v>810</v>
      </c>
    </row>
    <row r="367" spans="2:5" x14ac:dyDescent="0.45">
      <c r="B367" s="838" t="s">
        <v>521</v>
      </c>
      <c r="C367" s="838" t="s">
        <v>522</v>
      </c>
      <c r="D367" s="838" t="s">
        <v>811</v>
      </c>
      <c r="E367" s="838" t="s">
        <v>812</v>
      </c>
    </row>
    <row r="368" spans="2:5" x14ac:dyDescent="0.45">
      <c r="B368" s="838" t="s">
        <v>521</v>
      </c>
      <c r="C368" s="838" t="s">
        <v>522</v>
      </c>
      <c r="D368" s="838" t="s">
        <v>813</v>
      </c>
      <c r="E368" s="838" t="s">
        <v>814</v>
      </c>
    </row>
    <row r="369" spans="2:5" x14ac:dyDescent="0.45">
      <c r="B369" s="838" t="s">
        <v>521</v>
      </c>
      <c r="C369" s="838" t="s">
        <v>522</v>
      </c>
      <c r="D369" s="838" t="s">
        <v>815</v>
      </c>
      <c r="E369" s="838" t="s">
        <v>816</v>
      </c>
    </row>
    <row r="370" spans="2:5" x14ac:dyDescent="0.45">
      <c r="B370" s="838" t="s">
        <v>521</v>
      </c>
      <c r="C370" s="838" t="s">
        <v>523</v>
      </c>
      <c r="D370" s="838" t="s">
        <v>811</v>
      </c>
      <c r="E370" s="838" t="s">
        <v>812</v>
      </c>
    </row>
    <row r="371" spans="2:5" x14ac:dyDescent="0.45">
      <c r="B371" s="838" t="s">
        <v>521</v>
      </c>
      <c r="C371" s="838" t="s">
        <v>523</v>
      </c>
      <c r="D371" s="838" t="s">
        <v>813</v>
      </c>
      <c r="E371" s="838" t="s">
        <v>814</v>
      </c>
    </row>
    <row r="372" spans="2:5" x14ac:dyDescent="0.45">
      <c r="B372" s="838" t="s">
        <v>521</v>
      </c>
      <c r="C372" s="838" t="s">
        <v>523</v>
      </c>
      <c r="D372" s="838" t="s">
        <v>815</v>
      </c>
      <c r="E372" s="838" t="s">
        <v>816</v>
      </c>
    </row>
    <row r="373" spans="2:5" x14ac:dyDescent="0.45">
      <c r="B373" s="838" t="s">
        <v>521</v>
      </c>
      <c r="C373" s="838" t="s">
        <v>524</v>
      </c>
      <c r="D373" s="838" t="s">
        <v>811</v>
      </c>
      <c r="E373" s="838" t="s">
        <v>812</v>
      </c>
    </row>
    <row r="374" spans="2:5" x14ac:dyDescent="0.45">
      <c r="B374" s="838" t="s">
        <v>521</v>
      </c>
      <c r="C374" s="838" t="s">
        <v>524</v>
      </c>
      <c r="D374" s="838" t="s">
        <v>813</v>
      </c>
      <c r="E374" s="838" t="s">
        <v>814</v>
      </c>
    </row>
    <row r="375" spans="2:5" x14ac:dyDescent="0.45">
      <c r="B375" s="838" t="s">
        <v>521</v>
      </c>
      <c r="C375" s="838" t="s">
        <v>524</v>
      </c>
      <c r="D375" s="838" t="s">
        <v>815</v>
      </c>
      <c r="E375" s="838" t="s">
        <v>816</v>
      </c>
    </row>
    <row r="376" spans="2:5" x14ac:dyDescent="0.45">
      <c r="B376" s="838" t="s">
        <v>521</v>
      </c>
      <c r="C376" s="838" t="s">
        <v>522</v>
      </c>
      <c r="D376" s="838" t="s">
        <v>817</v>
      </c>
      <c r="E376" s="838" t="s">
        <v>818</v>
      </c>
    </row>
    <row r="377" spans="2:5" x14ac:dyDescent="0.45">
      <c r="B377" s="838" t="s">
        <v>521</v>
      </c>
      <c r="C377" s="838" t="s">
        <v>523</v>
      </c>
      <c r="D377" s="838" t="s">
        <v>817</v>
      </c>
      <c r="E377" s="838" t="s">
        <v>818</v>
      </c>
    </row>
    <row r="378" spans="2:5" x14ac:dyDescent="0.45">
      <c r="B378" s="838" t="s">
        <v>521</v>
      </c>
      <c r="C378" s="838" t="s">
        <v>524</v>
      </c>
      <c r="D378" s="838" t="s">
        <v>817</v>
      </c>
      <c r="E378" s="838" t="s">
        <v>818</v>
      </c>
    </row>
    <row r="379" spans="2:5" x14ac:dyDescent="0.45">
      <c r="B379" s="838" t="s">
        <v>521</v>
      </c>
      <c r="C379" s="838" t="s">
        <v>522</v>
      </c>
      <c r="D379" s="838" t="s">
        <v>819</v>
      </c>
      <c r="E379" s="838" t="s">
        <v>820</v>
      </c>
    </row>
    <row r="380" spans="2:5" x14ac:dyDescent="0.45">
      <c r="B380" s="838" t="s">
        <v>521</v>
      </c>
      <c r="C380" s="838" t="s">
        <v>522</v>
      </c>
      <c r="D380" s="838" t="s">
        <v>821</v>
      </c>
      <c r="E380" s="838" t="s">
        <v>822</v>
      </c>
    </row>
    <row r="381" spans="2:5" x14ac:dyDescent="0.45">
      <c r="B381" s="838" t="s">
        <v>521</v>
      </c>
      <c r="C381" s="838" t="s">
        <v>523</v>
      </c>
      <c r="D381" s="838" t="s">
        <v>819</v>
      </c>
      <c r="E381" s="838" t="s">
        <v>820</v>
      </c>
    </row>
    <row r="382" spans="2:5" x14ac:dyDescent="0.45">
      <c r="B382" s="838" t="s">
        <v>521</v>
      </c>
      <c r="C382" s="838" t="s">
        <v>523</v>
      </c>
      <c r="D382" s="838" t="s">
        <v>821</v>
      </c>
      <c r="E382" s="838" t="s">
        <v>822</v>
      </c>
    </row>
    <row r="383" spans="2:5" x14ac:dyDescent="0.45">
      <c r="B383" s="838" t="s">
        <v>521</v>
      </c>
      <c r="C383" s="838" t="s">
        <v>524</v>
      </c>
      <c r="D383" s="838" t="s">
        <v>819</v>
      </c>
      <c r="E383" s="838" t="s">
        <v>820</v>
      </c>
    </row>
    <row r="384" spans="2:5" x14ac:dyDescent="0.45">
      <c r="B384" s="838" t="s">
        <v>521</v>
      </c>
      <c r="C384" s="838" t="s">
        <v>524</v>
      </c>
      <c r="D384" s="838" t="s">
        <v>821</v>
      </c>
      <c r="E384" s="838" t="s">
        <v>822</v>
      </c>
    </row>
    <row r="385" spans="2:5" x14ac:dyDescent="0.45">
      <c r="B385" s="838" t="s">
        <v>521</v>
      </c>
      <c r="C385" s="838" t="s">
        <v>522</v>
      </c>
      <c r="D385" s="838" t="s">
        <v>823</v>
      </c>
      <c r="E385" s="838" t="s">
        <v>824</v>
      </c>
    </row>
    <row r="386" spans="2:5" x14ac:dyDescent="0.45">
      <c r="B386" s="838" t="s">
        <v>521</v>
      </c>
      <c r="C386" s="838" t="s">
        <v>522</v>
      </c>
      <c r="D386" s="838" t="s">
        <v>825</v>
      </c>
      <c r="E386" s="838" t="s">
        <v>826</v>
      </c>
    </row>
    <row r="387" spans="2:5" x14ac:dyDescent="0.45">
      <c r="B387" s="838" t="s">
        <v>521</v>
      </c>
      <c r="C387" s="838" t="s">
        <v>522</v>
      </c>
      <c r="D387" s="838" t="s">
        <v>827</v>
      </c>
      <c r="E387" s="838" t="s">
        <v>828</v>
      </c>
    </row>
    <row r="388" spans="2:5" x14ac:dyDescent="0.45">
      <c r="B388" s="838" t="s">
        <v>521</v>
      </c>
      <c r="C388" s="838" t="s">
        <v>523</v>
      </c>
      <c r="D388" s="838" t="s">
        <v>823</v>
      </c>
      <c r="E388" s="838" t="s">
        <v>824</v>
      </c>
    </row>
    <row r="389" spans="2:5" x14ac:dyDescent="0.45">
      <c r="B389" s="838" t="s">
        <v>521</v>
      </c>
      <c r="C389" s="838" t="s">
        <v>523</v>
      </c>
      <c r="D389" s="838" t="s">
        <v>825</v>
      </c>
      <c r="E389" s="838" t="s">
        <v>826</v>
      </c>
    </row>
    <row r="390" spans="2:5" x14ac:dyDescent="0.45">
      <c r="B390" s="838" t="s">
        <v>521</v>
      </c>
      <c r="C390" s="838" t="s">
        <v>523</v>
      </c>
      <c r="D390" s="838" t="s">
        <v>827</v>
      </c>
      <c r="E390" s="838" t="s">
        <v>828</v>
      </c>
    </row>
    <row r="391" spans="2:5" x14ac:dyDescent="0.45">
      <c r="B391" s="838" t="s">
        <v>521</v>
      </c>
      <c r="C391" s="838" t="s">
        <v>524</v>
      </c>
      <c r="D391" s="838" t="s">
        <v>823</v>
      </c>
      <c r="E391" s="838" t="s">
        <v>824</v>
      </c>
    </row>
    <row r="392" spans="2:5" x14ac:dyDescent="0.45">
      <c r="B392" s="838" t="s">
        <v>521</v>
      </c>
      <c r="C392" s="838" t="s">
        <v>524</v>
      </c>
      <c r="D392" s="838" t="s">
        <v>825</v>
      </c>
      <c r="E392" s="838" t="s">
        <v>826</v>
      </c>
    </row>
    <row r="393" spans="2:5" x14ac:dyDescent="0.45">
      <c r="B393" s="838" t="s">
        <v>521</v>
      </c>
      <c r="C393" s="838" t="s">
        <v>524</v>
      </c>
      <c r="D393" s="838" t="s">
        <v>827</v>
      </c>
      <c r="E393" s="838" t="s">
        <v>828</v>
      </c>
    </row>
    <row r="394" spans="2:5" x14ac:dyDescent="0.45">
      <c r="B394" s="838" t="s">
        <v>527</v>
      </c>
      <c r="C394" s="838" t="s">
        <v>528</v>
      </c>
      <c r="D394" s="838" t="s">
        <v>528</v>
      </c>
      <c r="E394" s="838" t="s">
        <v>527</v>
      </c>
    </row>
    <row r="395" spans="2:5" x14ac:dyDescent="0.45">
      <c r="B395" s="838" t="s">
        <v>527</v>
      </c>
      <c r="C395" s="838" t="s">
        <v>531</v>
      </c>
      <c r="D395" s="838" t="s">
        <v>531</v>
      </c>
      <c r="E395" s="838" t="s">
        <v>527</v>
      </c>
    </row>
    <row r="396" spans="2:5" x14ac:dyDescent="0.45">
      <c r="B396" s="838" t="s">
        <v>527</v>
      </c>
      <c r="C396" s="838" t="s">
        <v>528</v>
      </c>
      <c r="D396" s="838" t="s">
        <v>525</v>
      </c>
      <c r="E396" s="838" t="s">
        <v>526</v>
      </c>
    </row>
    <row r="397" spans="2:5" x14ac:dyDescent="0.45">
      <c r="B397" s="838" t="s">
        <v>527</v>
      </c>
      <c r="C397" s="838" t="s">
        <v>528</v>
      </c>
      <c r="D397" s="838" t="s">
        <v>829</v>
      </c>
      <c r="E397" s="838" t="s">
        <v>830</v>
      </c>
    </row>
    <row r="398" spans="2:5" x14ac:dyDescent="0.45">
      <c r="B398" s="838" t="s">
        <v>527</v>
      </c>
      <c r="C398" s="838" t="s">
        <v>528</v>
      </c>
      <c r="D398" s="838" t="s">
        <v>831</v>
      </c>
      <c r="E398" s="838" t="s">
        <v>832</v>
      </c>
    </row>
    <row r="399" spans="2:5" x14ac:dyDescent="0.45">
      <c r="B399" s="838" t="s">
        <v>527</v>
      </c>
      <c r="C399" s="838" t="s">
        <v>528</v>
      </c>
      <c r="D399" s="838" t="s">
        <v>536</v>
      </c>
      <c r="E399" s="838" t="s">
        <v>537</v>
      </c>
    </row>
    <row r="400" spans="2:5" x14ac:dyDescent="0.45">
      <c r="B400" s="838" t="s">
        <v>527</v>
      </c>
      <c r="C400" s="838" t="s">
        <v>528</v>
      </c>
      <c r="D400" s="838" t="s">
        <v>539</v>
      </c>
      <c r="E400" s="838" t="s">
        <v>540</v>
      </c>
    </row>
    <row r="401" spans="2:5" x14ac:dyDescent="0.45">
      <c r="B401" s="838" t="s">
        <v>527</v>
      </c>
      <c r="C401" s="838" t="s">
        <v>528</v>
      </c>
      <c r="D401" s="838" t="s">
        <v>833</v>
      </c>
      <c r="E401" s="838" t="s">
        <v>834</v>
      </c>
    </row>
    <row r="402" spans="2:5" x14ac:dyDescent="0.45">
      <c r="B402" s="838" t="s">
        <v>527</v>
      </c>
      <c r="C402" s="838" t="s">
        <v>528</v>
      </c>
      <c r="D402" s="838" t="s">
        <v>546</v>
      </c>
      <c r="E402" s="838" t="s">
        <v>547</v>
      </c>
    </row>
    <row r="403" spans="2:5" x14ac:dyDescent="0.45">
      <c r="B403" s="838" t="s">
        <v>527</v>
      </c>
      <c r="C403" s="838" t="s">
        <v>528</v>
      </c>
      <c r="D403" s="838" t="s">
        <v>549</v>
      </c>
      <c r="E403" s="838" t="s">
        <v>550</v>
      </c>
    </row>
    <row r="404" spans="2:5" x14ac:dyDescent="0.45">
      <c r="B404" s="838" t="s">
        <v>527</v>
      </c>
      <c r="C404" s="838" t="s">
        <v>528</v>
      </c>
      <c r="D404" s="838" t="s">
        <v>553</v>
      </c>
      <c r="E404" s="838" t="s">
        <v>554</v>
      </c>
    </row>
    <row r="405" spans="2:5" x14ac:dyDescent="0.45">
      <c r="B405" s="838" t="s">
        <v>527</v>
      </c>
      <c r="C405" s="838" t="s">
        <v>528</v>
      </c>
      <c r="D405" s="838" t="s">
        <v>556</v>
      </c>
      <c r="E405" s="838" t="s">
        <v>557</v>
      </c>
    </row>
    <row r="406" spans="2:5" x14ac:dyDescent="0.45">
      <c r="B406" s="838" t="s">
        <v>527</v>
      </c>
      <c r="C406" s="838" t="s">
        <v>528</v>
      </c>
      <c r="D406" s="838" t="s">
        <v>835</v>
      </c>
      <c r="E406" s="838" t="s">
        <v>836</v>
      </c>
    </row>
    <row r="407" spans="2:5" x14ac:dyDescent="0.45">
      <c r="B407" s="838" t="s">
        <v>527</v>
      </c>
      <c r="C407" s="838" t="s">
        <v>528</v>
      </c>
      <c r="D407" s="838" t="s">
        <v>560</v>
      </c>
      <c r="E407" s="838" t="s">
        <v>561</v>
      </c>
    </row>
    <row r="408" spans="2:5" x14ac:dyDescent="0.45">
      <c r="B408" s="838" t="s">
        <v>527</v>
      </c>
      <c r="C408" s="838" t="s">
        <v>528</v>
      </c>
      <c r="D408" s="838" t="s">
        <v>563</v>
      </c>
      <c r="E408" s="838" t="s">
        <v>564</v>
      </c>
    </row>
    <row r="409" spans="2:5" x14ac:dyDescent="0.45">
      <c r="B409" s="838" t="s">
        <v>527</v>
      </c>
      <c r="C409" s="838" t="s">
        <v>528</v>
      </c>
      <c r="D409" s="838" t="s">
        <v>567</v>
      </c>
      <c r="E409" s="838" t="s">
        <v>568</v>
      </c>
    </row>
    <row r="410" spans="2:5" x14ac:dyDescent="0.45">
      <c r="B410" s="838" t="s">
        <v>527</v>
      </c>
      <c r="C410" s="838" t="s">
        <v>528</v>
      </c>
      <c r="D410" s="838" t="s">
        <v>571</v>
      </c>
      <c r="E410" s="838" t="s">
        <v>572</v>
      </c>
    </row>
    <row r="411" spans="2:5" x14ac:dyDescent="0.45">
      <c r="B411" s="838" t="s">
        <v>527</v>
      </c>
      <c r="C411" s="838" t="s">
        <v>528</v>
      </c>
      <c r="D411" s="838" t="s">
        <v>575</v>
      </c>
      <c r="E411" s="838" t="s">
        <v>576</v>
      </c>
    </row>
    <row r="412" spans="2:5" x14ac:dyDescent="0.45">
      <c r="B412" s="838" t="s">
        <v>527</v>
      </c>
      <c r="C412" s="838" t="s">
        <v>528</v>
      </c>
      <c r="D412" s="838" t="s">
        <v>579</v>
      </c>
      <c r="E412" s="838" t="s">
        <v>580</v>
      </c>
    </row>
    <row r="413" spans="2:5" x14ac:dyDescent="0.45">
      <c r="B413" s="838" t="s">
        <v>527</v>
      </c>
      <c r="C413" s="838" t="s">
        <v>528</v>
      </c>
      <c r="D413" s="838" t="s">
        <v>837</v>
      </c>
      <c r="E413" s="838" t="s">
        <v>838</v>
      </c>
    </row>
    <row r="414" spans="2:5" x14ac:dyDescent="0.45">
      <c r="B414" s="838" t="s">
        <v>527</v>
      </c>
      <c r="C414" s="838" t="s">
        <v>528</v>
      </c>
      <c r="D414" s="838" t="s">
        <v>587</v>
      </c>
      <c r="E414" s="838" t="s">
        <v>588</v>
      </c>
    </row>
    <row r="415" spans="2:5" x14ac:dyDescent="0.45">
      <c r="B415" s="838" t="s">
        <v>527</v>
      </c>
      <c r="C415" s="838" t="s">
        <v>528</v>
      </c>
      <c r="D415" s="838" t="s">
        <v>590</v>
      </c>
      <c r="E415" s="838" t="s">
        <v>591</v>
      </c>
    </row>
    <row r="416" spans="2:5" x14ac:dyDescent="0.45">
      <c r="B416" s="838" t="s">
        <v>527</v>
      </c>
      <c r="C416" s="838" t="s">
        <v>528</v>
      </c>
      <c r="D416" s="838" t="s">
        <v>593</v>
      </c>
      <c r="E416" s="838" t="s">
        <v>594</v>
      </c>
    </row>
    <row r="417" spans="2:5" x14ac:dyDescent="0.45">
      <c r="B417" s="838" t="s">
        <v>527</v>
      </c>
      <c r="C417" s="838" t="s">
        <v>528</v>
      </c>
      <c r="D417" s="838" t="s">
        <v>597</v>
      </c>
      <c r="E417" s="838" t="s">
        <v>598</v>
      </c>
    </row>
    <row r="418" spans="2:5" x14ac:dyDescent="0.45">
      <c r="B418" s="838" t="s">
        <v>527</v>
      </c>
      <c r="C418" s="838" t="s">
        <v>528</v>
      </c>
      <c r="D418" s="838" t="s">
        <v>601</v>
      </c>
      <c r="E418" s="838" t="s">
        <v>602</v>
      </c>
    </row>
    <row r="419" spans="2:5" x14ac:dyDescent="0.45">
      <c r="B419" s="838" t="s">
        <v>527</v>
      </c>
      <c r="C419" s="838" t="s">
        <v>528</v>
      </c>
      <c r="D419" s="838" t="s">
        <v>603</v>
      </c>
      <c r="E419" s="838" t="s">
        <v>604</v>
      </c>
    </row>
    <row r="420" spans="2:5" x14ac:dyDescent="0.45">
      <c r="B420" s="838" t="s">
        <v>527</v>
      </c>
      <c r="C420" s="838" t="s">
        <v>528</v>
      </c>
      <c r="D420" s="838" t="s">
        <v>605</v>
      </c>
      <c r="E420" s="838" t="s">
        <v>606</v>
      </c>
    </row>
    <row r="421" spans="2:5" x14ac:dyDescent="0.45">
      <c r="B421" s="838" t="s">
        <v>527</v>
      </c>
      <c r="C421" s="838" t="s">
        <v>528</v>
      </c>
      <c r="D421" s="838" t="s">
        <v>607</v>
      </c>
      <c r="E421" s="838" t="s">
        <v>608</v>
      </c>
    </row>
    <row r="422" spans="2:5" x14ac:dyDescent="0.45">
      <c r="B422" s="838" t="s">
        <v>527</v>
      </c>
      <c r="C422" s="838" t="s">
        <v>528</v>
      </c>
      <c r="D422" s="838" t="s">
        <v>609</v>
      </c>
      <c r="E422" s="838" t="s">
        <v>610</v>
      </c>
    </row>
    <row r="423" spans="2:5" x14ac:dyDescent="0.45">
      <c r="B423" s="838" t="s">
        <v>527</v>
      </c>
      <c r="C423" s="838" t="s">
        <v>528</v>
      </c>
      <c r="D423" s="838" t="s">
        <v>613</v>
      </c>
      <c r="E423" s="838" t="s">
        <v>614</v>
      </c>
    </row>
    <row r="424" spans="2:5" x14ac:dyDescent="0.45">
      <c r="B424" s="838" t="s">
        <v>527</v>
      </c>
      <c r="C424" s="838" t="s">
        <v>528</v>
      </c>
      <c r="D424" s="838" t="s">
        <v>615</v>
      </c>
      <c r="E424" s="838" t="s">
        <v>616</v>
      </c>
    </row>
    <row r="425" spans="2:5" x14ac:dyDescent="0.45">
      <c r="B425" s="838" t="s">
        <v>527</v>
      </c>
      <c r="C425" s="838" t="s">
        <v>528</v>
      </c>
      <c r="D425" s="838" t="s">
        <v>839</v>
      </c>
      <c r="E425" s="838" t="s">
        <v>840</v>
      </c>
    </row>
    <row r="426" spans="2:5" x14ac:dyDescent="0.45">
      <c r="B426" s="838" t="s">
        <v>527</v>
      </c>
      <c r="C426" s="838" t="s">
        <v>528</v>
      </c>
      <c r="D426" s="838" t="s">
        <v>841</v>
      </c>
      <c r="E426" s="838" t="s">
        <v>842</v>
      </c>
    </row>
    <row r="427" spans="2:5" x14ac:dyDescent="0.45">
      <c r="B427" s="838" t="s">
        <v>527</v>
      </c>
      <c r="C427" s="838" t="s">
        <v>528</v>
      </c>
      <c r="D427" s="838" t="s">
        <v>617</v>
      </c>
      <c r="E427" s="838" t="s">
        <v>618</v>
      </c>
    </row>
    <row r="428" spans="2:5" x14ac:dyDescent="0.45">
      <c r="B428" s="838" t="s">
        <v>527</v>
      </c>
      <c r="C428" s="838" t="s">
        <v>528</v>
      </c>
      <c r="D428" s="838" t="s">
        <v>619</v>
      </c>
      <c r="E428" s="838" t="s">
        <v>620</v>
      </c>
    </row>
    <row r="429" spans="2:5" x14ac:dyDescent="0.45">
      <c r="B429" s="838" t="s">
        <v>527</v>
      </c>
      <c r="C429" s="838" t="s">
        <v>528</v>
      </c>
      <c r="D429" s="838" t="s">
        <v>621</v>
      </c>
      <c r="E429" s="838" t="s">
        <v>622</v>
      </c>
    </row>
    <row r="430" spans="2:5" x14ac:dyDescent="0.45">
      <c r="B430" s="838" t="s">
        <v>527</v>
      </c>
      <c r="C430" s="838" t="s">
        <v>528</v>
      </c>
      <c r="D430" s="838" t="s">
        <v>843</v>
      </c>
      <c r="E430" s="838" t="s">
        <v>844</v>
      </c>
    </row>
    <row r="431" spans="2:5" x14ac:dyDescent="0.45">
      <c r="B431" s="838" t="s">
        <v>527</v>
      </c>
      <c r="C431" s="838" t="s">
        <v>528</v>
      </c>
      <c r="D431" s="838" t="s">
        <v>625</v>
      </c>
      <c r="E431" s="838" t="s">
        <v>626</v>
      </c>
    </row>
    <row r="432" spans="2:5" x14ac:dyDescent="0.45">
      <c r="B432" s="838" t="s">
        <v>527</v>
      </c>
      <c r="C432" s="838" t="s">
        <v>528</v>
      </c>
      <c r="D432" s="838" t="s">
        <v>627</v>
      </c>
      <c r="E432" s="838" t="s">
        <v>628</v>
      </c>
    </row>
    <row r="433" spans="2:5" x14ac:dyDescent="0.45">
      <c r="B433" s="838" t="s">
        <v>527</v>
      </c>
      <c r="C433" s="838" t="s">
        <v>528</v>
      </c>
      <c r="D433" s="838" t="s">
        <v>629</v>
      </c>
      <c r="E433" s="838" t="s">
        <v>630</v>
      </c>
    </row>
    <row r="434" spans="2:5" x14ac:dyDescent="0.45">
      <c r="B434" s="838" t="s">
        <v>527</v>
      </c>
      <c r="C434" s="838" t="s">
        <v>528</v>
      </c>
      <c r="D434" s="838" t="s">
        <v>631</v>
      </c>
      <c r="E434" s="838" t="s">
        <v>632</v>
      </c>
    </row>
    <row r="435" spans="2:5" x14ac:dyDescent="0.45">
      <c r="B435" s="838" t="s">
        <v>527</v>
      </c>
      <c r="C435" s="838" t="s">
        <v>528</v>
      </c>
      <c r="D435" s="838" t="s">
        <v>633</v>
      </c>
      <c r="E435" s="838" t="s">
        <v>634</v>
      </c>
    </row>
    <row r="436" spans="2:5" x14ac:dyDescent="0.45">
      <c r="B436" s="838" t="s">
        <v>527</v>
      </c>
      <c r="C436" s="838" t="s">
        <v>528</v>
      </c>
      <c r="D436" s="838" t="s">
        <v>635</v>
      </c>
      <c r="E436" s="838" t="s">
        <v>636</v>
      </c>
    </row>
    <row r="437" spans="2:5" x14ac:dyDescent="0.45">
      <c r="B437" s="838" t="s">
        <v>527</v>
      </c>
      <c r="C437" s="838" t="s">
        <v>528</v>
      </c>
      <c r="D437" s="838" t="s">
        <v>637</v>
      </c>
      <c r="E437" s="838" t="s">
        <v>638</v>
      </c>
    </row>
    <row r="438" spans="2:5" x14ac:dyDescent="0.45">
      <c r="B438" s="838" t="s">
        <v>527</v>
      </c>
      <c r="C438" s="838" t="s">
        <v>528</v>
      </c>
      <c r="D438" s="838" t="s">
        <v>639</v>
      </c>
      <c r="E438" s="838" t="s">
        <v>640</v>
      </c>
    </row>
    <row r="439" spans="2:5" x14ac:dyDescent="0.45">
      <c r="B439" s="838" t="s">
        <v>527</v>
      </c>
      <c r="C439" s="838" t="s">
        <v>528</v>
      </c>
      <c r="D439" s="838" t="s">
        <v>641</v>
      </c>
      <c r="E439" s="838" t="s">
        <v>642</v>
      </c>
    </row>
    <row r="440" spans="2:5" x14ac:dyDescent="0.45">
      <c r="B440" s="838" t="s">
        <v>527</v>
      </c>
      <c r="C440" s="838" t="s">
        <v>528</v>
      </c>
      <c r="D440" s="838" t="s">
        <v>643</v>
      </c>
      <c r="E440" s="838" t="s">
        <v>644</v>
      </c>
    </row>
    <row r="441" spans="2:5" x14ac:dyDescent="0.45">
      <c r="B441" s="838" t="s">
        <v>527</v>
      </c>
      <c r="C441" s="838" t="s">
        <v>528</v>
      </c>
      <c r="D441" s="838" t="s">
        <v>645</v>
      </c>
      <c r="E441" s="838" t="s">
        <v>646</v>
      </c>
    </row>
    <row r="442" spans="2:5" x14ac:dyDescent="0.45">
      <c r="B442" s="838" t="s">
        <v>527</v>
      </c>
      <c r="C442" s="838" t="s">
        <v>528</v>
      </c>
      <c r="D442" s="838" t="s">
        <v>647</v>
      </c>
      <c r="E442" s="838" t="s">
        <v>648</v>
      </c>
    </row>
    <row r="443" spans="2:5" x14ac:dyDescent="0.45">
      <c r="B443" s="838" t="s">
        <v>527</v>
      </c>
      <c r="C443" s="838" t="s">
        <v>528</v>
      </c>
      <c r="D443" s="838" t="s">
        <v>649</v>
      </c>
      <c r="E443" s="838" t="s">
        <v>650</v>
      </c>
    </row>
    <row r="444" spans="2:5" x14ac:dyDescent="0.45">
      <c r="B444" s="838" t="s">
        <v>527</v>
      </c>
      <c r="C444" s="838" t="s">
        <v>531</v>
      </c>
      <c r="D444" s="838" t="s">
        <v>525</v>
      </c>
      <c r="E444" s="838" t="s">
        <v>526</v>
      </c>
    </row>
    <row r="445" spans="2:5" x14ac:dyDescent="0.45">
      <c r="B445" s="838" t="s">
        <v>527</v>
      </c>
      <c r="C445" s="838" t="s">
        <v>531</v>
      </c>
      <c r="D445" s="838" t="s">
        <v>845</v>
      </c>
      <c r="E445" s="838" t="s">
        <v>830</v>
      </c>
    </row>
    <row r="446" spans="2:5" x14ac:dyDescent="0.45">
      <c r="B446" s="838" t="s">
        <v>527</v>
      </c>
      <c r="C446" s="838" t="s">
        <v>531</v>
      </c>
      <c r="D446" s="838" t="s">
        <v>846</v>
      </c>
      <c r="E446" s="838" t="s">
        <v>832</v>
      </c>
    </row>
    <row r="447" spans="2:5" x14ac:dyDescent="0.45">
      <c r="B447" s="838" t="s">
        <v>527</v>
      </c>
      <c r="C447" s="838" t="s">
        <v>531</v>
      </c>
      <c r="D447" s="838" t="s">
        <v>536</v>
      </c>
      <c r="E447" s="838" t="s">
        <v>537</v>
      </c>
    </row>
    <row r="448" spans="2:5" x14ac:dyDescent="0.45">
      <c r="B448" s="838" t="s">
        <v>527</v>
      </c>
      <c r="C448" s="838" t="s">
        <v>531</v>
      </c>
      <c r="D448" s="838" t="s">
        <v>539</v>
      </c>
      <c r="E448" s="838" t="s">
        <v>540</v>
      </c>
    </row>
    <row r="449" spans="2:5" x14ac:dyDescent="0.45">
      <c r="B449" s="838" t="s">
        <v>527</v>
      </c>
      <c r="C449" s="838" t="s">
        <v>531</v>
      </c>
      <c r="D449" s="838" t="s">
        <v>833</v>
      </c>
      <c r="E449" s="838" t="s">
        <v>834</v>
      </c>
    </row>
    <row r="450" spans="2:5" x14ac:dyDescent="0.45">
      <c r="B450" s="838" t="s">
        <v>527</v>
      </c>
      <c r="C450" s="838" t="s">
        <v>531</v>
      </c>
      <c r="D450" s="838" t="s">
        <v>546</v>
      </c>
      <c r="E450" s="838" t="s">
        <v>547</v>
      </c>
    </row>
    <row r="451" spans="2:5" x14ac:dyDescent="0.45">
      <c r="B451" s="838" t="s">
        <v>527</v>
      </c>
      <c r="C451" s="838" t="s">
        <v>531</v>
      </c>
      <c r="D451" s="838" t="s">
        <v>549</v>
      </c>
      <c r="E451" s="838" t="s">
        <v>550</v>
      </c>
    </row>
    <row r="452" spans="2:5" x14ac:dyDescent="0.45">
      <c r="B452" s="838" t="s">
        <v>527</v>
      </c>
      <c r="C452" s="838" t="s">
        <v>531</v>
      </c>
      <c r="D452" s="838" t="s">
        <v>553</v>
      </c>
      <c r="E452" s="838" t="s">
        <v>554</v>
      </c>
    </row>
    <row r="453" spans="2:5" x14ac:dyDescent="0.45">
      <c r="B453" s="838" t="s">
        <v>527</v>
      </c>
      <c r="C453" s="838" t="s">
        <v>531</v>
      </c>
      <c r="D453" s="838" t="s">
        <v>556</v>
      </c>
      <c r="E453" s="838" t="s">
        <v>557</v>
      </c>
    </row>
    <row r="454" spans="2:5" x14ac:dyDescent="0.45">
      <c r="B454" s="838" t="s">
        <v>527</v>
      </c>
      <c r="C454" s="838" t="s">
        <v>531</v>
      </c>
      <c r="D454" s="838" t="s">
        <v>835</v>
      </c>
      <c r="E454" s="838" t="s">
        <v>836</v>
      </c>
    </row>
    <row r="455" spans="2:5" x14ac:dyDescent="0.45">
      <c r="B455" s="838" t="s">
        <v>527</v>
      </c>
      <c r="C455" s="838" t="s">
        <v>531</v>
      </c>
      <c r="D455" s="838" t="s">
        <v>560</v>
      </c>
      <c r="E455" s="838" t="s">
        <v>561</v>
      </c>
    </row>
    <row r="456" spans="2:5" x14ac:dyDescent="0.45">
      <c r="B456" s="838" t="s">
        <v>527</v>
      </c>
      <c r="C456" s="838" t="s">
        <v>531</v>
      </c>
      <c r="D456" s="838" t="s">
        <v>563</v>
      </c>
      <c r="E456" s="838" t="s">
        <v>564</v>
      </c>
    </row>
    <row r="457" spans="2:5" x14ac:dyDescent="0.45">
      <c r="B457" s="838" t="s">
        <v>527</v>
      </c>
      <c r="C457" s="838" t="s">
        <v>531</v>
      </c>
      <c r="D457" s="838" t="s">
        <v>567</v>
      </c>
      <c r="E457" s="838" t="s">
        <v>568</v>
      </c>
    </row>
    <row r="458" spans="2:5" x14ac:dyDescent="0.45">
      <c r="B458" s="838" t="s">
        <v>527</v>
      </c>
      <c r="C458" s="838" t="s">
        <v>531</v>
      </c>
      <c r="D458" s="838" t="s">
        <v>571</v>
      </c>
      <c r="E458" s="838" t="s">
        <v>572</v>
      </c>
    </row>
    <row r="459" spans="2:5" x14ac:dyDescent="0.45">
      <c r="B459" s="838" t="s">
        <v>527</v>
      </c>
      <c r="C459" s="838" t="s">
        <v>531</v>
      </c>
      <c r="D459" s="838" t="s">
        <v>575</v>
      </c>
      <c r="E459" s="838" t="s">
        <v>576</v>
      </c>
    </row>
    <row r="460" spans="2:5" x14ac:dyDescent="0.45">
      <c r="B460" s="838" t="s">
        <v>527</v>
      </c>
      <c r="C460" s="838" t="s">
        <v>531</v>
      </c>
      <c r="D460" s="838" t="s">
        <v>579</v>
      </c>
      <c r="E460" s="838" t="s">
        <v>580</v>
      </c>
    </row>
    <row r="461" spans="2:5" x14ac:dyDescent="0.45">
      <c r="B461" s="838" t="s">
        <v>527</v>
      </c>
      <c r="C461" s="838" t="s">
        <v>531</v>
      </c>
      <c r="D461" s="838" t="s">
        <v>837</v>
      </c>
      <c r="E461" s="838" t="s">
        <v>838</v>
      </c>
    </row>
    <row r="462" spans="2:5" x14ac:dyDescent="0.45">
      <c r="B462" s="838" t="s">
        <v>527</v>
      </c>
      <c r="C462" s="838" t="s">
        <v>531</v>
      </c>
      <c r="D462" s="838" t="s">
        <v>587</v>
      </c>
      <c r="E462" s="838" t="s">
        <v>588</v>
      </c>
    </row>
    <row r="463" spans="2:5" x14ac:dyDescent="0.45">
      <c r="B463" s="838" t="s">
        <v>527</v>
      </c>
      <c r="C463" s="838" t="s">
        <v>531</v>
      </c>
      <c r="D463" s="838" t="s">
        <v>590</v>
      </c>
      <c r="E463" s="838" t="s">
        <v>591</v>
      </c>
    </row>
    <row r="464" spans="2:5" x14ac:dyDescent="0.45">
      <c r="B464" s="838" t="s">
        <v>527</v>
      </c>
      <c r="C464" s="838" t="s">
        <v>531</v>
      </c>
      <c r="D464" s="838" t="s">
        <v>593</v>
      </c>
      <c r="E464" s="838" t="s">
        <v>594</v>
      </c>
    </row>
    <row r="465" spans="2:5" x14ac:dyDescent="0.45">
      <c r="B465" s="838" t="s">
        <v>527</v>
      </c>
      <c r="C465" s="838" t="s">
        <v>531</v>
      </c>
      <c r="D465" s="838" t="s">
        <v>597</v>
      </c>
      <c r="E465" s="838" t="s">
        <v>598</v>
      </c>
    </row>
    <row r="466" spans="2:5" x14ac:dyDescent="0.45">
      <c r="B466" s="838" t="s">
        <v>527</v>
      </c>
      <c r="C466" s="838" t="s">
        <v>531</v>
      </c>
      <c r="D466" s="838" t="s">
        <v>601</v>
      </c>
      <c r="E466" s="838" t="s">
        <v>602</v>
      </c>
    </row>
    <row r="467" spans="2:5" x14ac:dyDescent="0.45">
      <c r="B467" s="838" t="s">
        <v>527</v>
      </c>
      <c r="C467" s="838" t="s">
        <v>531</v>
      </c>
      <c r="D467" s="838" t="s">
        <v>603</v>
      </c>
      <c r="E467" s="838" t="s">
        <v>604</v>
      </c>
    </row>
    <row r="468" spans="2:5" x14ac:dyDescent="0.45">
      <c r="B468" s="838" t="s">
        <v>527</v>
      </c>
      <c r="C468" s="838" t="s">
        <v>531</v>
      </c>
      <c r="D468" s="838" t="s">
        <v>605</v>
      </c>
      <c r="E468" s="838" t="s">
        <v>606</v>
      </c>
    </row>
    <row r="469" spans="2:5" x14ac:dyDescent="0.45">
      <c r="B469" s="838" t="s">
        <v>527</v>
      </c>
      <c r="C469" s="838" t="s">
        <v>531</v>
      </c>
      <c r="D469" s="838" t="s">
        <v>607</v>
      </c>
      <c r="E469" s="838" t="s">
        <v>608</v>
      </c>
    </row>
    <row r="470" spans="2:5" x14ac:dyDescent="0.45">
      <c r="B470" s="838" t="s">
        <v>527</v>
      </c>
      <c r="C470" s="838" t="s">
        <v>531</v>
      </c>
      <c r="D470" s="838" t="s">
        <v>609</v>
      </c>
      <c r="E470" s="838" t="s">
        <v>610</v>
      </c>
    </row>
    <row r="471" spans="2:5" x14ac:dyDescent="0.45">
      <c r="B471" s="838" t="s">
        <v>527</v>
      </c>
      <c r="C471" s="838" t="s">
        <v>531</v>
      </c>
      <c r="D471" s="838" t="s">
        <v>613</v>
      </c>
      <c r="E471" s="838" t="s">
        <v>614</v>
      </c>
    </row>
    <row r="472" spans="2:5" x14ac:dyDescent="0.45">
      <c r="B472" s="838" t="s">
        <v>527</v>
      </c>
      <c r="C472" s="838" t="s">
        <v>531</v>
      </c>
      <c r="D472" s="838" t="s">
        <v>615</v>
      </c>
      <c r="E472" s="838" t="s">
        <v>616</v>
      </c>
    </row>
    <row r="473" spans="2:5" x14ac:dyDescent="0.45">
      <c r="B473" s="838" t="s">
        <v>527</v>
      </c>
      <c r="C473" s="838" t="s">
        <v>531</v>
      </c>
      <c r="D473" s="838" t="s">
        <v>839</v>
      </c>
      <c r="E473" s="838" t="s">
        <v>840</v>
      </c>
    </row>
    <row r="474" spans="2:5" x14ac:dyDescent="0.45">
      <c r="B474" s="838" t="s">
        <v>527</v>
      </c>
      <c r="C474" s="838" t="s">
        <v>531</v>
      </c>
      <c r="D474" s="838" t="s">
        <v>841</v>
      </c>
      <c r="E474" s="838" t="s">
        <v>842</v>
      </c>
    </row>
    <row r="475" spans="2:5" x14ac:dyDescent="0.45">
      <c r="B475" s="838" t="s">
        <v>527</v>
      </c>
      <c r="C475" s="838" t="s">
        <v>531</v>
      </c>
      <c r="D475" s="838" t="s">
        <v>617</v>
      </c>
      <c r="E475" s="838" t="s">
        <v>618</v>
      </c>
    </row>
    <row r="476" spans="2:5" x14ac:dyDescent="0.45">
      <c r="B476" s="838" t="s">
        <v>527</v>
      </c>
      <c r="C476" s="838" t="s">
        <v>531</v>
      </c>
      <c r="D476" s="838" t="s">
        <v>619</v>
      </c>
      <c r="E476" s="838" t="s">
        <v>620</v>
      </c>
    </row>
    <row r="477" spans="2:5" x14ac:dyDescent="0.45">
      <c r="B477" s="838" t="s">
        <v>527</v>
      </c>
      <c r="C477" s="838" t="s">
        <v>531</v>
      </c>
      <c r="D477" s="838" t="s">
        <v>621</v>
      </c>
      <c r="E477" s="838" t="s">
        <v>622</v>
      </c>
    </row>
    <row r="478" spans="2:5" x14ac:dyDescent="0.45">
      <c r="B478" s="838" t="s">
        <v>527</v>
      </c>
      <c r="C478" s="838" t="s">
        <v>531</v>
      </c>
      <c r="D478" s="838" t="s">
        <v>843</v>
      </c>
      <c r="E478" s="838" t="s">
        <v>844</v>
      </c>
    </row>
    <row r="479" spans="2:5" x14ac:dyDescent="0.45">
      <c r="B479" s="838" t="s">
        <v>527</v>
      </c>
      <c r="C479" s="838" t="s">
        <v>531</v>
      </c>
      <c r="D479" s="838" t="s">
        <v>625</v>
      </c>
      <c r="E479" s="838" t="s">
        <v>626</v>
      </c>
    </row>
    <row r="480" spans="2:5" x14ac:dyDescent="0.45">
      <c r="B480" s="838" t="s">
        <v>527</v>
      </c>
      <c r="C480" s="838" t="s">
        <v>531</v>
      </c>
      <c r="D480" s="838" t="s">
        <v>627</v>
      </c>
      <c r="E480" s="838" t="s">
        <v>628</v>
      </c>
    </row>
    <row r="481" spans="2:5" x14ac:dyDescent="0.45">
      <c r="B481" s="838" t="s">
        <v>527</v>
      </c>
      <c r="C481" s="838" t="s">
        <v>531</v>
      </c>
      <c r="D481" s="838" t="s">
        <v>629</v>
      </c>
      <c r="E481" s="838" t="s">
        <v>630</v>
      </c>
    </row>
    <row r="482" spans="2:5" x14ac:dyDescent="0.45">
      <c r="B482" s="838" t="s">
        <v>527</v>
      </c>
      <c r="C482" s="838" t="s">
        <v>531</v>
      </c>
      <c r="D482" s="838" t="s">
        <v>631</v>
      </c>
      <c r="E482" s="838" t="s">
        <v>632</v>
      </c>
    </row>
    <row r="483" spans="2:5" x14ac:dyDescent="0.45">
      <c r="B483" s="838" t="s">
        <v>527</v>
      </c>
      <c r="C483" s="838" t="s">
        <v>531</v>
      </c>
      <c r="D483" s="838" t="s">
        <v>633</v>
      </c>
      <c r="E483" s="838" t="s">
        <v>634</v>
      </c>
    </row>
    <row r="484" spans="2:5" x14ac:dyDescent="0.45">
      <c r="B484" s="838" t="s">
        <v>527</v>
      </c>
      <c r="C484" s="838" t="s">
        <v>531</v>
      </c>
      <c r="D484" s="838" t="s">
        <v>635</v>
      </c>
      <c r="E484" s="838" t="s">
        <v>636</v>
      </c>
    </row>
    <row r="485" spans="2:5" x14ac:dyDescent="0.45">
      <c r="B485" s="838" t="s">
        <v>527</v>
      </c>
      <c r="C485" s="838" t="s">
        <v>531</v>
      </c>
      <c r="D485" s="838" t="s">
        <v>637</v>
      </c>
      <c r="E485" s="838" t="s">
        <v>638</v>
      </c>
    </row>
    <row r="486" spans="2:5" x14ac:dyDescent="0.45">
      <c r="B486" s="838" t="s">
        <v>527</v>
      </c>
      <c r="C486" s="838" t="s">
        <v>531</v>
      </c>
      <c r="D486" s="838" t="s">
        <v>653</v>
      </c>
      <c r="E486" s="838" t="s">
        <v>640</v>
      </c>
    </row>
    <row r="487" spans="2:5" x14ac:dyDescent="0.45">
      <c r="B487" s="838" t="s">
        <v>527</v>
      </c>
      <c r="C487" s="838" t="s">
        <v>531</v>
      </c>
      <c r="D487" s="838" t="s">
        <v>641</v>
      </c>
      <c r="E487" s="838" t="s">
        <v>642</v>
      </c>
    </row>
    <row r="488" spans="2:5" x14ac:dyDescent="0.45">
      <c r="B488" s="838" t="s">
        <v>527</v>
      </c>
      <c r="C488" s="838" t="s">
        <v>531</v>
      </c>
      <c r="D488" s="838" t="s">
        <v>643</v>
      </c>
      <c r="E488" s="838" t="s">
        <v>644</v>
      </c>
    </row>
    <row r="489" spans="2:5" x14ac:dyDescent="0.45">
      <c r="B489" s="838" t="s">
        <v>527</v>
      </c>
      <c r="C489" s="838" t="s">
        <v>531</v>
      </c>
      <c r="D489" s="838" t="s">
        <v>645</v>
      </c>
      <c r="E489" s="838" t="s">
        <v>646</v>
      </c>
    </row>
    <row r="490" spans="2:5" x14ac:dyDescent="0.45">
      <c r="B490" s="838" t="s">
        <v>527</v>
      </c>
      <c r="C490" s="838" t="s">
        <v>531</v>
      </c>
      <c r="D490" s="838" t="s">
        <v>647</v>
      </c>
      <c r="E490" s="838" t="s">
        <v>648</v>
      </c>
    </row>
    <row r="491" spans="2:5" x14ac:dyDescent="0.45">
      <c r="B491" s="838" t="s">
        <v>527</v>
      </c>
      <c r="C491" s="838" t="s">
        <v>531</v>
      </c>
      <c r="D491" s="838" t="s">
        <v>649</v>
      </c>
      <c r="E491" s="838" t="s">
        <v>650</v>
      </c>
    </row>
    <row r="492" spans="2:5" x14ac:dyDescent="0.45">
      <c r="B492" s="838" t="s">
        <v>527</v>
      </c>
      <c r="C492" s="838" t="s">
        <v>528</v>
      </c>
      <c r="D492" s="838" t="s">
        <v>657</v>
      </c>
      <c r="E492" s="838" t="s">
        <v>658</v>
      </c>
    </row>
    <row r="493" spans="2:5" x14ac:dyDescent="0.45">
      <c r="B493" s="838" t="s">
        <v>527</v>
      </c>
      <c r="C493" s="838" t="s">
        <v>528</v>
      </c>
      <c r="D493" s="838" t="s">
        <v>659</v>
      </c>
      <c r="E493" s="838" t="s">
        <v>660</v>
      </c>
    </row>
    <row r="494" spans="2:5" x14ac:dyDescent="0.45">
      <c r="B494" s="838" t="s">
        <v>527</v>
      </c>
      <c r="C494" s="838" t="s">
        <v>528</v>
      </c>
      <c r="D494" s="838" t="s">
        <v>661</v>
      </c>
      <c r="E494" s="838" t="s">
        <v>662</v>
      </c>
    </row>
    <row r="495" spans="2:5" x14ac:dyDescent="0.45">
      <c r="B495" s="838" t="s">
        <v>527</v>
      </c>
      <c r="C495" s="838" t="s">
        <v>528</v>
      </c>
      <c r="D495" s="838" t="s">
        <v>847</v>
      </c>
      <c r="E495" s="838" t="s">
        <v>848</v>
      </c>
    </row>
    <row r="496" spans="2:5" x14ac:dyDescent="0.45">
      <c r="B496" s="838" t="s">
        <v>527</v>
      </c>
      <c r="C496" s="838" t="s">
        <v>528</v>
      </c>
      <c r="D496" s="838" t="s">
        <v>849</v>
      </c>
      <c r="E496" s="838" t="s">
        <v>850</v>
      </c>
    </row>
    <row r="497" spans="2:5" x14ac:dyDescent="0.45">
      <c r="B497" s="838" t="s">
        <v>527</v>
      </c>
      <c r="C497" s="838" t="s">
        <v>528</v>
      </c>
      <c r="D497" s="838" t="s">
        <v>667</v>
      </c>
      <c r="E497" s="838" t="s">
        <v>668</v>
      </c>
    </row>
    <row r="498" spans="2:5" x14ac:dyDescent="0.45">
      <c r="B498" s="838" t="s">
        <v>527</v>
      </c>
      <c r="C498" s="838" t="s">
        <v>528</v>
      </c>
      <c r="D498" s="838" t="s">
        <v>851</v>
      </c>
      <c r="E498" s="838" t="s">
        <v>852</v>
      </c>
    </row>
    <row r="499" spans="2:5" x14ac:dyDescent="0.45">
      <c r="B499" s="838" t="s">
        <v>527</v>
      </c>
      <c r="C499" s="838" t="s">
        <v>531</v>
      </c>
      <c r="D499" s="838" t="s">
        <v>657</v>
      </c>
      <c r="E499" s="838" t="s">
        <v>658</v>
      </c>
    </row>
    <row r="500" spans="2:5" x14ac:dyDescent="0.45">
      <c r="B500" s="838" t="s">
        <v>527</v>
      </c>
      <c r="C500" s="838" t="s">
        <v>531</v>
      </c>
      <c r="D500" s="838" t="s">
        <v>659</v>
      </c>
      <c r="E500" s="838" t="s">
        <v>660</v>
      </c>
    </row>
    <row r="501" spans="2:5" x14ac:dyDescent="0.45">
      <c r="B501" s="838" t="s">
        <v>527</v>
      </c>
      <c r="C501" s="838" t="s">
        <v>531</v>
      </c>
      <c r="D501" s="838" t="s">
        <v>661</v>
      </c>
      <c r="E501" s="838" t="s">
        <v>662</v>
      </c>
    </row>
    <row r="502" spans="2:5" x14ac:dyDescent="0.45">
      <c r="B502" s="838" t="s">
        <v>527</v>
      </c>
      <c r="C502" s="838" t="s">
        <v>531</v>
      </c>
      <c r="D502" s="838" t="s">
        <v>853</v>
      </c>
      <c r="E502" s="838" t="s">
        <v>848</v>
      </c>
    </row>
    <row r="503" spans="2:5" x14ac:dyDescent="0.45">
      <c r="B503" s="838" t="s">
        <v>527</v>
      </c>
      <c r="C503" s="838" t="s">
        <v>531</v>
      </c>
      <c r="D503" s="838" t="s">
        <v>854</v>
      </c>
      <c r="E503" s="838" t="s">
        <v>850</v>
      </c>
    </row>
    <row r="504" spans="2:5" x14ac:dyDescent="0.45">
      <c r="B504" s="838" t="s">
        <v>527</v>
      </c>
      <c r="C504" s="838" t="s">
        <v>531</v>
      </c>
      <c r="D504" s="838" t="s">
        <v>667</v>
      </c>
      <c r="E504" s="838" t="s">
        <v>668</v>
      </c>
    </row>
    <row r="505" spans="2:5" x14ac:dyDescent="0.45">
      <c r="B505" s="838" t="s">
        <v>527</v>
      </c>
      <c r="C505" s="838" t="s">
        <v>531</v>
      </c>
      <c r="D505" s="838" t="s">
        <v>855</v>
      </c>
      <c r="E505" s="838" t="s">
        <v>852</v>
      </c>
    </row>
    <row r="506" spans="2:5" x14ac:dyDescent="0.45">
      <c r="B506" s="838" t="s">
        <v>527</v>
      </c>
      <c r="C506" s="838" t="s">
        <v>528</v>
      </c>
      <c r="D506" s="838" t="s">
        <v>856</v>
      </c>
      <c r="E506" s="838" t="s">
        <v>857</v>
      </c>
    </row>
    <row r="507" spans="2:5" x14ac:dyDescent="0.45">
      <c r="B507" s="838" t="s">
        <v>527</v>
      </c>
      <c r="C507" s="838" t="s">
        <v>528</v>
      </c>
      <c r="D507" s="838" t="s">
        <v>677</v>
      </c>
      <c r="E507" s="838" t="s">
        <v>678</v>
      </c>
    </row>
    <row r="508" spans="2:5" x14ac:dyDescent="0.45">
      <c r="B508" s="838" t="s">
        <v>527</v>
      </c>
      <c r="C508" s="838" t="s">
        <v>528</v>
      </c>
      <c r="D508" s="838" t="s">
        <v>679</v>
      </c>
      <c r="E508" s="838" t="s">
        <v>680</v>
      </c>
    </row>
    <row r="509" spans="2:5" x14ac:dyDescent="0.45">
      <c r="B509" s="838" t="s">
        <v>527</v>
      </c>
      <c r="C509" s="838" t="s">
        <v>528</v>
      </c>
      <c r="D509" s="838" t="s">
        <v>858</v>
      </c>
      <c r="E509" s="838" t="s">
        <v>859</v>
      </c>
    </row>
    <row r="510" spans="2:5" x14ac:dyDescent="0.45">
      <c r="B510" s="838" t="s">
        <v>527</v>
      </c>
      <c r="C510" s="838" t="s">
        <v>528</v>
      </c>
      <c r="D510" s="838" t="s">
        <v>685</v>
      </c>
      <c r="E510" s="838" t="s">
        <v>686</v>
      </c>
    </row>
    <row r="511" spans="2:5" x14ac:dyDescent="0.45">
      <c r="B511" s="838" t="s">
        <v>527</v>
      </c>
      <c r="C511" s="838" t="s">
        <v>528</v>
      </c>
      <c r="D511" s="838" t="s">
        <v>860</v>
      </c>
      <c r="E511" s="838" t="s">
        <v>861</v>
      </c>
    </row>
    <row r="512" spans="2:5" x14ac:dyDescent="0.45">
      <c r="B512" s="838" t="s">
        <v>527</v>
      </c>
      <c r="C512" s="838" t="s">
        <v>528</v>
      </c>
      <c r="D512" s="838" t="s">
        <v>862</v>
      </c>
      <c r="E512" s="838" t="s">
        <v>863</v>
      </c>
    </row>
    <row r="513" spans="2:5" x14ac:dyDescent="0.45">
      <c r="B513" s="838" t="s">
        <v>527</v>
      </c>
      <c r="C513" s="838" t="s">
        <v>528</v>
      </c>
      <c r="D513" s="838" t="s">
        <v>864</v>
      </c>
      <c r="E513" s="838" t="s">
        <v>865</v>
      </c>
    </row>
    <row r="514" spans="2:5" x14ac:dyDescent="0.45">
      <c r="B514" s="838" t="s">
        <v>527</v>
      </c>
      <c r="C514" s="838" t="s">
        <v>531</v>
      </c>
      <c r="D514" s="838" t="s">
        <v>866</v>
      </c>
      <c r="E514" s="838" t="s">
        <v>857</v>
      </c>
    </row>
    <row r="515" spans="2:5" x14ac:dyDescent="0.45">
      <c r="B515" s="838" t="s">
        <v>527</v>
      </c>
      <c r="C515" s="838" t="s">
        <v>531</v>
      </c>
      <c r="D515" s="838" t="s">
        <v>690</v>
      </c>
      <c r="E515" s="838" t="s">
        <v>678</v>
      </c>
    </row>
    <row r="516" spans="2:5" x14ac:dyDescent="0.45">
      <c r="B516" s="838" t="s">
        <v>527</v>
      </c>
      <c r="C516" s="838" t="s">
        <v>531</v>
      </c>
      <c r="D516" s="838" t="s">
        <v>691</v>
      </c>
      <c r="E516" s="838" t="s">
        <v>680</v>
      </c>
    </row>
    <row r="517" spans="2:5" x14ac:dyDescent="0.45">
      <c r="B517" s="838" t="s">
        <v>527</v>
      </c>
      <c r="C517" s="838" t="s">
        <v>531</v>
      </c>
      <c r="D517" s="838" t="s">
        <v>858</v>
      </c>
      <c r="E517" s="838" t="s">
        <v>859</v>
      </c>
    </row>
    <row r="518" spans="2:5" x14ac:dyDescent="0.45">
      <c r="B518" s="838" t="s">
        <v>527</v>
      </c>
      <c r="C518" s="838" t="s">
        <v>531</v>
      </c>
      <c r="D518" s="838" t="s">
        <v>685</v>
      </c>
      <c r="E518" s="838" t="s">
        <v>686</v>
      </c>
    </row>
    <row r="519" spans="2:5" x14ac:dyDescent="0.45">
      <c r="B519" s="838" t="s">
        <v>527</v>
      </c>
      <c r="C519" s="838" t="s">
        <v>531</v>
      </c>
      <c r="D519" s="838" t="s">
        <v>860</v>
      </c>
      <c r="E519" s="838" t="s">
        <v>861</v>
      </c>
    </row>
    <row r="520" spans="2:5" x14ac:dyDescent="0.45">
      <c r="B520" s="838" t="s">
        <v>527</v>
      </c>
      <c r="C520" s="838" t="s">
        <v>531</v>
      </c>
      <c r="D520" s="838" t="s">
        <v>862</v>
      </c>
      <c r="E520" s="838" t="s">
        <v>863</v>
      </c>
    </row>
    <row r="521" spans="2:5" x14ac:dyDescent="0.45">
      <c r="B521" s="838" t="s">
        <v>527</v>
      </c>
      <c r="C521" s="838" t="s">
        <v>531</v>
      </c>
      <c r="D521" s="838" t="s">
        <v>864</v>
      </c>
      <c r="E521" s="838" t="s">
        <v>865</v>
      </c>
    </row>
    <row r="522" spans="2:5" x14ac:dyDescent="0.45">
      <c r="B522" s="838" t="s">
        <v>527</v>
      </c>
      <c r="C522" s="838" t="s">
        <v>528</v>
      </c>
      <c r="D522" s="838" t="s">
        <v>693</v>
      </c>
      <c r="E522" s="838" t="s">
        <v>694</v>
      </c>
    </row>
    <row r="523" spans="2:5" x14ac:dyDescent="0.45">
      <c r="B523" s="838" t="s">
        <v>527</v>
      </c>
      <c r="C523" s="838" t="s">
        <v>528</v>
      </c>
      <c r="D523" s="838" t="s">
        <v>695</v>
      </c>
      <c r="E523" s="838" t="s">
        <v>696</v>
      </c>
    </row>
    <row r="524" spans="2:5" x14ac:dyDescent="0.45">
      <c r="B524" s="838" t="s">
        <v>527</v>
      </c>
      <c r="C524" s="838" t="s">
        <v>531</v>
      </c>
      <c r="D524" s="838" t="s">
        <v>693</v>
      </c>
      <c r="E524" s="838" t="s">
        <v>694</v>
      </c>
    </row>
    <row r="525" spans="2:5" x14ac:dyDescent="0.45">
      <c r="B525" s="838" t="s">
        <v>527</v>
      </c>
      <c r="C525" s="838" t="s">
        <v>531</v>
      </c>
      <c r="D525" s="838" t="s">
        <v>695</v>
      </c>
      <c r="E525" s="838" t="s">
        <v>696</v>
      </c>
    </row>
    <row r="526" spans="2:5" x14ac:dyDescent="0.45">
      <c r="B526" s="838" t="s">
        <v>527</v>
      </c>
      <c r="C526" s="838" t="s">
        <v>528</v>
      </c>
      <c r="D526" s="838" t="s">
        <v>697</v>
      </c>
      <c r="E526" s="838" t="s">
        <v>698</v>
      </c>
    </row>
    <row r="527" spans="2:5" x14ac:dyDescent="0.45">
      <c r="B527" s="838" t="s">
        <v>527</v>
      </c>
      <c r="C527" s="838" t="s">
        <v>528</v>
      </c>
      <c r="D527" s="838" t="s">
        <v>867</v>
      </c>
      <c r="E527" s="838" t="s">
        <v>868</v>
      </c>
    </row>
    <row r="528" spans="2:5" x14ac:dyDescent="0.45">
      <c r="B528" s="838" t="s">
        <v>527</v>
      </c>
      <c r="C528" s="838" t="s">
        <v>528</v>
      </c>
      <c r="D528" s="838" t="s">
        <v>703</v>
      </c>
      <c r="E528" s="838" t="s">
        <v>704</v>
      </c>
    </row>
    <row r="529" spans="2:5" x14ac:dyDescent="0.45">
      <c r="B529" s="838" t="s">
        <v>527</v>
      </c>
      <c r="C529" s="838" t="s">
        <v>528</v>
      </c>
      <c r="D529" s="838" t="s">
        <v>705</v>
      </c>
      <c r="E529" s="838" t="s">
        <v>706</v>
      </c>
    </row>
    <row r="530" spans="2:5" x14ac:dyDescent="0.45">
      <c r="B530" s="838" t="s">
        <v>527</v>
      </c>
      <c r="C530" s="838" t="s">
        <v>528</v>
      </c>
      <c r="D530" s="838" t="s">
        <v>869</v>
      </c>
      <c r="E530" s="838" t="s">
        <v>870</v>
      </c>
    </row>
    <row r="531" spans="2:5" x14ac:dyDescent="0.45">
      <c r="B531" s="838" t="s">
        <v>527</v>
      </c>
      <c r="C531" s="838" t="s">
        <v>531</v>
      </c>
      <c r="D531" s="838" t="s">
        <v>697</v>
      </c>
      <c r="E531" s="838" t="s">
        <v>698</v>
      </c>
    </row>
    <row r="532" spans="2:5" x14ac:dyDescent="0.45">
      <c r="B532" s="838" t="s">
        <v>527</v>
      </c>
      <c r="C532" s="838" t="s">
        <v>531</v>
      </c>
      <c r="D532" s="838" t="s">
        <v>867</v>
      </c>
      <c r="E532" s="838" t="s">
        <v>868</v>
      </c>
    </row>
    <row r="533" spans="2:5" x14ac:dyDescent="0.45">
      <c r="B533" s="838" t="s">
        <v>527</v>
      </c>
      <c r="C533" s="838" t="s">
        <v>531</v>
      </c>
      <c r="D533" s="838" t="s">
        <v>703</v>
      </c>
      <c r="E533" s="838" t="s">
        <v>704</v>
      </c>
    </row>
    <row r="534" spans="2:5" x14ac:dyDescent="0.45">
      <c r="B534" s="838" t="s">
        <v>527</v>
      </c>
      <c r="C534" s="838" t="s">
        <v>531</v>
      </c>
      <c r="D534" s="838" t="s">
        <v>705</v>
      </c>
      <c r="E534" s="838" t="s">
        <v>706</v>
      </c>
    </row>
    <row r="535" spans="2:5" x14ac:dyDescent="0.45">
      <c r="B535" s="838" t="s">
        <v>527</v>
      </c>
      <c r="C535" s="838" t="s">
        <v>531</v>
      </c>
      <c r="D535" s="838" t="s">
        <v>869</v>
      </c>
      <c r="E535" s="838" t="s">
        <v>870</v>
      </c>
    </row>
    <row r="536" spans="2:5" x14ac:dyDescent="0.45">
      <c r="B536" s="838" t="s">
        <v>527</v>
      </c>
      <c r="C536" s="838" t="s">
        <v>528</v>
      </c>
      <c r="D536" s="838" t="s">
        <v>707</v>
      </c>
      <c r="E536" s="838" t="s">
        <v>708</v>
      </c>
    </row>
    <row r="537" spans="2:5" x14ac:dyDescent="0.45">
      <c r="B537" s="838" t="s">
        <v>527</v>
      </c>
      <c r="C537" s="838" t="s">
        <v>528</v>
      </c>
      <c r="D537" s="838" t="s">
        <v>709</v>
      </c>
      <c r="E537" s="838" t="s">
        <v>710</v>
      </c>
    </row>
    <row r="538" spans="2:5" x14ac:dyDescent="0.45">
      <c r="B538" s="838" t="s">
        <v>527</v>
      </c>
      <c r="C538" s="838" t="s">
        <v>528</v>
      </c>
      <c r="D538" s="838" t="s">
        <v>711</v>
      </c>
      <c r="E538" s="838" t="s">
        <v>712</v>
      </c>
    </row>
    <row r="539" spans="2:5" x14ac:dyDescent="0.45">
      <c r="B539" s="838" t="s">
        <v>527</v>
      </c>
      <c r="C539" s="838" t="s">
        <v>531</v>
      </c>
      <c r="D539" s="838" t="s">
        <v>707</v>
      </c>
      <c r="E539" s="838" t="s">
        <v>708</v>
      </c>
    </row>
    <row r="540" spans="2:5" x14ac:dyDescent="0.45">
      <c r="B540" s="838" t="s">
        <v>527</v>
      </c>
      <c r="C540" s="838" t="s">
        <v>531</v>
      </c>
      <c r="D540" s="838" t="s">
        <v>709</v>
      </c>
      <c r="E540" s="838" t="s">
        <v>710</v>
      </c>
    </row>
    <row r="541" spans="2:5" x14ac:dyDescent="0.45">
      <c r="B541" s="838" t="s">
        <v>527</v>
      </c>
      <c r="C541" s="838" t="s">
        <v>531</v>
      </c>
      <c r="D541" s="838" t="s">
        <v>711</v>
      </c>
      <c r="E541" s="838" t="s">
        <v>712</v>
      </c>
    </row>
    <row r="542" spans="2:5" x14ac:dyDescent="0.45">
      <c r="B542" s="838" t="s">
        <v>527</v>
      </c>
      <c r="C542" s="838" t="s">
        <v>528</v>
      </c>
      <c r="D542" s="838" t="s">
        <v>713</v>
      </c>
      <c r="E542" s="838" t="s">
        <v>714</v>
      </c>
    </row>
    <row r="543" spans="2:5" x14ac:dyDescent="0.45">
      <c r="B543" s="838" t="s">
        <v>527</v>
      </c>
      <c r="C543" s="838" t="s">
        <v>528</v>
      </c>
      <c r="D543" s="838" t="s">
        <v>715</v>
      </c>
      <c r="E543" s="838" t="s">
        <v>716</v>
      </c>
    </row>
    <row r="544" spans="2:5" x14ac:dyDescent="0.45">
      <c r="B544" s="838" t="s">
        <v>527</v>
      </c>
      <c r="C544" s="838" t="s">
        <v>528</v>
      </c>
      <c r="D544" s="838" t="s">
        <v>717</v>
      </c>
      <c r="E544" s="838" t="s">
        <v>718</v>
      </c>
    </row>
    <row r="545" spans="2:5" x14ac:dyDescent="0.45">
      <c r="B545" s="838" t="s">
        <v>527</v>
      </c>
      <c r="C545" s="838" t="s">
        <v>531</v>
      </c>
      <c r="D545" s="838" t="s">
        <v>713</v>
      </c>
      <c r="E545" s="838" t="s">
        <v>714</v>
      </c>
    </row>
    <row r="546" spans="2:5" x14ac:dyDescent="0.45">
      <c r="B546" s="838" t="s">
        <v>527</v>
      </c>
      <c r="C546" s="838" t="s">
        <v>531</v>
      </c>
      <c r="D546" s="838" t="s">
        <v>715</v>
      </c>
      <c r="E546" s="838" t="s">
        <v>716</v>
      </c>
    </row>
    <row r="547" spans="2:5" x14ac:dyDescent="0.45">
      <c r="B547" s="838" t="s">
        <v>527</v>
      </c>
      <c r="C547" s="838" t="s">
        <v>531</v>
      </c>
      <c r="D547" s="838" t="s">
        <v>717</v>
      </c>
      <c r="E547" s="838" t="s">
        <v>718</v>
      </c>
    </row>
    <row r="548" spans="2:5" x14ac:dyDescent="0.45">
      <c r="B548" s="838" t="s">
        <v>527</v>
      </c>
      <c r="C548" s="838" t="s">
        <v>528</v>
      </c>
      <c r="D548" s="838" t="s">
        <v>719</v>
      </c>
      <c r="E548" s="838" t="s">
        <v>720</v>
      </c>
    </row>
    <row r="549" spans="2:5" x14ac:dyDescent="0.45">
      <c r="B549" s="838" t="s">
        <v>527</v>
      </c>
      <c r="C549" s="838" t="s">
        <v>531</v>
      </c>
      <c r="D549" s="838" t="s">
        <v>719</v>
      </c>
      <c r="E549" s="838" t="s">
        <v>720</v>
      </c>
    </row>
    <row r="550" spans="2:5" x14ac:dyDescent="0.45">
      <c r="B550" s="838" t="s">
        <v>527</v>
      </c>
      <c r="C550" s="838" t="s">
        <v>528</v>
      </c>
      <c r="D550" s="838" t="s">
        <v>721</v>
      </c>
      <c r="E550" s="838" t="s">
        <v>722</v>
      </c>
    </row>
    <row r="551" spans="2:5" x14ac:dyDescent="0.45">
      <c r="B551" s="838" t="s">
        <v>527</v>
      </c>
      <c r="C551" s="838" t="s">
        <v>528</v>
      </c>
      <c r="D551" s="838" t="s">
        <v>723</v>
      </c>
      <c r="E551" s="838" t="s">
        <v>724</v>
      </c>
    </row>
    <row r="552" spans="2:5" x14ac:dyDescent="0.45">
      <c r="B552" s="838" t="s">
        <v>527</v>
      </c>
      <c r="C552" s="838" t="s">
        <v>531</v>
      </c>
      <c r="D552" s="838" t="s">
        <v>721</v>
      </c>
      <c r="E552" s="838" t="s">
        <v>722</v>
      </c>
    </row>
    <row r="553" spans="2:5" x14ac:dyDescent="0.45">
      <c r="B553" s="838" t="s">
        <v>527</v>
      </c>
      <c r="C553" s="838" t="s">
        <v>531</v>
      </c>
      <c r="D553" s="838" t="s">
        <v>723</v>
      </c>
      <c r="E553" s="838" t="s">
        <v>724</v>
      </c>
    </row>
    <row r="554" spans="2:5" x14ac:dyDescent="0.45">
      <c r="B554" s="838" t="s">
        <v>527</v>
      </c>
      <c r="C554" s="838" t="s">
        <v>528</v>
      </c>
      <c r="D554" s="838" t="s">
        <v>725</v>
      </c>
      <c r="E554" s="838" t="s">
        <v>726</v>
      </c>
    </row>
    <row r="555" spans="2:5" x14ac:dyDescent="0.45">
      <c r="B555" s="838" t="s">
        <v>527</v>
      </c>
      <c r="C555" s="838" t="s">
        <v>531</v>
      </c>
      <c r="D555" s="838" t="s">
        <v>725</v>
      </c>
      <c r="E555" s="838" t="s">
        <v>726</v>
      </c>
    </row>
    <row r="556" spans="2:5" x14ac:dyDescent="0.45">
      <c r="B556" s="838" t="s">
        <v>527</v>
      </c>
      <c r="C556" s="838" t="s">
        <v>528</v>
      </c>
      <c r="D556" s="838" t="s">
        <v>871</v>
      </c>
      <c r="E556" s="838" t="s">
        <v>872</v>
      </c>
    </row>
    <row r="557" spans="2:5" x14ac:dyDescent="0.45">
      <c r="B557" s="838" t="s">
        <v>527</v>
      </c>
      <c r="C557" s="838" t="s">
        <v>528</v>
      </c>
      <c r="D557" s="838" t="s">
        <v>745</v>
      </c>
      <c r="E557" s="838" t="s">
        <v>746</v>
      </c>
    </row>
    <row r="558" spans="2:5" x14ac:dyDescent="0.45">
      <c r="B558" s="838" t="s">
        <v>527</v>
      </c>
      <c r="C558" s="838" t="s">
        <v>531</v>
      </c>
      <c r="D558" s="838" t="s">
        <v>871</v>
      </c>
      <c r="E558" s="838" t="s">
        <v>872</v>
      </c>
    </row>
    <row r="559" spans="2:5" x14ac:dyDescent="0.45">
      <c r="B559" s="838" t="s">
        <v>527</v>
      </c>
      <c r="C559" s="838" t="s">
        <v>531</v>
      </c>
      <c r="D559" s="838" t="s">
        <v>745</v>
      </c>
      <c r="E559" s="838" t="s">
        <v>746</v>
      </c>
    </row>
    <row r="560" spans="2:5" x14ac:dyDescent="0.45">
      <c r="B560" s="838" t="s">
        <v>527</v>
      </c>
      <c r="C560" s="838" t="s">
        <v>528</v>
      </c>
      <c r="D560" s="838" t="s">
        <v>727</v>
      </c>
      <c r="E560" s="838" t="s">
        <v>728</v>
      </c>
    </row>
    <row r="561" spans="2:5" x14ac:dyDescent="0.45">
      <c r="B561" s="838" t="s">
        <v>527</v>
      </c>
      <c r="C561" s="838" t="s">
        <v>528</v>
      </c>
      <c r="D561" s="838" t="s">
        <v>729</v>
      </c>
      <c r="E561" s="838" t="s">
        <v>730</v>
      </c>
    </row>
    <row r="562" spans="2:5" x14ac:dyDescent="0.45">
      <c r="B562" s="838" t="s">
        <v>527</v>
      </c>
      <c r="C562" s="838" t="s">
        <v>528</v>
      </c>
      <c r="D562" s="838" t="s">
        <v>873</v>
      </c>
      <c r="E562" s="838" t="s">
        <v>874</v>
      </c>
    </row>
    <row r="563" spans="2:5" x14ac:dyDescent="0.45">
      <c r="B563" s="838" t="s">
        <v>527</v>
      </c>
      <c r="C563" s="838" t="s">
        <v>528</v>
      </c>
      <c r="D563" s="838" t="s">
        <v>731</v>
      </c>
      <c r="E563" s="838" t="s">
        <v>732</v>
      </c>
    </row>
    <row r="564" spans="2:5" x14ac:dyDescent="0.45">
      <c r="B564" s="838" t="s">
        <v>527</v>
      </c>
      <c r="C564" s="838" t="s">
        <v>528</v>
      </c>
      <c r="D564" s="838" t="s">
        <v>875</v>
      </c>
      <c r="E564" s="838" t="s">
        <v>876</v>
      </c>
    </row>
    <row r="565" spans="2:5" x14ac:dyDescent="0.45">
      <c r="B565" s="838" t="s">
        <v>527</v>
      </c>
      <c r="C565" s="838" t="s">
        <v>528</v>
      </c>
      <c r="D565" s="838" t="s">
        <v>877</v>
      </c>
      <c r="E565" s="838" t="s">
        <v>878</v>
      </c>
    </row>
    <row r="566" spans="2:5" x14ac:dyDescent="0.45">
      <c r="B566" s="838" t="s">
        <v>527</v>
      </c>
      <c r="C566" s="838" t="s">
        <v>528</v>
      </c>
      <c r="D566" s="838" t="s">
        <v>879</v>
      </c>
      <c r="E566" s="838" t="s">
        <v>880</v>
      </c>
    </row>
    <row r="567" spans="2:5" x14ac:dyDescent="0.45">
      <c r="B567" s="838" t="s">
        <v>527</v>
      </c>
      <c r="C567" s="838" t="s">
        <v>528</v>
      </c>
      <c r="D567" s="838" t="s">
        <v>881</v>
      </c>
      <c r="E567" s="838" t="s">
        <v>882</v>
      </c>
    </row>
    <row r="568" spans="2:5" x14ac:dyDescent="0.45">
      <c r="B568" s="838" t="s">
        <v>527</v>
      </c>
      <c r="C568" s="838" t="s">
        <v>528</v>
      </c>
      <c r="D568" s="838" t="s">
        <v>883</v>
      </c>
      <c r="E568" s="838" t="s">
        <v>884</v>
      </c>
    </row>
    <row r="569" spans="2:5" x14ac:dyDescent="0.45">
      <c r="B569" s="838" t="s">
        <v>527</v>
      </c>
      <c r="C569" s="838" t="s">
        <v>531</v>
      </c>
      <c r="D569" s="838" t="s">
        <v>727</v>
      </c>
      <c r="E569" s="838" t="s">
        <v>728</v>
      </c>
    </row>
    <row r="570" spans="2:5" x14ac:dyDescent="0.45">
      <c r="B570" s="838" t="s">
        <v>527</v>
      </c>
      <c r="C570" s="838" t="s">
        <v>531</v>
      </c>
      <c r="D570" s="838" t="s">
        <v>729</v>
      </c>
      <c r="E570" s="838" t="s">
        <v>730</v>
      </c>
    </row>
    <row r="571" spans="2:5" x14ac:dyDescent="0.45">
      <c r="B571" s="838" t="s">
        <v>527</v>
      </c>
      <c r="C571" s="838" t="s">
        <v>531</v>
      </c>
      <c r="D571" s="838" t="s">
        <v>873</v>
      </c>
      <c r="E571" s="838" t="s">
        <v>874</v>
      </c>
    </row>
    <row r="572" spans="2:5" x14ac:dyDescent="0.45">
      <c r="B572" s="838" t="s">
        <v>527</v>
      </c>
      <c r="C572" s="838" t="s">
        <v>531</v>
      </c>
      <c r="D572" s="838" t="s">
        <v>731</v>
      </c>
      <c r="E572" s="838" t="s">
        <v>732</v>
      </c>
    </row>
    <row r="573" spans="2:5" x14ac:dyDescent="0.45">
      <c r="B573" s="838" t="s">
        <v>527</v>
      </c>
      <c r="C573" s="838" t="s">
        <v>531</v>
      </c>
      <c r="D573" s="838" t="s">
        <v>875</v>
      </c>
      <c r="E573" s="838" t="s">
        <v>876</v>
      </c>
    </row>
    <row r="574" spans="2:5" x14ac:dyDescent="0.45">
      <c r="B574" s="838" t="s">
        <v>527</v>
      </c>
      <c r="C574" s="838" t="s">
        <v>531</v>
      </c>
      <c r="D574" s="838" t="s">
        <v>877</v>
      </c>
      <c r="E574" s="838" t="s">
        <v>878</v>
      </c>
    </row>
    <row r="575" spans="2:5" x14ac:dyDescent="0.45">
      <c r="B575" s="838" t="s">
        <v>527</v>
      </c>
      <c r="C575" s="838" t="s">
        <v>531</v>
      </c>
      <c r="D575" s="838" t="s">
        <v>879</v>
      </c>
      <c r="E575" s="838" t="s">
        <v>880</v>
      </c>
    </row>
    <row r="576" spans="2:5" x14ac:dyDescent="0.45">
      <c r="B576" s="838" t="s">
        <v>527</v>
      </c>
      <c r="C576" s="838" t="s">
        <v>531</v>
      </c>
      <c r="D576" s="838" t="s">
        <v>881</v>
      </c>
      <c r="E576" s="838" t="s">
        <v>882</v>
      </c>
    </row>
    <row r="577" spans="2:5" x14ac:dyDescent="0.45">
      <c r="B577" s="838" t="s">
        <v>527</v>
      </c>
      <c r="C577" s="838" t="s">
        <v>531</v>
      </c>
      <c r="D577" s="838" t="s">
        <v>883</v>
      </c>
      <c r="E577" s="838" t="s">
        <v>884</v>
      </c>
    </row>
    <row r="578" spans="2:5" x14ac:dyDescent="0.45">
      <c r="B578" s="838" t="s">
        <v>527</v>
      </c>
      <c r="C578" s="838" t="s">
        <v>528</v>
      </c>
      <c r="D578" s="838" t="s">
        <v>735</v>
      </c>
      <c r="E578" s="838" t="s">
        <v>736</v>
      </c>
    </row>
    <row r="579" spans="2:5" x14ac:dyDescent="0.45">
      <c r="B579" s="838" t="s">
        <v>527</v>
      </c>
      <c r="C579" s="838" t="s">
        <v>528</v>
      </c>
      <c r="D579" s="838" t="s">
        <v>737</v>
      </c>
      <c r="E579" s="838" t="s">
        <v>738</v>
      </c>
    </row>
    <row r="580" spans="2:5" x14ac:dyDescent="0.45">
      <c r="B580" s="838" t="s">
        <v>527</v>
      </c>
      <c r="C580" s="838" t="s">
        <v>528</v>
      </c>
      <c r="D580" s="838" t="s">
        <v>739</v>
      </c>
      <c r="E580" s="838" t="s">
        <v>740</v>
      </c>
    </row>
    <row r="581" spans="2:5" x14ac:dyDescent="0.45">
      <c r="B581" s="838" t="s">
        <v>527</v>
      </c>
      <c r="C581" s="838" t="s">
        <v>528</v>
      </c>
      <c r="D581" s="838" t="s">
        <v>741</v>
      </c>
      <c r="E581" s="838" t="s">
        <v>742</v>
      </c>
    </row>
    <row r="582" spans="2:5" x14ac:dyDescent="0.45">
      <c r="B582" s="838" t="s">
        <v>527</v>
      </c>
      <c r="C582" s="838" t="s">
        <v>528</v>
      </c>
      <c r="D582" s="838" t="s">
        <v>743</v>
      </c>
      <c r="E582" s="838" t="s">
        <v>744</v>
      </c>
    </row>
    <row r="583" spans="2:5" x14ac:dyDescent="0.45">
      <c r="B583" s="838" t="s">
        <v>527</v>
      </c>
      <c r="C583" s="838" t="s">
        <v>528</v>
      </c>
      <c r="D583" s="838" t="s">
        <v>747</v>
      </c>
      <c r="E583" s="838" t="s">
        <v>748</v>
      </c>
    </row>
    <row r="584" spans="2:5" x14ac:dyDescent="0.45">
      <c r="B584" s="838" t="s">
        <v>527</v>
      </c>
      <c r="C584" s="838" t="s">
        <v>531</v>
      </c>
      <c r="D584" s="838" t="s">
        <v>735</v>
      </c>
      <c r="E584" s="838" t="s">
        <v>736</v>
      </c>
    </row>
    <row r="585" spans="2:5" x14ac:dyDescent="0.45">
      <c r="B585" s="838" t="s">
        <v>527</v>
      </c>
      <c r="C585" s="838" t="s">
        <v>531</v>
      </c>
      <c r="D585" s="838" t="s">
        <v>737</v>
      </c>
      <c r="E585" s="838" t="s">
        <v>738</v>
      </c>
    </row>
    <row r="586" spans="2:5" x14ac:dyDescent="0.45">
      <c r="B586" s="838" t="s">
        <v>527</v>
      </c>
      <c r="C586" s="838" t="s">
        <v>531</v>
      </c>
      <c r="D586" s="838" t="s">
        <v>739</v>
      </c>
      <c r="E586" s="838" t="s">
        <v>740</v>
      </c>
    </row>
    <row r="587" spans="2:5" x14ac:dyDescent="0.45">
      <c r="B587" s="838" t="s">
        <v>527</v>
      </c>
      <c r="C587" s="838" t="s">
        <v>531</v>
      </c>
      <c r="D587" s="838" t="s">
        <v>741</v>
      </c>
      <c r="E587" s="838" t="s">
        <v>742</v>
      </c>
    </row>
    <row r="588" spans="2:5" x14ac:dyDescent="0.45">
      <c r="B588" s="838" t="s">
        <v>527</v>
      </c>
      <c r="C588" s="838" t="s">
        <v>531</v>
      </c>
      <c r="D588" s="838" t="s">
        <v>743</v>
      </c>
      <c r="E588" s="838" t="s">
        <v>744</v>
      </c>
    </row>
    <row r="589" spans="2:5" x14ac:dyDescent="0.45">
      <c r="B589" s="838" t="s">
        <v>527</v>
      </c>
      <c r="C589" s="838" t="s">
        <v>531</v>
      </c>
      <c r="D589" s="838" t="s">
        <v>747</v>
      </c>
      <c r="E589" s="838" t="s">
        <v>748</v>
      </c>
    </row>
    <row r="590" spans="2:5" x14ac:dyDescent="0.45">
      <c r="B590" s="838" t="s">
        <v>527</v>
      </c>
      <c r="C590" s="838" t="s">
        <v>528</v>
      </c>
      <c r="D590" s="838" t="s">
        <v>749</v>
      </c>
      <c r="E590" s="838" t="s">
        <v>750</v>
      </c>
    </row>
    <row r="591" spans="2:5" x14ac:dyDescent="0.45">
      <c r="B591" s="838" t="s">
        <v>527</v>
      </c>
      <c r="C591" s="838" t="s">
        <v>531</v>
      </c>
      <c r="D591" s="838" t="s">
        <v>749</v>
      </c>
      <c r="E591" s="838" t="s">
        <v>750</v>
      </c>
    </row>
    <row r="592" spans="2:5" x14ac:dyDescent="0.45">
      <c r="B592" s="838" t="s">
        <v>527</v>
      </c>
      <c r="C592" s="838" t="s">
        <v>528</v>
      </c>
      <c r="D592" s="838" t="s">
        <v>885</v>
      </c>
      <c r="E592" s="838" t="s">
        <v>886</v>
      </c>
    </row>
    <row r="593" spans="2:5" x14ac:dyDescent="0.45">
      <c r="B593" s="838" t="s">
        <v>527</v>
      </c>
      <c r="C593" s="838" t="s">
        <v>531</v>
      </c>
      <c r="D593" s="838" t="s">
        <v>885</v>
      </c>
      <c r="E593" s="838" t="s">
        <v>886</v>
      </c>
    </row>
    <row r="594" spans="2:5" x14ac:dyDescent="0.45">
      <c r="B594" s="838" t="s">
        <v>527</v>
      </c>
      <c r="C594" s="838" t="s">
        <v>528</v>
      </c>
      <c r="D594" s="838" t="s">
        <v>887</v>
      </c>
      <c r="E594" s="838" t="s">
        <v>888</v>
      </c>
    </row>
    <row r="595" spans="2:5" x14ac:dyDescent="0.45">
      <c r="B595" s="838" t="s">
        <v>527</v>
      </c>
      <c r="C595" s="838" t="s">
        <v>531</v>
      </c>
      <c r="D595" s="838" t="s">
        <v>887</v>
      </c>
      <c r="E595" s="838" t="s">
        <v>888</v>
      </c>
    </row>
    <row r="596" spans="2:5" x14ac:dyDescent="0.45">
      <c r="B596" s="838" t="s">
        <v>527</v>
      </c>
      <c r="C596" s="838" t="s">
        <v>528</v>
      </c>
      <c r="D596" s="838" t="s">
        <v>889</v>
      </c>
      <c r="E596" s="838" t="s">
        <v>890</v>
      </c>
    </row>
    <row r="597" spans="2:5" x14ac:dyDescent="0.45">
      <c r="B597" s="838" t="s">
        <v>527</v>
      </c>
      <c r="C597" s="838" t="s">
        <v>528</v>
      </c>
      <c r="D597" s="838" t="s">
        <v>757</v>
      </c>
      <c r="E597" s="838" t="s">
        <v>758</v>
      </c>
    </row>
    <row r="598" spans="2:5" x14ac:dyDescent="0.45">
      <c r="B598" s="838" t="s">
        <v>527</v>
      </c>
      <c r="C598" s="838" t="s">
        <v>531</v>
      </c>
      <c r="D598" s="838" t="s">
        <v>889</v>
      </c>
      <c r="E598" s="838" t="s">
        <v>890</v>
      </c>
    </row>
    <row r="599" spans="2:5" x14ac:dyDescent="0.45">
      <c r="B599" s="838" t="s">
        <v>527</v>
      </c>
      <c r="C599" s="838" t="s">
        <v>531</v>
      </c>
      <c r="D599" s="838" t="s">
        <v>757</v>
      </c>
      <c r="E599" s="838" t="s">
        <v>758</v>
      </c>
    </row>
    <row r="600" spans="2:5" x14ac:dyDescent="0.45">
      <c r="B600" s="838" t="s">
        <v>527</v>
      </c>
      <c r="C600" s="838" t="s">
        <v>528</v>
      </c>
      <c r="D600" s="838" t="s">
        <v>759</v>
      </c>
      <c r="E600" s="838" t="s">
        <v>760</v>
      </c>
    </row>
    <row r="601" spans="2:5" x14ac:dyDescent="0.45">
      <c r="B601" s="838" t="s">
        <v>527</v>
      </c>
      <c r="C601" s="838" t="s">
        <v>528</v>
      </c>
      <c r="D601" s="838" t="s">
        <v>761</v>
      </c>
      <c r="E601" s="838" t="s">
        <v>762</v>
      </c>
    </row>
    <row r="602" spans="2:5" x14ac:dyDescent="0.45">
      <c r="B602" s="838" t="s">
        <v>527</v>
      </c>
      <c r="C602" s="838" t="s">
        <v>531</v>
      </c>
      <c r="D602" s="838" t="s">
        <v>759</v>
      </c>
      <c r="E602" s="838" t="s">
        <v>760</v>
      </c>
    </row>
    <row r="603" spans="2:5" x14ac:dyDescent="0.45">
      <c r="B603" s="838" t="s">
        <v>527</v>
      </c>
      <c r="C603" s="838" t="s">
        <v>531</v>
      </c>
      <c r="D603" s="838" t="s">
        <v>761</v>
      </c>
      <c r="E603" s="838" t="s">
        <v>762</v>
      </c>
    </row>
    <row r="604" spans="2:5" x14ac:dyDescent="0.45">
      <c r="B604" s="838" t="s">
        <v>527</v>
      </c>
      <c r="C604" s="838" t="s">
        <v>528</v>
      </c>
      <c r="D604" s="838" t="s">
        <v>775</v>
      </c>
      <c r="E604" s="838" t="s">
        <v>776</v>
      </c>
    </row>
    <row r="605" spans="2:5" x14ac:dyDescent="0.45">
      <c r="B605" s="838" t="s">
        <v>527</v>
      </c>
      <c r="C605" s="838" t="s">
        <v>531</v>
      </c>
      <c r="D605" s="838" t="s">
        <v>775</v>
      </c>
      <c r="E605" s="838" t="s">
        <v>776</v>
      </c>
    </row>
    <row r="606" spans="2:5" x14ac:dyDescent="0.45">
      <c r="B606" s="838" t="s">
        <v>527</v>
      </c>
      <c r="C606" s="838" t="s">
        <v>528</v>
      </c>
      <c r="D606" s="838" t="s">
        <v>891</v>
      </c>
      <c r="E606" s="838" t="s">
        <v>892</v>
      </c>
    </row>
    <row r="607" spans="2:5" x14ac:dyDescent="0.45">
      <c r="B607" s="838" t="s">
        <v>527</v>
      </c>
      <c r="C607" s="838" t="s">
        <v>531</v>
      </c>
      <c r="D607" s="838" t="s">
        <v>891</v>
      </c>
      <c r="E607" s="838" t="s">
        <v>892</v>
      </c>
    </row>
    <row r="608" spans="2:5" x14ac:dyDescent="0.45">
      <c r="B608" s="838" t="s">
        <v>527</v>
      </c>
      <c r="C608" s="838" t="s">
        <v>528</v>
      </c>
      <c r="D608" s="838" t="s">
        <v>777</v>
      </c>
      <c r="E608" s="838" t="s">
        <v>778</v>
      </c>
    </row>
    <row r="609" spans="2:5" x14ac:dyDescent="0.45">
      <c r="B609" s="838" t="s">
        <v>527</v>
      </c>
      <c r="C609" s="838" t="s">
        <v>531</v>
      </c>
      <c r="D609" s="838" t="s">
        <v>777</v>
      </c>
      <c r="E609" s="838" t="s">
        <v>778</v>
      </c>
    </row>
    <row r="610" spans="2:5" x14ac:dyDescent="0.45">
      <c r="B610" s="838" t="s">
        <v>527</v>
      </c>
      <c r="C610" s="838" t="s">
        <v>528</v>
      </c>
      <c r="D610" s="838" t="s">
        <v>893</v>
      </c>
      <c r="E610" s="838" t="s">
        <v>894</v>
      </c>
    </row>
    <row r="611" spans="2:5" x14ac:dyDescent="0.45">
      <c r="B611" s="838" t="s">
        <v>527</v>
      </c>
      <c r="C611" s="838" t="s">
        <v>528</v>
      </c>
      <c r="D611" s="838" t="s">
        <v>895</v>
      </c>
      <c r="E611" s="838" t="s">
        <v>896</v>
      </c>
    </row>
    <row r="612" spans="2:5" x14ac:dyDescent="0.45">
      <c r="B612" s="838" t="s">
        <v>527</v>
      </c>
      <c r="C612" s="838" t="s">
        <v>531</v>
      </c>
      <c r="D612" s="838" t="s">
        <v>893</v>
      </c>
      <c r="E612" s="838" t="s">
        <v>894</v>
      </c>
    </row>
    <row r="613" spans="2:5" x14ac:dyDescent="0.45">
      <c r="B613" s="838" t="s">
        <v>527</v>
      </c>
      <c r="C613" s="838" t="s">
        <v>531</v>
      </c>
      <c r="D613" s="838" t="s">
        <v>895</v>
      </c>
      <c r="E613" s="838" t="s">
        <v>896</v>
      </c>
    </row>
    <row r="614" spans="2:5" x14ac:dyDescent="0.45">
      <c r="B614" s="838" t="s">
        <v>527</v>
      </c>
      <c r="C614" s="838" t="s">
        <v>528</v>
      </c>
      <c r="D614" s="838" t="s">
        <v>897</v>
      </c>
      <c r="E614" s="838" t="s">
        <v>898</v>
      </c>
    </row>
    <row r="615" spans="2:5" x14ac:dyDescent="0.45">
      <c r="B615" s="838" t="s">
        <v>527</v>
      </c>
      <c r="C615" s="838" t="s">
        <v>528</v>
      </c>
      <c r="D615" s="838" t="s">
        <v>899</v>
      </c>
      <c r="E615" s="838" t="s">
        <v>900</v>
      </c>
    </row>
    <row r="616" spans="2:5" x14ac:dyDescent="0.45">
      <c r="B616" s="838" t="s">
        <v>527</v>
      </c>
      <c r="C616" s="838" t="s">
        <v>531</v>
      </c>
      <c r="D616" s="838" t="s">
        <v>897</v>
      </c>
      <c r="E616" s="838" t="s">
        <v>898</v>
      </c>
    </row>
    <row r="617" spans="2:5" x14ac:dyDescent="0.45">
      <c r="B617" s="838" t="s">
        <v>527</v>
      </c>
      <c r="C617" s="838" t="s">
        <v>531</v>
      </c>
      <c r="D617" s="838" t="s">
        <v>899</v>
      </c>
      <c r="E617" s="838" t="s">
        <v>900</v>
      </c>
    </row>
    <row r="618" spans="2:5" x14ac:dyDescent="0.45">
      <c r="B618" s="838" t="s">
        <v>527</v>
      </c>
      <c r="C618" s="838" t="s">
        <v>528</v>
      </c>
      <c r="D618" s="838" t="s">
        <v>901</v>
      </c>
      <c r="E618" s="838" t="s">
        <v>902</v>
      </c>
    </row>
    <row r="619" spans="2:5" x14ac:dyDescent="0.45">
      <c r="B619" s="838" t="s">
        <v>527</v>
      </c>
      <c r="C619" s="838" t="s">
        <v>528</v>
      </c>
      <c r="D619" s="838" t="s">
        <v>903</v>
      </c>
      <c r="E619" s="838" t="s">
        <v>904</v>
      </c>
    </row>
    <row r="620" spans="2:5" x14ac:dyDescent="0.45">
      <c r="B620" s="838" t="s">
        <v>527</v>
      </c>
      <c r="C620" s="838" t="s">
        <v>531</v>
      </c>
      <c r="D620" s="838" t="s">
        <v>901</v>
      </c>
      <c r="E620" s="838" t="s">
        <v>902</v>
      </c>
    </row>
    <row r="621" spans="2:5" x14ac:dyDescent="0.45">
      <c r="B621" s="838" t="s">
        <v>527</v>
      </c>
      <c r="C621" s="838" t="s">
        <v>531</v>
      </c>
      <c r="D621" s="838" t="s">
        <v>903</v>
      </c>
      <c r="E621" s="838" t="s">
        <v>904</v>
      </c>
    </row>
    <row r="622" spans="2:5" x14ac:dyDescent="0.45">
      <c r="B622" s="838" t="s">
        <v>527</v>
      </c>
      <c r="C622" s="838" t="s">
        <v>528</v>
      </c>
      <c r="D622" s="838" t="s">
        <v>793</v>
      </c>
      <c r="E622" s="838" t="s">
        <v>794</v>
      </c>
    </row>
    <row r="623" spans="2:5" x14ac:dyDescent="0.45">
      <c r="B623" s="838" t="s">
        <v>527</v>
      </c>
      <c r="C623" s="838" t="s">
        <v>531</v>
      </c>
      <c r="D623" s="838" t="s">
        <v>793</v>
      </c>
      <c r="E623" s="838" t="s">
        <v>794</v>
      </c>
    </row>
    <row r="624" spans="2:5" x14ac:dyDescent="0.45">
      <c r="B624" s="838" t="s">
        <v>527</v>
      </c>
      <c r="C624" s="838" t="s">
        <v>528</v>
      </c>
      <c r="D624" s="838" t="s">
        <v>795</v>
      </c>
      <c r="E624" s="838" t="s">
        <v>796</v>
      </c>
    </row>
    <row r="625" spans="2:5" x14ac:dyDescent="0.45">
      <c r="B625" s="838" t="s">
        <v>527</v>
      </c>
      <c r="C625" s="838" t="s">
        <v>531</v>
      </c>
      <c r="D625" s="838" t="s">
        <v>795</v>
      </c>
      <c r="E625" s="838" t="s">
        <v>796</v>
      </c>
    </row>
    <row r="626" spans="2:5" x14ac:dyDescent="0.45">
      <c r="B626" s="838" t="s">
        <v>527</v>
      </c>
      <c r="C626" s="838" t="s">
        <v>528</v>
      </c>
      <c r="D626" s="838" t="s">
        <v>905</v>
      </c>
      <c r="E626" s="838" t="s">
        <v>906</v>
      </c>
    </row>
    <row r="627" spans="2:5" x14ac:dyDescent="0.45">
      <c r="B627" s="838" t="s">
        <v>527</v>
      </c>
      <c r="C627" s="838" t="s">
        <v>528</v>
      </c>
      <c r="D627" s="838" t="s">
        <v>907</v>
      </c>
      <c r="E627" s="838" t="s">
        <v>908</v>
      </c>
    </row>
    <row r="628" spans="2:5" x14ac:dyDescent="0.45">
      <c r="B628" s="838" t="s">
        <v>527</v>
      </c>
      <c r="C628" s="838" t="s">
        <v>528</v>
      </c>
      <c r="D628" s="838" t="s">
        <v>909</v>
      </c>
      <c r="E628" s="838" t="s">
        <v>910</v>
      </c>
    </row>
    <row r="629" spans="2:5" x14ac:dyDescent="0.45">
      <c r="B629" s="838" t="s">
        <v>527</v>
      </c>
      <c r="C629" s="838" t="s">
        <v>531</v>
      </c>
      <c r="D629" s="838" t="s">
        <v>905</v>
      </c>
      <c r="E629" s="838" t="s">
        <v>906</v>
      </c>
    </row>
    <row r="630" spans="2:5" x14ac:dyDescent="0.45">
      <c r="B630" s="838" t="s">
        <v>527</v>
      </c>
      <c r="C630" s="838" t="s">
        <v>531</v>
      </c>
      <c r="D630" s="838" t="s">
        <v>907</v>
      </c>
      <c r="E630" s="838" t="s">
        <v>908</v>
      </c>
    </row>
    <row r="631" spans="2:5" x14ac:dyDescent="0.45">
      <c r="B631" s="838" t="s">
        <v>527</v>
      </c>
      <c r="C631" s="838" t="s">
        <v>531</v>
      </c>
      <c r="D631" s="838" t="s">
        <v>909</v>
      </c>
      <c r="E631" s="838" t="s">
        <v>910</v>
      </c>
    </row>
    <row r="632" spans="2:5" x14ac:dyDescent="0.45">
      <c r="B632" s="838" t="s">
        <v>527</v>
      </c>
      <c r="C632" s="838" t="s">
        <v>528</v>
      </c>
      <c r="D632" s="838" t="s">
        <v>801</v>
      </c>
      <c r="E632" s="838" t="s">
        <v>802</v>
      </c>
    </row>
    <row r="633" spans="2:5" x14ac:dyDescent="0.45">
      <c r="B633" s="838" t="s">
        <v>527</v>
      </c>
      <c r="C633" s="838" t="s">
        <v>531</v>
      </c>
      <c r="D633" s="838" t="s">
        <v>801</v>
      </c>
      <c r="E633" s="838" t="s">
        <v>802</v>
      </c>
    </row>
    <row r="634" spans="2:5" x14ac:dyDescent="0.45">
      <c r="B634" s="838" t="s">
        <v>527</v>
      </c>
      <c r="C634" s="838" t="s">
        <v>528</v>
      </c>
      <c r="D634" s="838" t="s">
        <v>803</v>
      </c>
      <c r="E634" s="838" t="s">
        <v>804</v>
      </c>
    </row>
    <row r="635" spans="2:5" x14ac:dyDescent="0.45">
      <c r="B635" s="838" t="s">
        <v>527</v>
      </c>
      <c r="C635" s="838" t="s">
        <v>528</v>
      </c>
      <c r="D635" s="838" t="s">
        <v>805</v>
      </c>
      <c r="E635" s="838" t="s">
        <v>806</v>
      </c>
    </row>
    <row r="636" spans="2:5" x14ac:dyDescent="0.45">
      <c r="B636" s="838" t="s">
        <v>527</v>
      </c>
      <c r="C636" s="838" t="s">
        <v>531</v>
      </c>
      <c r="D636" s="838" t="s">
        <v>803</v>
      </c>
      <c r="E636" s="838" t="s">
        <v>804</v>
      </c>
    </row>
    <row r="637" spans="2:5" x14ac:dyDescent="0.45">
      <c r="B637" s="838" t="s">
        <v>527</v>
      </c>
      <c r="C637" s="838" t="s">
        <v>531</v>
      </c>
      <c r="D637" s="838" t="s">
        <v>805</v>
      </c>
      <c r="E637" s="838" t="s">
        <v>806</v>
      </c>
    </row>
    <row r="638" spans="2:5" x14ac:dyDescent="0.45">
      <c r="B638" s="838" t="s">
        <v>527</v>
      </c>
      <c r="C638" s="838" t="s">
        <v>528</v>
      </c>
      <c r="D638" s="838" t="s">
        <v>911</v>
      </c>
      <c r="E638" s="838" t="s">
        <v>912</v>
      </c>
    </row>
    <row r="639" spans="2:5" x14ac:dyDescent="0.45">
      <c r="B639" s="838" t="s">
        <v>527</v>
      </c>
      <c r="C639" s="838" t="s">
        <v>531</v>
      </c>
      <c r="D639" s="838" t="s">
        <v>911</v>
      </c>
      <c r="E639" s="838" t="s">
        <v>912</v>
      </c>
    </row>
    <row r="640" spans="2:5" x14ac:dyDescent="0.45">
      <c r="B640" s="838" t="s">
        <v>527</v>
      </c>
      <c r="C640" s="838" t="s">
        <v>528</v>
      </c>
      <c r="D640" s="838" t="s">
        <v>807</v>
      </c>
      <c r="E640" s="838" t="s">
        <v>808</v>
      </c>
    </row>
    <row r="641" spans="2:5" x14ac:dyDescent="0.45">
      <c r="B641" s="838" t="s">
        <v>527</v>
      </c>
      <c r="C641" s="838" t="s">
        <v>531</v>
      </c>
      <c r="D641" s="838" t="s">
        <v>807</v>
      </c>
      <c r="E641" s="838" t="s">
        <v>808</v>
      </c>
    </row>
    <row r="642" spans="2:5" x14ac:dyDescent="0.45">
      <c r="B642" s="838" t="s">
        <v>527</v>
      </c>
      <c r="C642" s="838" t="s">
        <v>528</v>
      </c>
      <c r="D642" s="838" t="s">
        <v>809</v>
      </c>
      <c r="E642" s="838" t="s">
        <v>810</v>
      </c>
    </row>
    <row r="643" spans="2:5" x14ac:dyDescent="0.45">
      <c r="B643" s="838" t="s">
        <v>527</v>
      </c>
      <c r="C643" s="838" t="s">
        <v>528</v>
      </c>
      <c r="D643" s="838" t="s">
        <v>789</v>
      </c>
      <c r="E643" s="838" t="s">
        <v>790</v>
      </c>
    </row>
    <row r="644" spans="2:5" x14ac:dyDescent="0.45">
      <c r="B644" s="838" t="s">
        <v>527</v>
      </c>
      <c r="C644" s="838" t="s">
        <v>531</v>
      </c>
      <c r="D644" s="838" t="s">
        <v>809</v>
      </c>
      <c r="E644" s="838" t="s">
        <v>810</v>
      </c>
    </row>
    <row r="645" spans="2:5" x14ac:dyDescent="0.45">
      <c r="B645" s="838" t="s">
        <v>527</v>
      </c>
      <c r="C645" s="838" t="s">
        <v>531</v>
      </c>
      <c r="D645" s="838" t="s">
        <v>789</v>
      </c>
      <c r="E645" s="838" t="s">
        <v>790</v>
      </c>
    </row>
    <row r="646" spans="2:5" x14ac:dyDescent="0.45">
      <c r="B646" s="838" t="s">
        <v>527</v>
      </c>
      <c r="C646" s="838" t="s">
        <v>528</v>
      </c>
      <c r="D646" s="838" t="s">
        <v>811</v>
      </c>
      <c r="E646" s="838" t="s">
        <v>812</v>
      </c>
    </row>
    <row r="647" spans="2:5" x14ac:dyDescent="0.45">
      <c r="B647" s="838" t="s">
        <v>527</v>
      </c>
      <c r="C647" s="838" t="s">
        <v>528</v>
      </c>
      <c r="D647" s="838" t="s">
        <v>813</v>
      </c>
      <c r="E647" s="838" t="s">
        <v>814</v>
      </c>
    </row>
    <row r="648" spans="2:5" x14ac:dyDescent="0.45">
      <c r="B648" s="838" t="s">
        <v>527</v>
      </c>
      <c r="C648" s="838" t="s">
        <v>528</v>
      </c>
      <c r="D648" s="838" t="s">
        <v>815</v>
      </c>
      <c r="E648" s="838" t="s">
        <v>816</v>
      </c>
    </row>
    <row r="649" spans="2:5" x14ac:dyDescent="0.45">
      <c r="B649" s="838" t="s">
        <v>527</v>
      </c>
      <c r="C649" s="838" t="s">
        <v>531</v>
      </c>
      <c r="D649" s="838" t="s">
        <v>811</v>
      </c>
      <c r="E649" s="838" t="s">
        <v>812</v>
      </c>
    </row>
    <row r="650" spans="2:5" x14ac:dyDescent="0.45">
      <c r="B650" s="838" t="s">
        <v>527</v>
      </c>
      <c r="C650" s="838" t="s">
        <v>531</v>
      </c>
      <c r="D650" s="838" t="s">
        <v>813</v>
      </c>
      <c r="E650" s="838" t="s">
        <v>814</v>
      </c>
    </row>
    <row r="651" spans="2:5" x14ac:dyDescent="0.45">
      <c r="B651" s="838" t="s">
        <v>527</v>
      </c>
      <c r="C651" s="838" t="s">
        <v>531</v>
      </c>
      <c r="D651" s="838" t="s">
        <v>815</v>
      </c>
      <c r="E651" s="838" t="s">
        <v>816</v>
      </c>
    </row>
    <row r="652" spans="2:5" x14ac:dyDescent="0.45">
      <c r="B652" s="838" t="s">
        <v>527</v>
      </c>
      <c r="C652" s="838" t="s">
        <v>528</v>
      </c>
      <c r="D652" s="838" t="s">
        <v>817</v>
      </c>
      <c r="E652" s="838" t="s">
        <v>818</v>
      </c>
    </row>
    <row r="653" spans="2:5" x14ac:dyDescent="0.45">
      <c r="B653" s="838" t="s">
        <v>527</v>
      </c>
      <c r="C653" s="838" t="s">
        <v>531</v>
      </c>
      <c r="D653" s="838" t="s">
        <v>817</v>
      </c>
      <c r="E653" s="838" t="s">
        <v>818</v>
      </c>
    </row>
    <row r="654" spans="2:5" x14ac:dyDescent="0.45">
      <c r="B654" s="838" t="s">
        <v>527</v>
      </c>
      <c r="C654" s="838" t="s">
        <v>528</v>
      </c>
      <c r="D654" s="838" t="s">
        <v>819</v>
      </c>
      <c r="E654" s="838" t="s">
        <v>820</v>
      </c>
    </row>
    <row r="655" spans="2:5" x14ac:dyDescent="0.45">
      <c r="B655" s="838" t="s">
        <v>527</v>
      </c>
      <c r="C655" s="838" t="s">
        <v>528</v>
      </c>
      <c r="D655" s="838" t="s">
        <v>821</v>
      </c>
      <c r="E655" s="838" t="s">
        <v>822</v>
      </c>
    </row>
    <row r="656" spans="2:5" x14ac:dyDescent="0.45">
      <c r="B656" s="838" t="s">
        <v>527</v>
      </c>
      <c r="C656" s="838" t="s">
        <v>531</v>
      </c>
      <c r="D656" s="838" t="s">
        <v>819</v>
      </c>
      <c r="E656" s="838" t="s">
        <v>820</v>
      </c>
    </row>
    <row r="657" spans="2:5" x14ac:dyDescent="0.45">
      <c r="B657" s="838" t="s">
        <v>527</v>
      </c>
      <c r="C657" s="838" t="s">
        <v>531</v>
      </c>
      <c r="D657" s="838" t="s">
        <v>821</v>
      </c>
      <c r="E657" s="838" t="s">
        <v>822</v>
      </c>
    </row>
    <row r="658" spans="2:5" x14ac:dyDescent="0.45">
      <c r="B658" s="838" t="s">
        <v>534</v>
      </c>
      <c r="C658" s="838" t="s">
        <v>535</v>
      </c>
      <c r="D658" s="838" t="s">
        <v>535</v>
      </c>
      <c r="E658" s="838" t="s">
        <v>534</v>
      </c>
    </row>
    <row r="659" spans="2:5" x14ac:dyDescent="0.45">
      <c r="B659" s="838" t="s">
        <v>534</v>
      </c>
      <c r="C659" s="838" t="s">
        <v>538</v>
      </c>
      <c r="D659" s="838" t="s">
        <v>538</v>
      </c>
      <c r="E659" s="838" t="s">
        <v>534</v>
      </c>
    </row>
    <row r="660" spans="2:5" x14ac:dyDescent="0.45">
      <c r="B660" s="838" t="s">
        <v>534</v>
      </c>
      <c r="C660" s="838" t="s">
        <v>541</v>
      </c>
      <c r="D660" s="838" t="s">
        <v>541</v>
      </c>
      <c r="E660" s="838" t="s">
        <v>534</v>
      </c>
    </row>
    <row r="661" spans="2:5" x14ac:dyDescent="0.45">
      <c r="B661" s="838" t="s">
        <v>534</v>
      </c>
      <c r="C661" s="838" t="s">
        <v>535</v>
      </c>
      <c r="D661" s="838" t="s">
        <v>525</v>
      </c>
      <c r="E661" s="838" t="s">
        <v>526</v>
      </c>
    </row>
    <row r="662" spans="2:5" x14ac:dyDescent="0.45">
      <c r="B662" s="838" t="s">
        <v>534</v>
      </c>
      <c r="C662" s="838" t="s">
        <v>535</v>
      </c>
      <c r="D662" s="838" t="s">
        <v>913</v>
      </c>
      <c r="E662" s="838" t="s">
        <v>914</v>
      </c>
    </row>
    <row r="663" spans="2:5" x14ac:dyDescent="0.45">
      <c r="B663" s="838" t="s">
        <v>534</v>
      </c>
      <c r="C663" s="838" t="s">
        <v>535</v>
      </c>
      <c r="D663" s="838" t="s">
        <v>536</v>
      </c>
      <c r="E663" s="838" t="s">
        <v>537</v>
      </c>
    </row>
    <row r="664" spans="2:5" x14ac:dyDescent="0.45">
      <c r="B664" s="838" t="s">
        <v>534</v>
      </c>
      <c r="C664" s="838" t="s">
        <v>535</v>
      </c>
      <c r="D664" s="838" t="s">
        <v>539</v>
      </c>
      <c r="E664" s="838" t="s">
        <v>540</v>
      </c>
    </row>
    <row r="665" spans="2:5" x14ac:dyDescent="0.45">
      <c r="B665" s="838" t="s">
        <v>534</v>
      </c>
      <c r="C665" s="838" t="s">
        <v>535</v>
      </c>
      <c r="D665" s="838" t="s">
        <v>915</v>
      </c>
      <c r="E665" s="838" t="s">
        <v>916</v>
      </c>
    </row>
    <row r="666" spans="2:5" x14ac:dyDescent="0.45">
      <c r="B666" s="838" t="s">
        <v>534</v>
      </c>
      <c r="C666" s="838" t="s">
        <v>535</v>
      </c>
      <c r="D666" s="838" t="s">
        <v>546</v>
      </c>
      <c r="E666" s="838" t="s">
        <v>547</v>
      </c>
    </row>
    <row r="667" spans="2:5" x14ac:dyDescent="0.45">
      <c r="B667" s="838" t="s">
        <v>534</v>
      </c>
      <c r="C667" s="838" t="s">
        <v>535</v>
      </c>
      <c r="D667" s="838" t="s">
        <v>549</v>
      </c>
      <c r="E667" s="838" t="s">
        <v>550</v>
      </c>
    </row>
    <row r="668" spans="2:5" x14ac:dyDescent="0.45">
      <c r="B668" s="838" t="s">
        <v>534</v>
      </c>
      <c r="C668" s="838" t="s">
        <v>535</v>
      </c>
      <c r="D668" s="838" t="s">
        <v>917</v>
      </c>
      <c r="E668" s="838" t="s">
        <v>918</v>
      </c>
    </row>
    <row r="669" spans="2:5" x14ac:dyDescent="0.45">
      <c r="B669" s="838" t="s">
        <v>534</v>
      </c>
      <c r="C669" s="838" t="s">
        <v>535</v>
      </c>
      <c r="D669" s="838" t="s">
        <v>556</v>
      </c>
      <c r="E669" s="838" t="s">
        <v>557</v>
      </c>
    </row>
    <row r="670" spans="2:5" x14ac:dyDescent="0.45">
      <c r="B670" s="838" t="s">
        <v>534</v>
      </c>
      <c r="C670" s="838" t="s">
        <v>535</v>
      </c>
      <c r="D670" s="838" t="s">
        <v>835</v>
      </c>
      <c r="E670" s="838" t="s">
        <v>836</v>
      </c>
    </row>
    <row r="671" spans="2:5" x14ac:dyDescent="0.45">
      <c r="B671" s="838" t="s">
        <v>534</v>
      </c>
      <c r="C671" s="838" t="s">
        <v>535</v>
      </c>
      <c r="D671" s="838" t="s">
        <v>560</v>
      </c>
      <c r="E671" s="838" t="s">
        <v>561</v>
      </c>
    </row>
    <row r="672" spans="2:5" x14ac:dyDescent="0.45">
      <c r="B672" s="838" t="s">
        <v>534</v>
      </c>
      <c r="C672" s="838" t="s">
        <v>535</v>
      </c>
      <c r="D672" s="838" t="s">
        <v>563</v>
      </c>
      <c r="E672" s="838" t="s">
        <v>564</v>
      </c>
    </row>
    <row r="673" spans="2:5" x14ac:dyDescent="0.45">
      <c r="B673" s="838" t="s">
        <v>534</v>
      </c>
      <c r="C673" s="838" t="s">
        <v>535</v>
      </c>
      <c r="D673" s="838" t="s">
        <v>567</v>
      </c>
      <c r="E673" s="838" t="s">
        <v>568</v>
      </c>
    </row>
    <row r="674" spans="2:5" x14ac:dyDescent="0.45">
      <c r="B674" s="838" t="s">
        <v>534</v>
      </c>
      <c r="C674" s="838" t="s">
        <v>535</v>
      </c>
      <c r="D674" s="838" t="s">
        <v>571</v>
      </c>
      <c r="E674" s="838" t="s">
        <v>572</v>
      </c>
    </row>
    <row r="675" spans="2:5" x14ac:dyDescent="0.45">
      <c r="B675" s="838" t="s">
        <v>534</v>
      </c>
      <c r="C675" s="838" t="s">
        <v>535</v>
      </c>
      <c r="D675" s="838" t="s">
        <v>575</v>
      </c>
      <c r="E675" s="838" t="s">
        <v>576</v>
      </c>
    </row>
    <row r="676" spans="2:5" x14ac:dyDescent="0.45">
      <c r="B676" s="838" t="s">
        <v>534</v>
      </c>
      <c r="C676" s="838" t="s">
        <v>535</v>
      </c>
      <c r="D676" s="838" t="s">
        <v>579</v>
      </c>
      <c r="E676" s="838" t="s">
        <v>580</v>
      </c>
    </row>
    <row r="677" spans="2:5" x14ac:dyDescent="0.45">
      <c r="B677" s="838" t="s">
        <v>534</v>
      </c>
      <c r="C677" s="838" t="s">
        <v>535</v>
      </c>
      <c r="D677" s="838" t="s">
        <v>919</v>
      </c>
      <c r="E677" s="838" t="s">
        <v>920</v>
      </c>
    </row>
    <row r="678" spans="2:5" x14ac:dyDescent="0.45">
      <c r="B678" s="838" t="s">
        <v>534</v>
      </c>
      <c r="C678" s="838" t="s">
        <v>535</v>
      </c>
      <c r="D678" s="838" t="s">
        <v>587</v>
      </c>
      <c r="E678" s="838" t="s">
        <v>588</v>
      </c>
    </row>
    <row r="679" spans="2:5" x14ac:dyDescent="0.45">
      <c r="B679" s="838" t="s">
        <v>534</v>
      </c>
      <c r="C679" s="838" t="s">
        <v>535</v>
      </c>
      <c r="D679" s="838" t="s">
        <v>590</v>
      </c>
      <c r="E679" s="838" t="s">
        <v>591</v>
      </c>
    </row>
    <row r="680" spans="2:5" x14ac:dyDescent="0.45">
      <c r="B680" s="838" t="s">
        <v>534</v>
      </c>
      <c r="C680" s="838" t="s">
        <v>535</v>
      </c>
      <c r="D680" s="838" t="s">
        <v>593</v>
      </c>
      <c r="E680" s="838" t="s">
        <v>594</v>
      </c>
    </row>
    <row r="681" spans="2:5" x14ac:dyDescent="0.45">
      <c r="B681" s="838" t="s">
        <v>534</v>
      </c>
      <c r="C681" s="838" t="s">
        <v>535</v>
      </c>
      <c r="D681" s="838" t="s">
        <v>597</v>
      </c>
      <c r="E681" s="838" t="s">
        <v>598</v>
      </c>
    </row>
    <row r="682" spans="2:5" x14ac:dyDescent="0.45">
      <c r="B682" s="838" t="s">
        <v>534</v>
      </c>
      <c r="C682" s="838" t="s">
        <v>535</v>
      </c>
      <c r="D682" s="838" t="s">
        <v>601</v>
      </c>
      <c r="E682" s="838" t="s">
        <v>602</v>
      </c>
    </row>
    <row r="683" spans="2:5" x14ac:dyDescent="0.45">
      <c r="B683" s="838" t="s">
        <v>534</v>
      </c>
      <c r="C683" s="838" t="s">
        <v>535</v>
      </c>
      <c r="D683" s="838" t="s">
        <v>603</v>
      </c>
      <c r="E683" s="838" t="s">
        <v>604</v>
      </c>
    </row>
    <row r="684" spans="2:5" x14ac:dyDescent="0.45">
      <c r="B684" s="838" t="s">
        <v>534</v>
      </c>
      <c r="C684" s="838" t="s">
        <v>535</v>
      </c>
      <c r="D684" s="838" t="s">
        <v>605</v>
      </c>
      <c r="E684" s="838" t="s">
        <v>606</v>
      </c>
    </row>
    <row r="685" spans="2:5" x14ac:dyDescent="0.45">
      <c r="B685" s="838" t="s">
        <v>534</v>
      </c>
      <c r="C685" s="838" t="s">
        <v>535</v>
      </c>
      <c r="D685" s="838" t="s">
        <v>607</v>
      </c>
      <c r="E685" s="838" t="s">
        <v>608</v>
      </c>
    </row>
    <row r="686" spans="2:5" x14ac:dyDescent="0.45">
      <c r="B686" s="838" t="s">
        <v>534</v>
      </c>
      <c r="C686" s="838" t="s">
        <v>535</v>
      </c>
      <c r="D686" s="838" t="s">
        <v>609</v>
      </c>
      <c r="E686" s="838" t="s">
        <v>610</v>
      </c>
    </row>
    <row r="687" spans="2:5" x14ac:dyDescent="0.45">
      <c r="B687" s="838" t="s">
        <v>534</v>
      </c>
      <c r="C687" s="838" t="s">
        <v>535</v>
      </c>
      <c r="D687" s="838" t="s">
        <v>613</v>
      </c>
      <c r="E687" s="838" t="s">
        <v>614</v>
      </c>
    </row>
    <row r="688" spans="2:5" x14ac:dyDescent="0.45">
      <c r="B688" s="838" t="s">
        <v>534</v>
      </c>
      <c r="C688" s="838" t="s">
        <v>535</v>
      </c>
      <c r="D688" s="838" t="s">
        <v>615</v>
      </c>
      <c r="E688" s="838" t="s">
        <v>616</v>
      </c>
    </row>
    <row r="689" spans="2:5" x14ac:dyDescent="0.45">
      <c r="B689" s="838" t="s">
        <v>534</v>
      </c>
      <c r="C689" s="838" t="s">
        <v>535</v>
      </c>
      <c r="D689" s="838" t="s">
        <v>839</v>
      </c>
      <c r="E689" s="838" t="s">
        <v>840</v>
      </c>
    </row>
    <row r="690" spans="2:5" x14ac:dyDescent="0.45">
      <c r="B690" s="838" t="s">
        <v>534</v>
      </c>
      <c r="C690" s="838" t="s">
        <v>535</v>
      </c>
      <c r="D690" s="838" t="s">
        <v>841</v>
      </c>
      <c r="E690" s="838" t="s">
        <v>842</v>
      </c>
    </row>
    <row r="691" spans="2:5" x14ac:dyDescent="0.45">
      <c r="B691" s="838" t="s">
        <v>534</v>
      </c>
      <c r="C691" s="838" t="s">
        <v>535</v>
      </c>
      <c r="D691" s="838" t="s">
        <v>617</v>
      </c>
      <c r="E691" s="838" t="s">
        <v>618</v>
      </c>
    </row>
    <row r="692" spans="2:5" x14ac:dyDescent="0.45">
      <c r="B692" s="838" t="s">
        <v>534</v>
      </c>
      <c r="C692" s="838" t="s">
        <v>535</v>
      </c>
      <c r="D692" s="838" t="s">
        <v>619</v>
      </c>
      <c r="E692" s="838" t="s">
        <v>620</v>
      </c>
    </row>
    <row r="693" spans="2:5" x14ac:dyDescent="0.45">
      <c r="B693" s="838" t="s">
        <v>534</v>
      </c>
      <c r="C693" s="838" t="s">
        <v>535</v>
      </c>
      <c r="D693" s="838" t="s">
        <v>621</v>
      </c>
      <c r="E693" s="838" t="s">
        <v>622</v>
      </c>
    </row>
    <row r="694" spans="2:5" x14ac:dyDescent="0.45">
      <c r="B694" s="838" t="s">
        <v>534</v>
      </c>
      <c r="C694" s="838" t="s">
        <v>535</v>
      </c>
      <c r="D694" s="838" t="s">
        <v>843</v>
      </c>
      <c r="E694" s="838" t="s">
        <v>844</v>
      </c>
    </row>
    <row r="695" spans="2:5" x14ac:dyDescent="0.45">
      <c r="B695" s="838" t="s">
        <v>534</v>
      </c>
      <c r="C695" s="838" t="s">
        <v>535</v>
      </c>
      <c r="D695" s="838" t="s">
        <v>625</v>
      </c>
      <c r="E695" s="838" t="s">
        <v>626</v>
      </c>
    </row>
    <row r="696" spans="2:5" x14ac:dyDescent="0.45">
      <c r="B696" s="838" t="s">
        <v>534</v>
      </c>
      <c r="C696" s="838" t="s">
        <v>535</v>
      </c>
      <c r="D696" s="838" t="s">
        <v>627</v>
      </c>
      <c r="E696" s="838" t="s">
        <v>628</v>
      </c>
    </row>
    <row r="697" spans="2:5" x14ac:dyDescent="0.45">
      <c r="B697" s="838" t="s">
        <v>534</v>
      </c>
      <c r="C697" s="838" t="s">
        <v>535</v>
      </c>
      <c r="D697" s="838" t="s">
        <v>629</v>
      </c>
      <c r="E697" s="838" t="s">
        <v>630</v>
      </c>
    </row>
    <row r="698" spans="2:5" x14ac:dyDescent="0.45">
      <c r="B698" s="838" t="s">
        <v>534</v>
      </c>
      <c r="C698" s="838" t="s">
        <v>535</v>
      </c>
      <c r="D698" s="838" t="s">
        <v>631</v>
      </c>
      <c r="E698" s="838" t="s">
        <v>632</v>
      </c>
    </row>
    <row r="699" spans="2:5" x14ac:dyDescent="0.45">
      <c r="B699" s="838" t="s">
        <v>534</v>
      </c>
      <c r="C699" s="838" t="s">
        <v>535</v>
      </c>
      <c r="D699" s="838" t="s">
        <v>633</v>
      </c>
      <c r="E699" s="838" t="s">
        <v>634</v>
      </c>
    </row>
    <row r="700" spans="2:5" x14ac:dyDescent="0.45">
      <c r="B700" s="838" t="s">
        <v>534</v>
      </c>
      <c r="C700" s="838" t="s">
        <v>535</v>
      </c>
      <c r="D700" s="838" t="s">
        <v>635</v>
      </c>
      <c r="E700" s="838" t="s">
        <v>636</v>
      </c>
    </row>
    <row r="701" spans="2:5" x14ac:dyDescent="0.45">
      <c r="B701" s="838" t="s">
        <v>534</v>
      </c>
      <c r="C701" s="838" t="s">
        <v>535</v>
      </c>
      <c r="D701" s="838" t="s">
        <v>637</v>
      </c>
      <c r="E701" s="838" t="s">
        <v>638</v>
      </c>
    </row>
    <row r="702" spans="2:5" x14ac:dyDescent="0.45">
      <c r="B702" s="838" t="s">
        <v>534</v>
      </c>
      <c r="C702" s="838" t="s">
        <v>535</v>
      </c>
      <c r="D702" s="838" t="s">
        <v>639</v>
      </c>
      <c r="E702" s="838" t="s">
        <v>640</v>
      </c>
    </row>
    <row r="703" spans="2:5" x14ac:dyDescent="0.45">
      <c r="B703" s="838" t="s">
        <v>534</v>
      </c>
      <c r="C703" s="838" t="s">
        <v>535</v>
      </c>
      <c r="D703" s="838" t="s">
        <v>641</v>
      </c>
      <c r="E703" s="838" t="s">
        <v>642</v>
      </c>
    </row>
    <row r="704" spans="2:5" x14ac:dyDescent="0.45">
      <c r="B704" s="838" t="s">
        <v>534</v>
      </c>
      <c r="C704" s="838" t="s">
        <v>535</v>
      </c>
      <c r="D704" s="838" t="s">
        <v>643</v>
      </c>
      <c r="E704" s="838" t="s">
        <v>644</v>
      </c>
    </row>
    <row r="705" spans="2:5" x14ac:dyDescent="0.45">
      <c r="B705" s="838" t="s">
        <v>534</v>
      </c>
      <c r="C705" s="838" t="s">
        <v>535</v>
      </c>
      <c r="D705" s="838" t="s">
        <v>645</v>
      </c>
      <c r="E705" s="838" t="s">
        <v>646</v>
      </c>
    </row>
    <row r="706" spans="2:5" x14ac:dyDescent="0.45">
      <c r="B706" s="838" t="s">
        <v>534</v>
      </c>
      <c r="C706" s="838" t="s">
        <v>535</v>
      </c>
      <c r="D706" s="838" t="s">
        <v>647</v>
      </c>
      <c r="E706" s="838" t="s">
        <v>648</v>
      </c>
    </row>
    <row r="707" spans="2:5" x14ac:dyDescent="0.45">
      <c r="B707" s="838" t="s">
        <v>534</v>
      </c>
      <c r="C707" s="838" t="s">
        <v>535</v>
      </c>
      <c r="D707" s="838" t="s">
        <v>649</v>
      </c>
      <c r="E707" s="838" t="s">
        <v>650</v>
      </c>
    </row>
    <row r="708" spans="2:5" x14ac:dyDescent="0.45">
      <c r="B708" s="838" t="s">
        <v>534</v>
      </c>
      <c r="C708" s="838" t="s">
        <v>538</v>
      </c>
      <c r="D708" s="838" t="s">
        <v>525</v>
      </c>
      <c r="E708" s="838" t="s">
        <v>526</v>
      </c>
    </row>
    <row r="709" spans="2:5" x14ac:dyDescent="0.45">
      <c r="B709" s="838" t="s">
        <v>534</v>
      </c>
      <c r="C709" s="838" t="s">
        <v>538</v>
      </c>
      <c r="D709" s="838" t="s">
        <v>921</v>
      </c>
      <c r="E709" s="838" t="s">
        <v>914</v>
      </c>
    </row>
    <row r="710" spans="2:5" x14ac:dyDescent="0.45">
      <c r="B710" s="838" t="s">
        <v>534</v>
      </c>
      <c r="C710" s="838" t="s">
        <v>538</v>
      </c>
      <c r="D710" s="838" t="s">
        <v>536</v>
      </c>
      <c r="E710" s="838" t="s">
        <v>537</v>
      </c>
    </row>
    <row r="711" spans="2:5" x14ac:dyDescent="0.45">
      <c r="B711" s="838" t="s">
        <v>534</v>
      </c>
      <c r="C711" s="838" t="s">
        <v>538</v>
      </c>
      <c r="D711" s="838" t="s">
        <v>539</v>
      </c>
      <c r="E711" s="838" t="s">
        <v>540</v>
      </c>
    </row>
    <row r="712" spans="2:5" x14ac:dyDescent="0.45">
      <c r="B712" s="838" t="s">
        <v>534</v>
      </c>
      <c r="C712" s="838" t="s">
        <v>538</v>
      </c>
      <c r="D712" s="838" t="s">
        <v>915</v>
      </c>
      <c r="E712" s="838" t="s">
        <v>916</v>
      </c>
    </row>
    <row r="713" spans="2:5" x14ac:dyDescent="0.45">
      <c r="B713" s="838" t="s">
        <v>534</v>
      </c>
      <c r="C713" s="838" t="s">
        <v>538</v>
      </c>
      <c r="D713" s="838" t="s">
        <v>546</v>
      </c>
      <c r="E713" s="838" t="s">
        <v>547</v>
      </c>
    </row>
    <row r="714" spans="2:5" x14ac:dyDescent="0.45">
      <c r="B714" s="838" t="s">
        <v>534</v>
      </c>
      <c r="C714" s="838" t="s">
        <v>538</v>
      </c>
      <c r="D714" s="838" t="s">
        <v>549</v>
      </c>
      <c r="E714" s="838" t="s">
        <v>550</v>
      </c>
    </row>
    <row r="715" spans="2:5" x14ac:dyDescent="0.45">
      <c r="B715" s="838" t="s">
        <v>534</v>
      </c>
      <c r="C715" s="838" t="s">
        <v>538</v>
      </c>
      <c r="D715" s="838" t="s">
        <v>917</v>
      </c>
      <c r="E715" s="838" t="s">
        <v>918</v>
      </c>
    </row>
    <row r="716" spans="2:5" x14ac:dyDescent="0.45">
      <c r="B716" s="838" t="s">
        <v>534</v>
      </c>
      <c r="C716" s="838" t="s">
        <v>538</v>
      </c>
      <c r="D716" s="838" t="s">
        <v>556</v>
      </c>
      <c r="E716" s="838" t="s">
        <v>557</v>
      </c>
    </row>
    <row r="717" spans="2:5" x14ac:dyDescent="0.45">
      <c r="B717" s="838" t="s">
        <v>534</v>
      </c>
      <c r="C717" s="838" t="s">
        <v>538</v>
      </c>
      <c r="D717" s="838" t="s">
        <v>835</v>
      </c>
      <c r="E717" s="838" t="s">
        <v>836</v>
      </c>
    </row>
    <row r="718" spans="2:5" x14ac:dyDescent="0.45">
      <c r="B718" s="838" t="s">
        <v>534</v>
      </c>
      <c r="C718" s="838" t="s">
        <v>538</v>
      </c>
      <c r="D718" s="838" t="s">
        <v>560</v>
      </c>
      <c r="E718" s="838" t="s">
        <v>561</v>
      </c>
    </row>
    <row r="719" spans="2:5" x14ac:dyDescent="0.45">
      <c r="B719" s="838" t="s">
        <v>534</v>
      </c>
      <c r="C719" s="838" t="s">
        <v>538</v>
      </c>
      <c r="D719" s="838" t="s">
        <v>563</v>
      </c>
      <c r="E719" s="838" t="s">
        <v>564</v>
      </c>
    </row>
    <row r="720" spans="2:5" x14ac:dyDescent="0.45">
      <c r="B720" s="838" t="s">
        <v>534</v>
      </c>
      <c r="C720" s="838" t="s">
        <v>538</v>
      </c>
      <c r="D720" s="838" t="s">
        <v>567</v>
      </c>
      <c r="E720" s="838" t="s">
        <v>568</v>
      </c>
    </row>
    <row r="721" spans="2:5" x14ac:dyDescent="0.45">
      <c r="B721" s="838" t="s">
        <v>534</v>
      </c>
      <c r="C721" s="838" t="s">
        <v>538</v>
      </c>
      <c r="D721" s="838" t="s">
        <v>571</v>
      </c>
      <c r="E721" s="838" t="s">
        <v>572</v>
      </c>
    </row>
    <row r="722" spans="2:5" x14ac:dyDescent="0.45">
      <c r="B722" s="838" t="s">
        <v>534</v>
      </c>
      <c r="C722" s="838" t="s">
        <v>538</v>
      </c>
      <c r="D722" s="838" t="s">
        <v>575</v>
      </c>
      <c r="E722" s="838" t="s">
        <v>576</v>
      </c>
    </row>
    <row r="723" spans="2:5" x14ac:dyDescent="0.45">
      <c r="B723" s="838" t="s">
        <v>534</v>
      </c>
      <c r="C723" s="838" t="s">
        <v>538</v>
      </c>
      <c r="D723" s="838" t="s">
        <v>579</v>
      </c>
      <c r="E723" s="838" t="s">
        <v>580</v>
      </c>
    </row>
    <row r="724" spans="2:5" x14ac:dyDescent="0.45">
      <c r="B724" s="838" t="s">
        <v>534</v>
      </c>
      <c r="C724" s="838" t="s">
        <v>538</v>
      </c>
      <c r="D724" s="838" t="s">
        <v>919</v>
      </c>
      <c r="E724" s="838" t="s">
        <v>920</v>
      </c>
    </row>
    <row r="725" spans="2:5" x14ac:dyDescent="0.45">
      <c r="B725" s="838" t="s">
        <v>534</v>
      </c>
      <c r="C725" s="838" t="s">
        <v>538</v>
      </c>
      <c r="D725" s="838" t="s">
        <v>587</v>
      </c>
      <c r="E725" s="838" t="s">
        <v>588</v>
      </c>
    </row>
    <row r="726" spans="2:5" x14ac:dyDescent="0.45">
      <c r="B726" s="838" t="s">
        <v>534</v>
      </c>
      <c r="C726" s="838" t="s">
        <v>538</v>
      </c>
      <c r="D726" s="838" t="s">
        <v>590</v>
      </c>
      <c r="E726" s="838" t="s">
        <v>591</v>
      </c>
    </row>
    <row r="727" spans="2:5" x14ac:dyDescent="0.45">
      <c r="B727" s="838" t="s">
        <v>534</v>
      </c>
      <c r="C727" s="838" t="s">
        <v>538</v>
      </c>
      <c r="D727" s="838" t="s">
        <v>593</v>
      </c>
      <c r="E727" s="838" t="s">
        <v>594</v>
      </c>
    </row>
    <row r="728" spans="2:5" x14ac:dyDescent="0.45">
      <c r="B728" s="838" t="s">
        <v>534</v>
      </c>
      <c r="C728" s="838" t="s">
        <v>538</v>
      </c>
      <c r="D728" s="838" t="s">
        <v>597</v>
      </c>
      <c r="E728" s="838" t="s">
        <v>598</v>
      </c>
    </row>
    <row r="729" spans="2:5" x14ac:dyDescent="0.45">
      <c r="B729" s="838" t="s">
        <v>534</v>
      </c>
      <c r="C729" s="838" t="s">
        <v>538</v>
      </c>
      <c r="D729" s="838" t="s">
        <v>601</v>
      </c>
      <c r="E729" s="838" t="s">
        <v>602</v>
      </c>
    </row>
    <row r="730" spans="2:5" x14ac:dyDescent="0.45">
      <c r="B730" s="838" t="s">
        <v>534</v>
      </c>
      <c r="C730" s="838" t="s">
        <v>538</v>
      </c>
      <c r="D730" s="838" t="s">
        <v>603</v>
      </c>
      <c r="E730" s="838" t="s">
        <v>604</v>
      </c>
    </row>
    <row r="731" spans="2:5" x14ac:dyDescent="0.45">
      <c r="B731" s="838" t="s">
        <v>534</v>
      </c>
      <c r="C731" s="838" t="s">
        <v>538</v>
      </c>
      <c r="D731" s="838" t="s">
        <v>605</v>
      </c>
      <c r="E731" s="838" t="s">
        <v>606</v>
      </c>
    </row>
    <row r="732" spans="2:5" x14ac:dyDescent="0.45">
      <c r="B732" s="838" t="s">
        <v>534</v>
      </c>
      <c r="C732" s="838" t="s">
        <v>538</v>
      </c>
      <c r="D732" s="838" t="s">
        <v>607</v>
      </c>
      <c r="E732" s="838" t="s">
        <v>608</v>
      </c>
    </row>
    <row r="733" spans="2:5" x14ac:dyDescent="0.45">
      <c r="B733" s="838" t="s">
        <v>534</v>
      </c>
      <c r="C733" s="838" t="s">
        <v>538</v>
      </c>
      <c r="D733" s="838" t="s">
        <v>609</v>
      </c>
      <c r="E733" s="838" t="s">
        <v>610</v>
      </c>
    </row>
    <row r="734" spans="2:5" x14ac:dyDescent="0.45">
      <c r="B734" s="838" t="s">
        <v>534</v>
      </c>
      <c r="C734" s="838" t="s">
        <v>538</v>
      </c>
      <c r="D734" s="838" t="s">
        <v>613</v>
      </c>
      <c r="E734" s="838" t="s">
        <v>614</v>
      </c>
    </row>
    <row r="735" spans="2:5" x14ac:dyDescent="0.45">
      <c r="B735" s="838" t="s">
        <v>534</v>
      </c>
      <c r="C735" s="838" t="s">
        <v>538</v>
      </c>
      <c r="D735" s="838" t="s">
        <v>615</v>
      </c>
      <c r="E735" s="838" t="s">
        <v>616</v>
      </c>
    </row>
    <row r="736" spans="2:5" x14ac:dyDescent="0.45">
      <c r="B736" s="838" t="s">
        <v>534</v>
      </c>
      <c r="C736" s="838" t="s">
        <v>538</v>
      </c>
      <c r="D736" s="838" t="s">
        <v>839</v>
      </c>
      <c r="E736" s="838" t="s">
        <v>840</v>
      </c>
    </row>
    <row r="737" spans="2:5" x14ac:dyDescent="0.45">
      <c r="B737" s="838" t="s">
        <v>534</v>
      </c>
      <c r="C737" s="838" t="s">
        <v>538</v>
      </c>
      <c r="D737" s="838" t="s">
        <v>841</v>
      </c>
      <c r="E737" s="838" t="s">
        <v>842</v>
      </c>
    </row>
    <row r="738" spans="2:5" x14ac:dyDescent="0.45">
      <c r="B738" s="838" t="s">
        <v>534</v>
      </c>
      <c r="C738" s="838" t="s">
        <v>538</v>
      </c>
      <c r="D738" s="838" t="s">
        <v>617</v>
      </c>
      <c r="E738" s="838" t="s">
        <v>618</v>
      </c>
    </row>
    <row r="739" spans="2:5" x14ac:dyDescent="0.45">
      <c r="B739" s="838" t="s">
        <v>534</v>
      </c>
      <c r="C739" s="838" t="s">
        <v>538</v>
      </c>
      <c r="D739" s="838" t="s">
        <v>619</v>
      </c>
      <c r="E739" s="838" t="s">
        <v>620</v>
      </c>
    </row>
    <row r="740" spans="2:5" x14ac:dyDescent="0.45">
      <c r="B740" s="838" t="s">
        <v>534</v>
      </c>
      <c r="C740" s="838" t="s">
        <v>538</v>
      </c>
      <c r="D740" s="838" t="s">
        <v>621</v>
      </c>
      <c r="E740" s="838" t="s">
        <v>622</v>
      </c>
    </row>
    <row r="741" spans="2:5" x14ac:dyDescent="0.45">
      <c r="B741" s="838" t="s">
        <v>534</v>
      </c>
      <c r="C741" s="838" t="s">
        <v>538</v>
      </c>
      <c r="D741" s="838" t="s">
        <v>843</v>
      </c>
      <c r="E741" s="838" t="s">
        <v>844</v>
      </c>
    </row>
    <row r="742" spans="2:5" x14ac:dyDescent="0.45">
      <c r="B742" s="838" t="s">
        <v>534</v>
      </c>
      <c r="C742" s="838" t="s">
        <v>538</v>
      </c>
      <c r="D742" s="838" t="s">
        <v>625</v>
      </c>
      <c r="E742" s="838" t="s">
        <v>626</v>
      </c>
    </row>
    <row r="743" spans="2:5" x14ac:dyDescent="0.45">
      <c r="B743" s="838" t="s">
        <v>534</v>
      </c>
      <c r="C743" s="838" t="s">
        <v>538</v>
      </c>
      <c r="D743" s="838" t="s">
        <v>627</v>
      </c>
      <c r="E743" s="838" t="s">
        <v>628</v>
      </c>
    </row>
    <row r="744" spans="2:5" x14ac:dyDescent="0.45">
      <c r="B744" s="838" t="s">
        <v>534</v>
      </c>
      <c r="C744" s="838" t="s">
        <v>538</v>
      </c>
      <c r="D744" s="838" t="s">
        <v>629</v>
      </c>
      <c r="E744" s="838" t="s">
        <v>630</v>
      </c>
    </row>
    <row r="745" spans="2:5" x14ac:dyDescent="0.45">
      <c r="B745" s="838" t="s">
        <v>534</v>
      </c>
      <c r="C745" s="838" t="s">
        <v>538</v>
      </c>
      <c r="D745" s="838" t="s">
        <v>631</v>
      </c>
      <c r="E745" s="838" t="s">
        <v>632</v>
      </c>
    </row>
    <row r="746" spans="2:5" x14ac:dyDescent="0.45">
      <c r="B746" s="838" t="s">
        <v>534</v>
      </c>
      <c r="C746" s="838" t="s">
        <v>538</v>
      </c>
      <c r="D746" s="838" t="s">
        <v>633</v>
      </c>
      <c r="E746" s="838" t="s">
        <v>634</v>
      </c>
    </row>
    <row r="747" spans="2:5" x14ac:dyDescent="0.45">
      <c r="B747" s="838" t="s">
        <v>534</v>
      </c>
      <c r="C747" s="838" t="s">
        <v>538</v>
      </c>
      <c r="D747" s="838" t="s">
        <v>635</v>
      </c>
      <c r="E747" s="838" t="s">
        <v>636</v>
      </c>
    </row>
    <row r="748" spans="2:5" x14ac:dyDescent="0.45">
      <c r="B748" s="838" t="s">
        <v>534</v>
      </c>
      <c r="C748" s="838" t="s">
        <v>538</v>
      </c>
      <c r="D748" s="838" t="s">
        <v>637</v>
      </c>
      <c r="E748" s="838" t="s">
        <v>638</v>
      </c>
    </row>
    <row r="749" spans="2:5" x14ac:dyDescent="0.45">
      <c r="B749" s="838" t="s">
        <v>534</v>
      </c>
      <c r="C749" s="838" t="s">
        <v>538</v>
      </c>
      <c r="D749" s="838" t="s">
        <v>653</v>
      </c>
      <c r="E749" s="838" t="s">
        <v>640</v>
      </c>
    </row>
    <row r="750" spans="2:5" x14ac:dyDescent="0.45">
      <c r="B750" s="838" t="s">
        <v>534</v>
      </c>
      <c r="C750" s="838" t="s">
        <v>538</v>
      </c>
      <c r="D750" s="838" t="s">
        <v>641</v>
      </c>
      <c r="E750" s="838" t="s">
        <v>642</v>
      </c>
    </row>
    <row r="751" spans="2:5" x14ac:dyDescent="0.45">
      <c r="B751" s="838" t="s">
        <v>534</v>
      </c>
      <c r="C751" s="838" t="s">
        <v>538</v>
      </c>
      <c r="D751" s="838" t="s">
        <v>643</v>
      </c>
      <c r="E751" s="838" t="s">
        <v>644</v>
      </c>
    </row>
    <row r="752" spans="2:5" x14ac:dyDescent="0.45">
      <c r="B752" s="838" t="s">
        <v>534</v>
      </c>
      <c r="C752" s="838" t="s">
        <v>538</v>
      </c>
      <c r="D752" s="838" t="s">
        <v>645</v>
      </c>
      <c r="E752" s="838" t="s">
        <v>646</v>
      </c>
    </row>
    <row r="753" spans="2:5" x14ac:dyDescent="0.45">
      <c r="B753" s="838" t="s">
        <v>534</v>
      </c>
      <c r="C753" s="838" t="s">
        <v>538</v>
      </c>
      <c r="D753" s="838" t="s">
        <v>647</v>
      </c>
      <c r="E753" s="838" t="s">
        <v>648</v>
      </c>
    </row>
    <row r="754" spans="2:5" x14ac:dyDescent="0.45">
      <c r="B754" s="838" t="s">
        <v>534</v>
      </c>
      <c r="C754" s="838" t="s">
        <v>538</v>
      </c>
      <c r="D754" s="838" t="s">
        <v>649</v>
      </c>
      <c r="E754" s="838" t="s">
        <v>650</v>
      </c>
    </row>
    <row r="755" spans="2:5" x14ac:dyDescent="0.45">
      <c r="B755" s="838" t="s">
        <v>534</v>
      </c>
      <c r="C755" s="838" t="s">
        <v>541</v>
      </c>
      <c r="D755" s="838" t="s">
        <v>525</v>
      </c>
      <c r="E755" s="838" t="s">
        <v>526</v>
      </c>
    </row>
    <row r="756" spans="2:5" x14ac:dyDescent="0.45">
      <c r="B756" s="838" t="s">
        <v>534</v>
      </c>
      <c r="C756" s="838" t="s">
        <v>541</v>
      </c>
      <c r="D756" s="838" t="s">
        <v>922</v>
      </c>
      <c r="E756" s="838" t="s">
        <v>914</v>
      </c>
    </row>
    <row r="757" spans="2:5" x14ac:dyDescent="0.45">
      <c r="B757" s="838" t="s">
        <v>534</v>
      </c>
      <c r="C757" s="838" t="s">
        <v>541</v>
      </c>
      <c r="D757" s="838" t="s">
        <v>536</v>
      </c>
      <c r="E757" s="838" t="s">
        <v>537</v>
      </c>
    </row>
    <row r="758" spans="2:5" x14ac:dyDescent="0.45">
      <c r="B758" s="838" t="s">
        <v>534</v>
      </c>
      <c r="C758" s="838" t="s">
        <v>541</v>
      </c>
      <c r="D758" s="838" t="s">
        <v>539</v>
      </c>
      <c r="E758" s="838" t="s">
        <v>540</v>
      </c>
    </row>
    <row r="759" spans="2:5" x14ac:dyDescent="0.45">
      <c r="B759" s="838" t="s">
        <v>534</v>
      </c>
      <c r="C759" s="838" t="s">
        <v>541</v>
      </c>
      <c r="D759" s="838" t="s">
        <v>915</v>
      </c>
      <c r="E759" s="838" t="s">
        <v>916</v>
      </c>
    </row>
    <row r="760" spans="2:5" x14ac:dyDescent="0.45">
      <c r="B760" s="838" t="s">
        <v>534</v>
      </c>
      <c r="C760" s="838" t="s">
        <v>541</v>
      </c>
      <c r="D760" s="838" t="s">
        <v>546</v>
      </c>
      <c r="E760" s="838" t="s">
        <v>547</v>
      </c>
    </row>
    <row r="761" spans="2:5" x14ac:dyDescent="0.45">
      <c r="B761" s="838" t="s">
        <v>534</v>
      </c>
      <c r="C761" s="838" t="s">
        <v>541</v>
      </c>
      <c r="D761" s="838" t="s">
        <v>549</v>
      </c>
      <c r="E761" s="838" t="s">
        <v>550</v>
      </c>
    </row>
    <row r="762" spans="2:5" x14ac:dyDescent="0.45">
      <c r="B762" s="838" t="s">
        <v>534</v>
      </c>
      <c r="C762" s="838" t="s">
        <v>541</v>
      </c>
      <c r="D762" s="838" t="s">
        <v>917</v>
      </c>
      <c r="E762" s="838" t="s">
        <v>918</v>
      </c>
    </row>
    <row r="763" spans="2:5" x14ac:dyDescent="0.45">
      <c r="B763" s="838" t="s">
        <v>534</v>
      </c>
      <c r="C763" s="838" t="s">
        <v>541</v>
      </c>
      <c r="D763" s="838" t="s">
        <v>556</v>
      </c>
      <c r="E763" s="838" t="s">
        <v>557</v>
      </c>
    </row>
    <row r="764" spans="2:5" x14ac:dyDescent="0.45">
      <c r="B764" s="838" t="s">
        <v>534</v>
      </c>
      <c r="C764" s="838" t="s">
        <v>541</v>
      </c>
      <c r="D764" s="838" t="s">
        <v>835</v>
      </c>
      <c r="E764" s="838" t="s">
        <v>836</v>
      </c>
    </row>
    <row r="765" spans="2:5" x14ac:dyDescent="0.45">
      <c r="B765" s="838" t="s">
        <v>534</v>
      </c>
      <c r="C765" s="838" t="s">
        <v>541</v>
      </c>
      <c r="D765" s="838" t="s">
        <v>560</v>
      </c>
      <c r="E765" s="838" t="s">
        <v>561</v>
      </c>
    </row>
    <row r="766" spans="2:5" x14ac:dyDescent="0.45">
      <c r="B766" s="838" t="s">
        <v>534</v>
      </c>
      <c r="C766" s="838" t="s">
        <v>541</v>
      </c>
      <c r="D766" s="838" t="s">
        <v>563</v>
      </c>
      <c r="E766" s="838" t="s">
        <v>564</v>
      </c>
    </row>
    <row r="767" spans="2:5" x14ac:dyDescent="0.45">
      <c r="B767" s="838" t="s">
        <v>534</v>
      </c>
      <c r="C767" s="838" t="s">
        <v>541</v>
      </c>
      <c r="D767" s="838" t="s">
        <v>567</v>
      </c>
      <c r="E767" s="838" t="s">
        <v>568</v>
      </c>
    </row>
    <row r="768" spans="2:5" x14ac:dyDescent="0.45">
      <c r="B768" s="838" t="s">
        <v>534</v>
      </c>
      <c r="C768" s="838" t="s">
        <v>541</v>
      </c>
      <c r="D768" s="838" t="s">
        <v>571</v>
      </c>
      <c r="E768" s="838" t="s">
        <v>572</v>
      </c>
    </row>
    <row r="769" spans="2:5" x14ac:dyDescent="0.45">
      <c r="B769" s="838" t="s">
        <v>534</v>
      </c>
      <c r="C769" s="838" t="s">
        <v>541</v>
      </c>
      <c r="D769" s="838" t="s">
        <v>575</v>
      </c>
      <c r="E769" s="838" t="s">
        <v>576</v>
      </c>
    </row>
    <row r="770" spans="2:5" x14ac:dyDescent="0.45">
      <c r="B770" s="838" t="s">
        <v>534</v>
      </c>
      <c r="C770" s="838" t="s">
        <v>541</v>
      </c>
      <c r="D770" s="838" t="s">
        <v>579</v>
      </c>
      <c r="E770" s="838" t="s">
        <v>580</v>
      </c>
    </row>
    <row r="771" spans="2:5" x14ac:dyDescent="0.45">
      <c r="B771" s="838" t="s">
        <v>534</v>
      </c>
      <c r="C771" s="838" t="s">
        <v>541</v>
      </c>
      <c r="D771" s="838" t="s">
        <v>919</v>
      </c>
      <c r="E771" s="838" t="s">
        <v>920</v>
      </c>
    </row>
    <row r="772" spans="2:5" x14ac:dyDescent="0.45">
      <c r="B772" s="838" t="s">
        <v>534</v>
      </c>
      <c r="C772" s="838" t="s">
        <v>541</v>
      </c>
      <c r="D772" s="838" t="s">
        <v>587</v>
      </c>
      <c r="E772" s="838" t="s">
        <v>588</v>
      </c>
    </row>
    <row r="773" spans="2:5" x14ac:dyDescent="0.45">
      <c r="B773" s="838" t="s">
        <v>534</v>
      </c>
      <c r="C773" s="838" t="s">
        <v>541</v>
      </c>
      <c r="D773" s="838" t="s">
        <v>590</v>
      </c>
      <c r="E773" s="838" t="s">
        <v>591</v>
      </c>
    </row>
    <row r="774" spans="2:5" x14ac:dyDescent="0.45">
      <c r="B774" s="838" t="s">
        <v>534</v>
      </c>
      <c r="C774" s="838" t="s">
        <v>541</v>
      </c>
      <c r="D774" s="838" t="s">
        <v>593</v>
      </c>
      <c r="E774" s="838" t="s">
        <v>594</v>
      </c>
    </row>
    <row r="775" spans="2:5" x14ac:dyDescent="0.45">
      <c r="B775" s="838" t="s">
        <v>534</v>
      </c>
      <c r="C775" s="838" t="s">
        <v>541</v>
      </c>
      <c r="D775" s="838" t="s">
        <v>597</v>
      </c>
      <c r="E775" s="838" t="s">
        <v>598</v>
      </c>
    </row>
    <row r="776" spans="2:5" x14ac:dyDescent="0.45">
      <c r="B776" s="838" t="s">
        <v>534</v>
      </c>
      <c r="C776" s="838" t="s">
        <v>541</v>
      </c>
      <c r="D776" s="838" t="s">
        <v>601</v>
      </c>
      <c r="E776" s="838" t="s">
        <v>602</v>
      </c>
    </row>
    <row r="777" spans="2:5" x14ac:dyDescent="0.45">
      <c r="B777" s="838" t="s">
        <v>534</v>
      </c>
      <c r="C777" s="838" t="s">
        <v>541</v>
      </c>
      <c r="D777" s="838" t="s">
        <v>603</v>
      </c>
      <c r="E777" s="838" t="s">
        <v>604</v>
      </c>
    </row>
    <row r="778" spans="2:5" x14ac:dyDescent="0.45">
      <c r="B778" s="838" t="s">
        <v>534</v>
      </c>
      <c r="C778" s="838" t="s">
        <v>541</v>
      </c>
      <c r="D778" s="838" t="s">
        <v>605</v>
      </c>
      <c r="E778" s="838" t="s">
        <v>606</v>
      </c>
    </row>
    <row r="779" spans="2:5" x14ac:dyDescent="0.45">
      <c r="B779" s="838" t="s">
        <v>534</v>
      </c>
      <c r="C779" s="838" t="s">
        <v>541</v>
      </c>
      <c r="D779" s="838" t="s">
        <v>607</v>
      </c>
      <c r="E779" s="838" t="s">
        <v>608</v>
      </c>
    </row>
    <row r="780" spans="2:5" x14ac:dyDescent="0.45">
      <c r="B780" s="838" t="s">
        <v>534</v>
      </c>
      <c r="C780" s="838" t="s">
        <v>541</v>
      </c>
      <c r="D780" s="838" t="s">
        <v>609</v>
      </c>
      <c r="E780" s="838" t="s">
        <v>610</v>
      </c>
    </row>
    <row r="781" spans="2:5" x14ac:dyDescent="0.45">
      <c r="B781" s="838" t="s">
        <v>534</v>
      </c>
      <c r="C781" s="838" t="s">
        <v>541</v>
      </c>
      <c r="D781" s="838" t="s">
        <v>613</v>
      </c>
      <c r="E781" s="838" t="s">
        <v>614</v>
      </c>
    </row>
    <row r="782" spans="2:5" x14ac:dyDescent="0.45">
      <c r="B782" s="838" t="s">
        <v>534</v>
      </c>
      <c r="C782" s="838" t="s">
        <v>541</v>
      </c>
      <c r="D782" s="838" t="s">
        <v>615</v>
      </c>
      <c r="E782" s="838" t="s">
        <v>616</v>
      </c>
    </row>
    <row r="783" spans="2:5" x14ac:dyDescent="0.45">
      <c r="B783" s="838" t="s">
        <v>534</v>
      </c>
      <c r="C783" s="838" t="s">
        <v>541</v>
      </c>
      <c r="D783" s="838" t="s">
        <v>839</v>
      </c>
      <c r="E783" s="838" t="s">
        <v>840</v>
      </c>
    </row>
    <row r="784" spans="2:5" x14ac:dyDescent="0.45">
      <c r="B784" s="838" t="s">
        <v>534</v>
      </c>
      <c r="C784" s="838" t="s">
        <v>541</v>
      </c>
      <c r="D784" s="838" t="s">
        <v>841</v>
      </c>
      <c r="E784" s="838" t="s">
        <v>842</v>
      </c>
    </row>
    <row r="785" spans="2:5" x14ac:dyDescent="0.45">
      <c r="B785" s="838" t="s">
        <v>534</v>
      </c>
      <c r="C785" s="838" t="s">
        <v>541</v>
      </c>
      <c r="D785" s="838" t="s">
        <v>617</v>
      </c>
      <c r="E785" s="838" t="s">
        <v>618</v>
      </c>
    </row>
    <row r="786" spans="2:5" x14ac:dyDescent="0.45">
      <c r="B786" s="838" t="s">
        <v>534</v>
      </c>
      <c r="C786" s="838" t="s">
        <v>541</v>
      </c>
      <c r="D786" s="838" t="s">
        <v>619</v>
      </c>
      <c r="E786" s="838" t="s">
        <v>620</v>
      </c>
    </row>
    <row r="787" spans="2:5" x14ac:dyDescent="0.45">
      <c r="B787" s="838" t="s">
        <v>534</v>
      </c>
      <c r="C787" s="838" t="s">
        <v>541</v>
      </c>
      <c r="D787" s="838" t="s">
        <v>621</v>
      </c>
      <c r="E787" s="838" t="s">
        <v>622</v>
      </c>
    </row>
    <row r="788" spans="2:5" x14ac:dyDescent="0.45">
      <c r="B788" s="838" t="s">
        <v>534</v>
      </c>
      <c r="C788" s="838" t="s">
        <v>541</v>
      </c>
      <c r="D788" s="838" t="s">
        <v>843</v>
      </c>
      <c r="E788" s="838" t="s">
        <v>844</v>
      </c>
    </row>
    <row r="789" spans="2:5" x14ac:dyDescent="0.45">
      <c r="B789" s="838" t="s">
        <v>534</v>
      </c>
      <c r="C789" s="838" t="s">
        <v>541</v>
      </c>
      <c r="D789" s="838" t="s">
        <v>625</v>
      </c>
      <c r="E789" s="838" t="s">
        <v>626</v>
      </c>
    </row>
    <row r="790" spans="2:5" x14ac:dyDescent="0.45">
      <c r="B790" s="838" t="s">
        <v>534</v>
      </c>
      <c r="C790" s="838" t="s">
        <v>541</v>
      </c>
      <c r="D790" s="838" t="s">
        <v>627</v>
      </c>
      <c r="E790" s="838" t="s">
        <v>628</v>
      </c>
    </row>
    <row r="791" spans="2:5" x14ac:dyDescent="0.45">
      <c r="B791" s="838" t="s">
        <v>534</v>
      </c>
      <c r="C791" s="838" t="s">
        <v>541</v>
      </c>
      <c r="D791" s="838" t="s">
        <v>629</v>
      </c>
      <c r="E791" s="838" t="s">
        <v>630</v>
      </c>
    </row>
    <row r="792" spans="2:5" x14ac:dyDescent="0.45">
      <c r="B792" s="838" t="s">
        <v>534</v>
      </c>
      <c r="C792" s="838" t="s">
        <v>541</v>
      </c>
      <c r="D792" s="838" t="s">
        <v>631</v>
      </c>
      <c r="E792" s="838" t="s">
        <v>632</v>
      </c>
    </row>
    <row r="793" spans="2:5" x14ac:dyDescent="0.45">
      <c r="B793" s="838" t="s">
        <v>534</v>
      </c>
      <c r="C793" s="838" t="s">
        <v>541</v>
      </c>
      <c r="D793" s="838" t="s">
        <v>656</v>
      </c>
      <c r="E793" s="838" t="s">
        <v>634</v>
      </c>
    </row>
    <row r="794" spans="2:5" x14ac:dyDescent="0.45">
      <c r="B794" s="838" t="s">
        <v>534</v>
      </c>
      <c r="C794" s="838" t="s">
        <v>541</v>
      </c>
      <c r="D794" s="838" t="s">
        <v>635</v>
      </c>
      <c r="E794" s="838" t="s">
        <v>636</v>
      </c>
    </row>
    <row r="795" spans="2:5" x14ac:dyDescent="0.45">
      <c r="B795" s="838" t="s">
        <v>534</v>
      </c>
      <c r="C795" s="838" t="s">
        <v>541</v>
      </c>
      <c r="D795" s="838" t="s">
        <v>637</v>
      </c>
      <c r="E795" s="838" t="s">
        <v>638</v>
      </c>
    </row>
    <row r="796" spans="2:5" x14ac:dyDescent="0.45">
      <c r="B796" s="838" t="s">
        <v>534</v>
      </c>
      <c r="C796" s="838" t="s">
        <v>541</v>
      </c>
      <c r="D796" s="838" t="s">
        <v>653</v>
      </c>
      <c r="E796" s="838" t="s">
        <v>640</v>
      </c>
    </row>
    <row r="797" spans="2:5" x14ac:dyDescent="0.45">
      <c r="B797" s="838" t="s">
        <v>534</v>
      </c>
      <c r="C797" s="838" t="s">
        <v>541</v>
      </c>
      <c r="D797" s="838" t="s">
        <v>641</v>
      </c>
      <c r="E797" s="838" t="s">
        <v>642</v>
      </c>
    </row>
    <row r="798" spans="2:5" x14ac:dyDescent="0.45">
      <c r="B798" s="838" t="s">
        <v>534</v>
      </c>
      <c r="C798" s="838" t="s">
        <v>541</v>
      </c>
      <c r="D798" s="838" t="s">
        <v>643</v>
      </c>
      <c r="E798" s="838" t="s">
        <v>644</v>
      </c>
    </row>
    <row r="799" spans="2:5" x14ac:dyDescent="0.45">
      <c r="B799" s="838" t="s">
        <v>534</v>
      </c>
      <c r="C799" s="838" t="s">
        <v>541</v>
      </c>
      <c r="D799" s="838" t="s">
        <v>645</v>
      </c>
      <c r="E799" s="838" t="s">
        <v>646</v>
      </c>
    </row>
    <row r="800" spans="2:5" x14ac:dyDescent="0.45">
      <c r="B800" s="838" t="s">
        <v>534</v>
      </c>
      <c r="C800" s="838" t="s">
        <v>541</v>
      </c>
      <c r="D800" s="838" t="s">
        <v>647</v>
      </c>
      <c r="E800" s="838" t="s">
        <v>648</v>
      </c>
    </row>
    <row r="801" spans="2:5" x14ac:dyDescent="0.45">
      <c r="B801" s="838" t="s">
        <v>534</v>
      </c>
      <c r="C801" s="838" t="s">
        <v>541</v>
      </c>
      <c r="D801" s="838" t="s">
        <v>649</v>
      </c>
      <c r="E801" s="838" t="s">
        <v>650</v>
      </c>
    </row>
    <row r="802" spans="2:5" x14ac:dyDescent="0.45">
      <c r="B802" s="838" t="s">
        <v>534</v>
      </c>
      <c r="C802" s="838" t="s">
        <v>535</v>
      </c>
      <c r="D802" s="838" t="s">
        <v>657</v>
      </c>
      <c r="E802" s="838" t="s">
        <v>658</v>
      </c>
    </row>
    <row r="803" spans="2:5" x14ac:dyDescent="0.45">
      <c r="B803" s="838" t="s">
        <v>534</v>
      </c>
      <c r="C803" s="838" t="s">
        <v>535</v>
      </c>
      <c r="D803" s="838" t="s">
        <v>659</v>
      </c>
      <c r="E803" s="838" t="s">
        <v>660</v>
      </c>
    </row>
    <row r="804" spans="2:5" x14ac:dyDescent="0.45">
      <c r="B804" s="838" t="s">
        <v>534</v>
      </c>
      <c r="C804" s="838" t="s">
        <v>535</v>
      </c>
      <c r="D804" s="838" t="s">
        <v>661</v>
      </c>
      <c r="E804" s="838" t="s">
        <v>662</v>
      </c>
    </row>
    <row r="805" spans="2:5" x14ac:dyDescent="0.45">
      <c r="B805" s="838" t="s">
        <v>534</v>
      </c>
      <c r="C805" s="838" t="s">
        <v>535</v>
      </c>
      <c r="D805" s="838" t="s">
        <v>667</v>
      </c>
      <c r="E805" s="838" t="s">
        <v>668</v>
      </c>
    </row>
    <row r="806" spans="2:5" x14ac:dyDescent="0.45">
      <c r="B806" s="838" t="s">
        <v>534</v>
      </c>
      <c r="C806" s="838" t="s">
        <v>535</v>
      </c>
      <c r="D806" s="838" t="s">
        <v>856</v>
      </c>
      <c r="E806" s="838" t="s">
        <v>857</v>
      </c>
    </row>
    <row r="807" spans="2:5" x14ac:dyDescent="0.45">
      <c r="B807" s="838" t="s">
        <v>534</v>
      </c>
      <c r="C807" s="838" t="s">
        <v>535</v>
      </c>
      <c r="D807" s="838" t="s">
        <v>923</v>
      </c>
      <c r="E807" s="838" t="s">
        <v>924</v>
      </c>
    </row>
    <row r="808" spans="2:5" x14ac:dyDescent="0.45">
      <c r="B808" s="838" t="s">
        <v>534</v>
      </c>
      <c r="C808" s="838" t="s">
        <v>535</v>
      </c>
      <c r="D808" s="838" t="s">
        <v>679</v>
      </c>
      <c r="E808" s="838" t="s">
        <v>680</v>
      </c>
    </row>
    <row r="809" spans="2:5" x14ac:dyDescent="0.45">
      <c r="B809" s="838" t="s">
        <v>534</v>
      </c>
      <c r="C809" s="838" t="s">
        <v>535</v>
      </c>
      <c r="D809" s="838" t="s">
        <v>925</v>
      </c>
      <c r="E809" s="838" t="s">
        <v>926</v>
      </c>
    </row>
    <row r="810" spans="2:5" x14ac:dyDescent="0.45">
      <c r="B810" s="838" t="s">
        <v>534</v>
      </c>
      <c r="C810" s="838" t="s">
        <v>535</v>
      </c>
      <c r="D810" s="838" t="s">
        <v>858</v>
      </c>
      <c r="E810" s="838" t="s">
        <v>859</v>
      </c>
    </row>
    <row r="811" spans="2:5" x14ac:dyDescent="0.45">
      <c r="B811" s="838" t="s">
        <v>534</v>
      </c>
      <c r="C811" s="838" t="s">
        <v>535</v>
      </c>
      <c r="D811" s="838" t="s">
        <v>927</v>
      </c>
      <c r="E811" s="838" t="s">
        <v>928</v>
      </c>
    </row>
    <row r="812" spans="2:5" x14ac:dyDescent="0.45">
      <c r="B812" s="838" t="s">
        <v>534</v>
      </c>
      <c r="C812" s="838" t="s">
        <v>535</v>
      </c>
      <c r="D812" s="838" t="s">
        <v>929</v>
      </c>
      <c r="E812" s="838" t="s">
        <v>930</v>
      </c>
    </row>
    <row r="813" spans="2:5" x14ac:dyDescent="0.45">
      <c r="B813" s="838" t="s">
        <v>534</v>
      </c>
      <c r="C813" s="838" t="s">
        <v>535</v>
      </c>
      <c r="D813" s="838" t="s">
        <v>931</v>
      </c>
      <c r="E813" s="838" t="s">
        <v>932</v>
      </c>
    </row>
    <row r="814" spans="2:5" x14ac:dyDescent="0.45">
      <c r="B814" s="838" t="s">
        <v>534</v>
      </c>
      <c r="C814" s="838" t="s">
        <v>538</v>
      </c>
      <c r="D814" s="838" t="s">
        <v>657</v>
      </c>
      <c r="E814" s="838" t="s">
        <v>658</v>
      </c>
    </row>
    <row r="815" spans="2:5" x14ac:dyDescent="0.45">
      <c r="B815" s="838" t="s">
        <v>534</v>
      </c>
      <c r="C815" s="838" t="s">
        <v>538</v>
      </c>
      <c r="D815" s="838" t="s">
        <v>659</v>
      </c>
      <c r="E815" s="838" t="s">
        <v>660</v>
      </c>
    </row>
    <row r="816" spans="2:5" x14ac:dyDescent="0.45">
      <c r="B816" s="838" t="s">
        <v>534</v>
      </c>
      <c r="C816" s="838" t="s">
        <v>538</v>
      </c>
      <c r="D816" s="838" t="s">
        <v>661</v>
      </c>
      <c r="E816" s="838" t="s">
        <v>662</v>
      </c>
    </row>
    <row r="817" spans="2:5" x14ac:dyDescent="0.45">
      <c r="B817" s="838" t="s">
        <v>534</v>
      </c>
      <c r="C817" s="838" t="s">
        <v>538</v>
      </c>
      <c r="D817" s="838" t="s">
        <v>667</v>
      </c>
      <c r="E817" s="838" t="s">
        <v>668</v>
      </c>
    </row>
    <row r="818" spans="2:5" x14ac:dyDescent="0.45">
      <c r="B818" s="838" t="s">
        <v>534</v>
      </c>
      <c r="C818" s="838" t="s">
        <v>538</v>
      </c>
      <c r="D818" s="838" t="s">
        <v>866</v>
      </c>
      <c r="E818" s="838" t="s">
        <v>857</v>
      </c>
    </row>
    <row r="819" spans="2:5" x14ac:dyDescent="0.45">
      <c r="B819" s="838" t="s">
        <v>534</v>
      </c>
      <c r="C819" s="838" t="s">
        <v>538</v>
      </c>
      <c r="D819" s="838" t="s">
        <v>933</v>
      </c>
      <c r="E819" s="838" t="s">
        <v>924</v>
      </c>
    </row>
    <row r="820" spans="2:5" x14ac:dyDescent="0.45">
      <c r="B820" s="838" t="s">
        <v>534</v>
      </c>
      <c r="C820" s="838" t="s">
        <v>538</v>
      </c>
      <c r="D820" s="838" t="s">
        <v>691</v>
      </c>
      <c r="E820" s="838" t="s">
        <v>680</v>
      </c>
    </row>
    <row r="821" spans="2:5" x14ac:dyDescent="0.45">
      <c r="B821" s="838" t="s">
        <v>534</v>
      </c>
      <c r="C821" s="838" t="s">
        <v>538</v>
      </c>
      <c r="D821" s="838" t="s">
        <v>925</v>
      </c>
      <c r="E821" s="838" t="s">
        <v>926</v>
      </c>
    </row>
    <row r="822" spans="2:5" x14ac:dyDescent="0.45">
      <c r="B822" s="838" t="s">
        <v>534</v>
      </c>
      <c r="C822" s="838" t="s">
        <v>538</v>
      </c>
      <c r="D822" s="838" t="s">
        <v>858</v>
      </c>
      <c r="E822" s="838" t="s">
        <v>859</v>
      </c>
    </row>
    <row r="823" spans="2:5" x14ac:dyDescent="0.45">
      <c r="B823" s="838" t="s">
        <v>534</v>
      </c>
      <c r="C823" s="838" t="s">
        <v>538</v>
      </c>
      <c r="D823" s="838" t="s">
        <v>927</v>
      </c>
      <c r="E823" s="838" t="s">
        <v>928</v>
      </c>
    </row>
    <row r="824" spans="2:5" x14ac:dyDescent="0.45">
      <c r="B824" s="838" t="s">
        <v>534</v>
      </c>
      <c r="C824" s="838" t="s">
        <v>538</v>
      </c>
      <c r="D824" s="838" t="s">
        <v>929</v>
      </c>
      <c r="E824" s="838" t="s">
        <v>930</v>
      </c>
    </row>
    <row r="825" spans="2:5" x14ac:dyDescent="0.45">
      <c r="B825" s="838" t="s">
        <v>534</v>
      </c>
      <c r="C825" s="838" t="s">
        <v>538</v>
      </c>
      <c r="D825" s="838" t="s">
        <v>931</v>
      </c>
      <c r="E825" s="838" t="s">
        <v>932</v>
      </c>
    </row>
    <row r="826" spans="2:5" x14ac:dyDescent="0.45">
      <c r="B826" s="838" t="s">
        <v>534</v>
      </c>
      <c r="C826" s="838" t="s">
        <v>541</v>
      </c>
      <c r="D826" s="838" t="s">
        <v>657</v>
      </c>
      <c r="E826" s="838" t="s">
        <v>658</v>
      </c>
    </row>
    <row r="827" spans="2:5" x14ac:dyDescent="0.45">
      <c r="B827" s="838" t="s">
        <v>534</v>
      </c>
      <c r="C827" s="838" t="s">
        <v>541</v>
      </c>
      <c r="D827" s="838" t="s">
        <v>659</v>
      </c>
      <c r="E827" s="838" t="s">
        <v>660</v>
      </c>
    </row>
    <row r="828" spans="2:5" x14ac:dyDescent="0.45">
      <c r="B828" s="838" t="s">
        <v>534</v>
      </c>
      <c r="C828" s="838" t="s">
        <v>541</v>
      </c>
      <c r="D828" s="838" t="s">
        <v>661</v>
      </c>
      <c r="E828" s="838" t="s">
        <v>662</v>
      </c>
    </row>
    <row r="829" spans="2:5" x14ac:dyDescent="0.45">
      <c r="B829" s="838" t="s">
        <v>534</v>
      </c>
      <c r="C829" s="838" t="s">
        <v>541</v>
      </c>
      <c r="D829" s="838" t="s">
        <v>667</v>
      </c>
      <c r="E829" s="838" t="s">
        <v>668</v>
      </c>
    </row>
    <row r="830" spans="2:5" x14ac:dyDescent="0.45">
      <c r="B830" s="838" t="s">
        <v>534</v>
      </c>
      <c r="C830" s="838" t="s">
        <v>541</v>
      </c>
      <c r="D830" s="838" t="s">
        <v>934</v>
      </c>
      <c r="E830" s="838" t="s">
        <v>857</v>
      </c>
    </row>
    <row r="831" spans="2:5" x14ac:dyDescent="0.45">
      <c r="B831" s="838" t="s">
        <v>534</v>
      </c>
      <c r="C831" s="838" t="s">
        <v>541</v>
      </c>
      <c r="D831" s="838" t="s">
        <v>933</v>
      </c>
      <c r="E831" s="838" t="s">
        <v>924</v>
      </c>
    </row>
    <row r="832" spans="2:5" x14ac:dyDescent="0.45">
      <c r="B832" s="838" t="s">
        <v>534</v>
      </c>
      <c r="C832" s="838" t="s">
        <v>541</v>
      </c>
      <c r="D832" s="838" t="s">
        <v>691</v>
      </c>
      <c r="E832" s="838" t="s">
        <v>680</v>
      </c>
    </row>
    <row r="833" spans="2:5" x14ac:dyDescent="0.45">
      <c r="B833" s="838" t="s">
        <v>534</v>
      </c>
      <c r="C833" s="838" t="s">
        <v>541</v>
      </c>
      <c r="D833" s="838" t="s">
        <v>925</v>
      </c>
      <c r="E833" s="838" t="s">
        <v>926</v>
      </c>
    </row>
    <row r="834" spans="2:5" x14ac:dyDescent="0.45">
      <c r="B834" s="838" t="s">
        <v>534</v>
      </c>
      <c r="C834" s="838" t="s">
        <v>541</v>
      </c>
      <c r="D834" s="838" t="s">
        <v>858</v>
      </c>
      <c r="E834" s="838" t="s">
        <v>859</v>
      </c>
    </row>
    <row r="835" spans="2:5" x14ac:dyDescent="0.45">
      <c r="B835" s="838" t="s">
        <v>534</v>
      </c>
      <c r="C835" s="838" t="s">
        <v>541</v>
      </c>
      <c r="D835" s="838" t="s">
        <v>927</v>
      </c>
      <c r="E835" s="838" t="s">
        <v>928</v>
      </c>
    </row>
    <row r="836" spans="2:5" x14ac:dyDescent="0.45">
      <c r="B836" s="838" t="s">
        <v>534</v>
      </c>
      <c r="C836" s="838" t="s">
        <v>541</v>
      </c>
      <c r="D836" s="838" t="s">
        <v>929</v>
      </c>
      <c r="E836" s="838" t="s">
        <v>930</v>
      </c>
    </row>
    <row r="837" spans="2:5" x14ac:dyDescent="0.45">
      <c r="B837" s="838" t="s">
        <v>534</v>
      </c>
      <c r="C837" s="838" t="s">
        <v>541</v>
      </c>
      <c r="D837" s="838" t="s">
        <v>931</v>
      </c>
      <c r="E837" s="838" t="s">
        <v>932</v>
      </c>
    </row>
    <row r="838" spans="2:5" x14ac:dyDescent="0.45">
      <c r="B838" s="838" t="s">
        <v>534</v>
      </c>
      <c r="C838" s="838" t="s">
        <v>535</v>
      </c>
      <c r="D838" s="838" t="s">
        <v>693</v>
      </c>
      <c r="E838" s="838" t="s">
        <v>694</v>
      </c>
    </row>
    <row r="839" spans="2:5" x14ac:dyDescent="0.45">
      <c r="B839" s="838" t="s">
        <v>534</v>
      </c>
      <c r="C839" s="838" t="s">
        <v>535</v>
      </c>
      <c r="D839" s="838" t="s">
        <v>695</v>
      </c>
      <c r="E839" s="838" t="s">
        <v>696</v>
      </c>
    </row>
    <row r="840" spans="2:5" x14ac:dyDescent="0.45">
      <c r="B840" s="838" t="s">
        <v>534</v>
      </c>
      <c r="C840" s="838" t="s">
        <v>538</v>
      </c>
      <c r="D840" s="838" t="s">
        <v>693</v>
      </c>
      <c r="E840" s="838" t="s">
        <v>694</v>
      </c>
    </row>
    <row r="841" spans="2:5" x14ac:dyDescent="0.45">
      <c r="B841" s="838" t="s">
        <v>534</v>
      </c>
      <c r="C841" s="838" t="s">
        <v>538</v>
      </c>
      <c r="D841" s="838" t="s">
        <v>695</v>
      </c>
      <c r="E841" s="838" t="s">
        <v>696</v>
      </c>
    </row>
    <row r="842" spans="2:5" x14ac:dyDescent="0.45">
      <c r="B842" s="838" t="s">
        <v>534</v>
      </c>
      <c r="C842" s="838" t="s">
        <v>541</v>
      </c>
      <c r="D842" s="838" t="s">
        <v>693</v>
      </c>
      <c r="E842" s="838" t="s">
        <v>694</v>
      </c>
    </row>
    <row r="843" spans="2:5" x14ac:dyDescent="0.45">
      <c r="B843" s="838" t="s">
        <v>534</v>
      </c>
      <c r="C843" s="838" t="s">
        <v>541</v>
      </c>
      <c r="D843" s="838" t="s">
        <v>695</v>
      </c>
      <c r="E843" s="838" t="s">
        <v>696</v>
      </c>
    </row>
    <row r="844" spans="2:5" x14ac:dyDescent="0.45">
      <c r="B844" s="838" t="s">
        <v>534</v>
      </c>
      <c r="C844" s="838" t="s">
        <v>535</v>
      </c>
      <c r="D844" s="838" t="s">
        <v>697</v>
      </c>
      <c r="E844" s="838" t="s">
        <v>698</v>
      </c>
    </row>
    <row r="845" spans="2:5" x14ac:dyDescent="0.45">
      <c r="B845" s="838" t="s">
        <v>534</v>
      </c>
      <c r="C845" s="838" t="s">
        <v>535</v>
      </c>
      <c r="D845" s="838" t="s">
        <v>935</v>
      </c>
      <c r="E845" s="838" t="s">
        <v>936</v>
      </c>
    </row>
    <row r="846" spans="2:5" x14ac:dyDescent="0.45">
      <c r="B846" s="838" t="s">
        <v>534</v>
      </c>
      <c r="C846" s="838" t="s">
        <v>535</v>
      </c>
      <c r="D846" s="838" t="s">
        <v>703</v>
      </c>
      <c r="E846" s="838" t="s">
        <v>704</v>
      </c>
    </row>
    <row r="847" spans="2:5" x14ac:dyDescent="0.45">
      <c r="B847" s="838" t="s">
        <v>534</v>
      </c>
      <c r="C847" s="838" t="s">
        <v>535</v>
      </c>
      <c r="D847" s="838" t="s">
        <v>705</v>
      </c>
      <c r="E847" s="838" t="s">
        <v>706</v>
      </c>
    </row>
    <row r="848" spans="2:5" x14ac:dyDescent="0.45">
      <c r="B848" s="838" t="s">
        <v>534</v>
      </c>
      <c r="C848" s="838" t="s">
        <v>535</v>
      </c>
      <c r="D848" s="838" t="s">
        <v>937</v>
      </c>
      <c r="E848" s="838" t="s">
        <v>938</v>
      </c>
    </row>
    <row r="849" spans="2:5" x14ac:dyDescent="0.45">
      <c r="B849" s="838" t="s">
        <v>534</v>
      </c>
      <c r="C849" s="838" t="s">
        <v>538</v>
      </c>
      <c r="D849" s="838" t="s">
        <v>697</v>
      </c>
      <c r="E849" s="838" t="s">
        <v>698</v>
      </c>
    </row>
    <row r="850" spans="2:5" x14ac:dyDescent="0.45">
      <c r="B850" s="838" t="s">
        <v>534</v>
      </c>
      <c r="C850" s="838" t="s">
        <v>538</v>
      </c>
      <c r="D850" s="838" t="s">
        <v>935</v>
      </c>
      <c r="E850" s="838" t="s">
        <v>936</v>
      </c>
    </row>
    <row r="851" spans="2:5" x14ac:dyDescent="0.45">
      <c r="B851" s="838" t="s">
        <v>534</v>
      </c>
      <c r="C851" s="838" t="s">
        <v>538</v>
      </c>
      <c r="D851" s="838" t="s">
        <v>703</v>
      </c>
      <c r="E851" s="838" t="s">
        <v>704</v>
      </c>
    </row>
    <row r="852" spans="2:5" x14ac:dyDescent="0.45">
      <c r="B852" s="838" t="s">
        <v>534</v>
      </c>
      <c r="C852" s="838" t="s">
        <v>538</v>
      </c>
      <c r="D852" s="838" t="s">
        <v>705</v>
      </c>
      <c r="E852" s="838" t="s">
        <v>706</v>
      </c>
    </row>
    <row r="853" spans="2:5" x14ac:dyDescent="0.45">
      <c r="B853" s="838" t="s">
        <v>534</v>
      </c>
      <c r="C853" s="838" t="s">
        <v>538</v>
      </c>
      <c r="D853" s="838" t="s">
        <v>937</v>
      </c>
      <c r="E853" s="838" t="s">
        <v>938</v>
      </c>
    </row>
    <row r="854" spans="2:5" x14ac:dyDescent="0.45">
      <c r="B854" s="838" t="s">
        <v>534</v>
      </c>
      <c r="C854" s="838" t="s">
        <v>541</v>
      </c>
      <c r="D854" s="838" t="s">
        <v>697</v>
      </c>
      <c r="E854" s="838" t="s">
        <v>698</v>
      </c>
    </row>
    <row r="855" spans="2:5" x14ac:dyDescent="0.45">
      <c r="B855" s="838" t="s">
        <v>534</v>
      </c>
      <c r="C855" s="838" t="s">
        <v>541</v>
      </c>
      <c r="D855" s="838" t="s">
        <v>935</v>
      </c>
      <c r="E855" s="838" t="s">
        <v>936</v>
      </c>
    </row>
    <row r="856" spans="2:5" x14ac:dyDescent="0.45">
      <c r="B856" s="838" t="s">
        <v>534</v>
      </c>
      <c r="C856" s="838" t="s">
        <v>541</v>
      </c>
      <c r="D856" s="838" t="s">
        <v>703</v>
      </c>
      <c r="E856" s="838" t="s">
        <v>704</v>
      </c>
    </row>
    <row r="857" spans="2:5" x14ac:dyDescent="0.45">
      <c r="B857" s="838" t="s">
        <v>534</v>
      </c>
      <c r="C857" s="838" t="s">
        <v>541</v>
      </c>
      <c r="D857" s="838" t="s">
        <v>705</v>
      </c>
      <c r="E857" s="838" t="s">
        <v>706</v>
      </c>
    </row>
    <row r="858" spans="2:5" x14ac:dyDescent="0.45">
      <c r="B858" s="838" t="s">
        <v>534</v>
      </c>
      <c r="C858" s="838" t="s">
        <v>541</v>
      </c>
      <c r="D858" s="838" t="s">
        <v>937</v>
      </c>
      <c r="E858" s="838" t="s">
        <v>938</v>
      </c>
    </row>
    <row r="859" spans="2:5" x14ac:dyDescent="0.45">
      <c r="B859" s="838" t="s">
        <v>534</v>
      </c>
      <c r="C859" s="838" t="s">
        <v>535</v>
      </c>
      <c r="D859" s="838" t="s">
        <v>707</v>
      </c>
      <c r="E859" s="838" t="s">
        <v>708</v>
      </c>
    </row>
    <row r="860" spans="2:5" x14ac:dyDescent="0.45">
      <c r="B860" s="838" t="s">
        <v>534</v>
      </c>
      <c r="C860" s="838" t="s">
        <v>535</v>
      </c>
      <c r="D860" s="838" t="s">
        <v>709</v>
      </c>
      <c r="E860" s="838" t="s">
        <v>710</v>
      </c>
    </row>
    <row r="861" spans="2:5" x14ac:dyDescent="0.45">
      <c r="B861" s="838" t="s">
        <v>534</v>
      </c>
      <c r="C861" s="838" t="s">
        <v>535</v>
      </c>
      <c r="D861" s="838" t="s">
        <v>711</v>
      </c>
      <c r="E861" s="838" t="s">
        <v>712</v>
      </c>
    </row>
    <row r="862" spans="2:5" x14ac:dyDescent="0.45">
      <c r="B862" s="838" t="s">
        <v>534</v>
      </c>
      <c r="C862" s="838" t="s">
        <v>538</v>
      </c>
      <c r="D862" s="838" t="s">
        <v>707</v>
      </c>
      <c r="E862" s="838" t="s">
        <v>708</v>
      </c>
    </row>
    <row r="863" spans="2:5" x14ac:dyDescent="0.45">
      <c r="B863" s="838" t="s">
        <v>534</v>
      </c>
      <c r="C863" s="838" t="s">
        <v>538</v>
      </c>
      <c r="D863" s="838" t="s">
        <v>709</v>
      </c>
      <c r="E863" s="838" t="s">
        <v>710</v>
      </c>
    </row>
    <row r="864" spans="2:5" x14ac:dyDescent="0.45">
      <c r="B864" s="838" t="s">
        <v>534</v>
      </c>
      <c r="C864" s="838" t="s">
        <v>538</v>
      </c>
      <c r="D864" s="838" t="s">
        <v>711</v>
      </c>
      <c r="E864" s="838" t="s">
        <v>712</v>
      </c>
    </row>
    <row r="865" spans="2:5" x14ac:dyDescent="0.45">
      <c r="B865" s="838" t="s">
        <v>534</v>
      </c>
      <c r="C865" s="838" t="s">
        <v>541</v>
      </c>
      <c r="D865" s="838" t="s">
        <v>707</v>
      </c>
      <c r="E865" s="838" t="s">
        <v>708</v>
      </c>
    </row>
    <row r="866" spans="2:5" x14ac:dyDescent="0.45">
      <c r="B866" s="838" t="s">
        <v>534</v>
      </c>
      <c r="C866" s="838" t="s">
        <v>541</v>
      </c>
      <c r="D866" s="838" t="s">
        <v>709</v>
      </c>
      <c r="E866" s="838" t="s">
        <v>710</v>
      </c>
    </row>
    <row r="867" spans="2:5" x14ac:dyDescent="0.45">
      <c r="B867" s="838" t="s">
        <v>534</v>
      </c>
      <c r="C867" s="838" t="s">
        <v>541</v>
      </c>
      <c r="D867" s="838" t="s">
        <v>711</v>
      </c>
      <c r="E867" s="838" t="s">
        <v>712</v>
      </c>
    </row>
    <row r="868" spans="2:5" x14ac:dyDescent="0.45">
      <c r="B868" s="838" t="s">
        <v>534</v>
      </c>
      <c r="C868" s="838" t="s">
        <v>535</v>
      </c>
      <c r="D868" s="838" t="s">
        <v>713</v>
      </c>
      <c r="E868" s="838" t="s">
        <v>714</v>
      </c>
    </row>
    <row r="869" spans="2:5" x14ac:dyDescent="0.45">
      <c r="B869" s="838" t="s">
        <v>534</v>
      </c>
      <c r="C869" s="838" t="s">
        <v>535</v>
      </c>
      <c r="D869" s="838" t="s">
        <v>715</v>
      </c>
      <c r="E869" s="838" t="s">
        <v>716</v>
      </c>
    </row>
    <row r="870" spans="2:5" x14ac:dyDescent="0.45">
      <c r="B870" s="838" t="s">
        <v>534</v>
      </c>
      <c r="C870" s="838" t="s">
        <v>535</v>
      </c>
      <c r="D870" s="838" t="s">
        <v>717</v>
      </c>
      <c r="E870" s="838" t="s">
        <v>718</v>
      </c>
    </row>
    <row r="871" spans="2:5" x14ac:dyDescent="0.45">
      <c r="B871" s="838" t="s">
        <v>534</v>
      </c>
      <c r="C871" s="838" t="s">
        <v>538</v>
      </c>
      <c r="D871" s="838" t="s">
        <v>713</v>
      </c>
      <c r="E871" s="838" t="s">
        <v>714</v>
      </c>
    </row>
    <row r="872" spans="2:5" x14ac:dyDescent="0.45">
      <c r="B872" s="838" t="s">
        <v>534</v>
      </c>
      <c r="C872" s="838" t="s">
        <v>538</v>
      </c>
      <c r="D872" s="838" t="s">
        <v>715</v>
      </c>
      <c r="E872" s="838" t="s">
        <v>716</v>
      </c>
    </row>
    <row r="873" spans="2:5" x14ac:dyDescent="0.45">
      <c r="B873" s="838" t="s">
        <v>534</v>
      </c>
      <c r="C873" s="838" t="s">
        <v>538</v>
      </c>
      <c r="D873" s="838" t="s">
        <v>717</v>
      </c>
      <c r="E873" s="838" t="s">
        <v>718</v>
      </c>
    </row>
    <row r="874" spans="2:5" x14ac:dyDescent="0.45">
      <c r="B874" s="838" t="s">
        <v>534</v>
      </c>
      <c r="C874" s="838" t="s">
        <v>541</v>
      </c>
      <c r="D874" s="838" t="s">
        <v>713</v>
      </c>
      <c r="E874" s="838" t="s">
        <v>714</v>
      </c>
    </row>
    <row r="875" spans="2:5" x14ac:dyDescent="0.45">
      <c r="B875" s="838" t="s">
        <v>534</v>
      </c>
      <c r="C875" s="838" t="s">
        <v>541</v>
      </c>
      <c r="D875" s="838" t="s">
        <v>715</v>
      </c>
      <c r="E875" s="838" t="s">
        <v>716</v>
      </c>
    </row>
    <row r="876" spans="2:5" x14ac:dyDescent="0.45">
      <c r="B876" s="838" t="s">
        <v>534</v>
      </c>
      <c r="C876" s="838" t="s">
        <v>541</v>
      </c>
      <c r="D876" s="838" t="s">
        <v>717</v>
      </c>
      <c r="E876" s="838" t="s">
        <v>718</v>
      </c>
    </row>
    <row r="877" spans="2:5" x14ac:dyDescent="0.45">
      <c r="B877" s="838" t="s">
        <v>534</v>
      </c>
      <c r="C877" s="838" t="s">
        <v>535</v>
      </c>
      <c r="D877" s="838" t="s">
        <v>719</v>
      </c>
      <c r="E877" s="838" t="s">
        <v>720</v>
      </c>
    </row>
    <row r="878" spans="2:5" x14ac:dyDescent="0.45">
      <c r="B878" s="838" t="s">
        <v>534</v>
      </c>
      <c r="C878" s="838" t="s">
        <v>538</v>
      </c>
      <c r="D878" s="838" t="s">
        <v>719</v>
      </c>
      <c r="E878" s="838" t="s">
        <v>720</v>
      </c>
    </row>
    <row r="879" spans="2:5" x14ac:dyDescent="0.45">
      <c r="B879" s="838" t="s">
        <v>534</v>
      </c>
      <c r="C879" s="838" t="s">
        <v>541</v>
      </c>
      <c r="D879" s="838" t="s">
        <v>719</v>
      </c>
      <c r="E879" s="838" t="s">
        <v>720</v>
      </c>
    </row>
    <row r="880" spans="2:5" x14ac:dyDescent="0.45">
      <c r="B880" s="838" t="s">
        <v>534</v>
      </c>
      <c r="C880" s="838" t="s">
        <v>535</v>
      </c>
      <c r="D880" s="838" t="s">
        <v>721</v>
      </c>
      <c r="E880" s="838" t="s">
        <v>722</v>
      </c>
    </row>
    <row r="881" spans="2:5" x14ac:dyDescent="0.45">
      <c r="B881" s="838" t="s">
        <v>534</v>
      </c>
      <c r="C881" s="838" t="s">
        <v>535</v>
      </c>
      <c r="D881" s="838" t="s">
        <v>723</v>
      </c>
      <c r="E881" s="838" t="s">
        <v>724</v>
      </c>
    </row>
    <row r="882" spans="2:5" x14ac:dyDescent="0.45">
      <c r="B882" s="838" t="s">
        <v>534</v>
      </c>
      <c r="C882" s="838" t="s">
        <v>538</v>
      </c>
      <c r="D882" s="838" t="s">
        <v>721</v>
      </c>
      <c r="E882" s="838" t="s">
        <v>722</v>
      </c>
    </row>
    <row r="883" spans="2:5" x14ac:dyDescent="0.45">
      <c r="B883" s="838" t="s">
        <v>534</v>
      </c>
      <c r="C883" s="838" t="s">
        <v>538</v>
      </c>
      <c r="D883" s="838" t="s">
        <v>723</v>
      </c>
      <c r="E883" s="838" t="s">
        <v>724</v>
      </c>
    </row>
    <row r="884" spans="2:5" x14ac:dyDescent="0.45">
      <c r="B884" s="838" t="s">
        <v>534</v>
      </c>
      <c r="C884" s="838" t="s">
        <v>541</v>
      </c>
      <c r="D884" s="838" t="s">
        <v>721</v>
      </c>
      <c r="E884" s="838" t="s">
        <v>722</v>
      </c>
    </row>
    <row r="885" spans="2:5" x14ac:dyDescent="0.45">
      <c r="B885" s="838" t="s">
        <v>534</v>
      </c>
      <c r="C885" s="838" t="s">
        <v>541</v>
      </c>
      <c r="D885" s="838" t="s">
        <v>723</v>
      </c>
      <c r="E885" s="838" t="s">
        <v>724</v>
      </c>
    </row>
    <row r="886" spans="2:5" x14ac:dyDescent="0.45">
      <c r="B886" s="838" t="s">
        <v>534</v>
      </c>
      <c r="C886" s="838" t="s">
        <v>535</v>
      </c>
      <c r="D886" s="838" t="s">
        <v>939</v>
      </c>
      <c r="E886" s="838" t="s">
        <v>940</v>
      </c>
    </row>
    <row r="887" spans="2:5" x14ac:dyDescent="0.45">
      <c r="B887" s="838" t="s">
        <v>534</v>
      </c>
      <c r="C887" s="838" t="s">
        <v>538</v>
      </c>
      <c r="D887" s="838" t="s">
        <v>939</v>
      </c>
      <c r="E887" s="838" t="s">
        <v>940</v>
      </c>
    </row>
    <row r="888" spans="2:5" x14ac:dyDescent="0.45">
      <c r="B888" s="838" t="s">
        <v>534</v>
      </c>
      <c r="C888" s="838" t="s">
        <v>541</v>
      </c>
      <c r="D888" s="838" t="s">
        <v>939</v>
      </c>
      <c r="E888" s="838" t="s">
        <v>940</v>
      </c>
    </row>
    <row r="889" spans="2:5" x14ac:dyDescent="0.45">
      <c r="B889" s="838" t="s">
        <v>534</v>
      </c>
      <c r="C889" s="838" t="s">
        <v>535</v>
      </c>
      <c r="D889" s="838" t="s">
        <v>871</v>
      </c>
      <c r="E889" s="838" t="s">
        <v>872</v>
      </c>
    </row>
    <row r="890" spans="2:5" x14ac:dyDescent="0.45">
      <c r="B890" s="838" t="s">
        <v>534</v>
      </c>
      <c r="C890" s="838" t="s">
        <v>535</v>
      </c>
      <c r="D890" s="838" t="s">
        <v>745</v>
      </c>
      <c r="E890" s="838" t="s">
        <v>746</v>
      </c>
    </row>
    <row r="891" spans="2:5" x14ac:dyDescent="0.45">
      <c r="B891" s="838" t="s">
        <v>534</v>
      </c>
      <c r="C891" s="838" t="s">
        <v>538</v>
      </c>
      <c r="D891" s="838" t="s">
        <v>871</v>
      </c>
      <c r="E891" s="838" t="s">
        <v>872</v>
      </c>
    </row>
    <row r="892" spans="2:5" x14ac:dyDescent="0.45">
      <c r="B892" s="838" t="s">
        <v>534</v>
      </c>
      <c r="C892" s="838" t="s">
        <v>538</v>
      </c>
      <c r="D892" s="838" t="s">
        <v>745</v>
      </c>
      <c r="E892" s="838" t="s">
        <v>746</v>
      </c>
    </row>
    <row r="893" spans="2:5" x14ac:dyDescent="0.45">
      <c r="B893" s="838" t="s">
        <v>534</v>
      </c>
      <c r="C893" s="838" t="s">
        <v>541</v>
      </c>
      <c r="D893" s="838" t="s">
        <v>871</v>
      </c>
      <c r="E893" s="838" t="s">
        <v>872</v>
      </c>
    </row>
    <row r="894" spans="2:5" x14ac:dyDescent="0.45">
      <c r="B894" s="838" t="s">
        <v>534</v>
      </c>
      <c r="C894" s="838" t="s">
        <v>541</v>
      </c>
      <c r="D894" s="838" t="s">
        <v>745</v>
      </c>
      <c r="E894" s="838" t="s">
        <v>746</v>
      </c>
    </row>
    <row r="895" spans="2:5" x14ac:dyDescent="0.45">
      <c r="B895" s="838" t="s">
        <v>534</v>
      </c>
      <c r="C895" s="838" t="s">
        <v>535</v>
      </c>
      <c r="D895" s="838" t="s">
        <v>727</v>
      </c>
      <c r="E895" s="838" t="s">
        <v>728</v>
      </c>
    </row>
    <row r="896" spans="2:5" x14ac:dyDescent="0.45">
      <c r="B896" s="838" t="s">
        <v>534</v>
      </c>
      <c r="C896" s="838" t="s">
        <v>535</v>
      </c>
      <c r="D896" s="838" t="s">
        <v>729</v>
      </c>
      <c r="E896" s="838" t="s">
        <v>730</v>
      </c>
    </row>
    <row r="897" spans="2:5" x14ac:dyDescent="0.45">
      <c r="B897" s="838" t="s">
        <v>534</v>
      </c>
      <c r="C897" s="838" t="s">
        <v>535</v>
      </c>
      <c r="D897" s="838" t="s">
        <v>941</v>
      </c>
      <c r="E897" s="838" t="s">
        <v>942</v>
      </c>
    </row>
    <row r="898" spans="2:5" x14ac:dyDescent="0.45">
      <c r="B898" s="838" t="s">
        <v>534</v>
      </c>
      <c r="C898" s="838" t="s">
        <v>535</v>
      </c>
      <c r="D898" s="838" t="s">
        <v>731</v>
      </c>
      <c r="E898" s="838" t="s">
        <v>732</v>
      </c>
    </row>
    <row r="899" spans="2:5" x14ac:dyDescent="0.45">
      <c r="B899" s="838" t="s">
        <v>534</v>
      </c>
      <c r="C899" s="838" t="s">
        <v>535</v>
      </c>
      <c r="D899" s="838" t="s">
        <v>943</v>
      </c>
      <c r="E899" s="838" t="s">
        <v>944</v>
      </c>
    </row>
    <row r="900" spans="2:5" x14ac:dyDescent="0.45">
      <c r="B900" s="838" t="s">
        <v>534</v>
      </c>
      <c r="C900" s="838" t="s">
        <v>535</v>
      </c>
      <c r="D900" s="838" t="s">
        <v>945</v>
      </c>
      <c r="E900" s="838" t="s">
        <v>946</v>
      </c>
    </row>
    <row r="901" spans="2:5" x14ac:dyDescent="0.45">
      <c r="B901" s="838" t="s">
        <v>534</v>
      </c>
      <c r="C901" s="838" t="s">
        <v>535</v>
      </c>
      <c r="D901" s="838" t="s">
        <v>947</v>
      </c>
      <c r="E901" s="838" t="s">
        <v>948</v>
      </c>
    </row>
    <row r="902" spans="2:5" x14ac:dyDescent="0.45">
      <c r="B902" s="838" t="s">
        <v>534</v>
      </c>
      <c r="C902" s="838" t="s">
        <v>535</v>
      </c>
      <c r="D902" s="838" t="s">
        <v>949</v>
      </c>
      <c r="E902" s="838" t="s">
        <v>950</v>
      </c>
    </row>
    <row r="903" spans="2:5" x14ac:dyDescent="0.45">
      <c r="B903" s="838" t="s">
        <v>534</v>
      </c>
      <c r="C903" s="838" t="s">
        <v>538</v>
      </c>
      <c r="D903" s="838" t="s">
        <v>727</v>
      </c>
      <c r="E903" s="838" t="s">
        <v>728</v>
      </c>
    </row>
    <row r="904" spans="2:5" x14ac:dyDescent="0.45">
      <c r="B904" s="838" t="s">
        <v>534</v>
      </c>
      <c r="C904" s="838" t="s">
        <v>538</v>
      </c>
      <c r="D904" s="838" t="s">
        <v>729</v>
      </c>
      <c r="E904" s="838" t="s">
        <v>730</v>
      </c>
    </row>
    <row r="905" spans="2:5" x14ac:dyDescent="0.45">
      <c r="B905" s="838" t="s">
        <v>534</v>
      </c>
      <c r="C905" s="838" t="s">
        <v>538</v>
      </c>
      <c r="D905" s="838" t="s">
        <v>941</v>
      </c>
      <c r="E905" s="838" t="s">
        <v>942</v>
      </c>
    </row>
    <row r="906" spans="2:5" x14ac:dyDescent="0.45">
      <c r="B906" s="838" t="s">
        <v>534</v>
      </c>
      <c r="C906" s="838" t="s">
        <v>538</v>
      </c>
      <c r="D906" s="838" t="s">
        <v>731</v>
      </c>
      <c r="E906" s="838" t="s">
        <v>732</v>
      </c>
    </row>
    <row r="907" spans="2:5" x14ac:dyDescent="0.45">
      <c r="B907" s="838" t="s">
        <v>534</v>
      </c>
      <c r="C907" s="838" t="s">
        <v>538</v>
      </c>
      <c r="D907" s="838" t="s">
        <v>943</v>
      </c>
      <c r="E907" s="838" t="s">
        <v>944</v>
      </c>
    </row>
    <row r="908" spans="2:5" x14ac:dyDescent="0.45">
      <c r="B908" s="838" t="s">
        <v>534</v>
      </c>
      <c r="C908" s="838" t="s">
        <v>538</v>
      </c>
      <c r="D908" s="838" t="s">
        <v>945</v>
      </c>
      <c r="E908" s="838" t="s">
        <v>946</v>
      </c>
    </row>
    <row r="909" spans="2:5" x14ac:dyDescent="0.45">
      <c r="B909" s="838" t="s">
        <v>534</v>
      </c>
      <c r="C909" s="838" t="s">
        <v>538</v>
      </c>
      <c r="D909" s="838" t="s">
        <v>947</v>
      </c>
      <c r="E909" s="838" t="s">
        <v>948</v>
      </c>
    </row>
    <row r="910" spans="2:5" x14ac:dyDescent="0.45">
      <c r="B910" s="838" t="s">
        <v>534</v>
      </c>
      <c r="C910" s="838" t="s">
        <v>538</v>
      </c>
      <c r="D910" s="838" t="s">
        <v>949</v>
      </c>
      <c r="E910" s="838" t="s">
        <v>950</v>
      </c>
    </row>
    <row r="911" spans="2:5" x14ac:dyDescent="0.45">
      <c r="B911" s="838" t="s">
        <v>534</v>
      </c>
      <c r="C911" s="838" t="s">
        <v>541</v>
      </c>
      <c r="D911" s="838" t="s">
        <v>727</v>
      </c>
      <c r="E911" s="838" t="s">
        <v>728</v>
      </c>
    </row>
    <row r="912" spans="2:5" x14ac:dyDescent="0.45">
      <c r="B912" s="838" t="s">
        <v>534</v>
      </c>
      <c r="C912" s="838" t="s">
        <v>541</v>
      </c>
      <c r="D912" s="838" t="s">
        <v>729</v>
      </c>
      <c r="E912" s="838" t="s">
        <v>730</v>
      </c>
    </row>
    <row r="913" spans="2:5" x14ac:dyDescent="0.45">
      <c r="B913" s="838" t="s">
        <v>534</v>
      </c>
      <c r="C913" s="838" t="s">
        <v>541</v>
      </c>
      <c r="D913" s="838" t="s">
        <v>941</v>
      </c>
      <c r="E913" s="838" t="s">
        <v>942</v>
      </c>
    </row>
    <row r="914" spans="2:5" x14ac:dyDescent="0.45">
      <c r="B914" s="838" t="s">
        <v>534</v>
      </c>
      <c r="C914" s="838" t="s">
        <v>541</v>
      </c>
      <c r="D914" s="838" t="s">
        <v>731</v>
      </c>
      <c r="E914" s="838" t="s">
        <v>732</v>
      </c>
    </row>
    <row r="915" spans="2:5" x14ac:dyDescent="0.45">
      <c r="B915" s="838" t="s">
        <v>534</v>
      </c>
      <c r="C915" s="838" t="s">
        <v>541</v>
      </c>
      <c r="D915" s="838" t="s">
        <v>943</v>
      </c>
      <c r="E915" s="838" t="s">
        <v>944</v>
      </c>
    </row>
    <row r="916" spans="2:5" x14ac:dyDescent="0.45">
      <c r="B916" s="838" t="s">
        <v>534</v>
      </c>
      <c r="C916" s="838" t="s">
        <v>541</v>
      </c>
      <c r="D916" s="838" t="s">
        <v>945</v>
      </c>
      <c r="E916" s="838" t="s">
        <v>946</v>
      </c>
    </row>
    <row r="917" spans="2:5" x14ac:dyDescent="0.45">
      <c r="B917" s="838" t="s">
        <v>534</v>
      </c>
      <c r="C917" s="838" t="s">
        <v>541</v>
      </c>
      <c r="D917" s="838" t="s">
        <v>947</v>
      </c>
      <c r="E917" s="838" t="s">
        <v>948</v>
      </c>
    </row>
    <row r="918" spans="2:5" x14ac:dyDescent="0.45">
      <c r="B918" s="838" t="s">
        <v>534</v>
      </c>
      <c r="C918" s="838" t="s">
        <v>541</v>
      </c>
      <c r="D918" s="838" t="s">
        <v>949</v>
      </c>
      <c r="E918" s="838" t="s">
        <v>950</v>
      </c>
    </row>
    <row r="919" spans="2:5" x14ac:dyDescent="0.45">
      <c r="B919" s="838" t="s">
        <v>534</v>
      </c>
      <c r="C919" s="838" t="s">
        <v>535</v>
      </c>
      <c r="D919" s="838" t="s">
        <v>735</v>
      </c>
      <c r="E919" s="838" t="s">
        <v>736</v>
      </c>
    </row>
    <row r="920" spans="2:5" x14ac:dyDescent="0.45">
      <c r="B920" s="838" t="s">
        <v>534</v>
      </c>
      <c r="C920" s="838" t="s">
        <v>535</v>
      </c>
      <c r="D920" s="838" t="s">
        <v>737</v>
      </c>
      <c r="E920" s="838" t="s">
        <v>738</v>
      </c>
    </row>
    <row r="921" spans="2:5" x14ac:dyDescent="0.45">
      <c r="B921" s="838" t="s">
        <v>534</v>
      </c>
      <c r="C921" s="838" t="s">
        <v>535</v>
      </c>
      <c r="D921" s="838" t="s">
        <v>739</v>
      </c>
      <c r="E921" s="838" t="s">
        <v>740</v>
      </c>
    </row>
    <row r="922" spans="2:5" x14ac:dyDescent="0.45">
      <c r="B922" s="838" t="s">
        <v>534</v>
      </c>
      <c r="C922" s="838" t="s">
        <v>535</v>
      </c>
      <c r="D922" s="838" t="s">
        <v>741</v>
      </c>
      <c r="E922" s="838" t="s">
        <v>742</v>
      </c>
    </row>
    <row r="923" spans="2:5" x14ac:dyDescent="0.45">
      <c r="B923" s="838" t="s">
        <v>534</v>
      </c>
      <c r="C923" s="838" t="s">
        <v>535</v>
      </c>
      <c r="D923" s="838" t="s">
        <v>743</v>
      </c>
      <c r="E923" s="838" t="s">
        <v>744</v>
      </c>
    </row>
    <row r="924" spans="2:5" x14ac:dyDescent="0.45">
      <c r="B924" s="838" t="s">
        <v>534</v>
      </c>
      <c r="C924" s="838" t="s">
        <v>535</v>
      </c>
      <c r="D924" s="838" t="s">
        <v>747</v>
      </c>
      <c r="E924" s="838" t="s">
        <v>748</v>
      </c>
    </row>
    <row r="925" spans="2:5" x14ac:dyDescent="0.45">
      <c r="B925" s="838" t="s">
        <v>534</v>
      </c>
      <c r="C925" s="838" t="s">
        <v>538</v>
      </c>
      <c r="D925" s="838" t="s">
        <v>735</v>
      </c>
      <c r="E925" s="838" t="s">
        <v>736</v>
      </c>
    </row>
    <row r="926" spans="2:5" x14ac:dyDescent="0.45">
      <c r="B926" s="838" t="s">
        <v>534</v>
      </c>
      <c r="C926" s="838" t="s">
        <v>538</v>
      </c>
      <c r="D926" s="838" t="s">
        <v>737</v>
      </c>
      <c r="E926" s="838" t="s">
        <v>738</v>
      </c>
    </row>
    <row r="927" spans="2:5" x14ac:dyDescent="0.45">
      <c r="B927" s="838" t="s">
        <v>534</v>
      </c>
      <c r="C927" s="838" t="s">
        <v>538</v>
      </c>
      <c r="D927" s="838" t="s">
        <v>739</v>
      </c>
      <c r="E927" s="838" t="s">
        <v>740</v>
      </c>
    </row>
    <row r="928" spans="2:5" x14ac:dyDescent="0.45">
      <c r="B928" s="838" t="s">
        <v>534</v>
      </c>
      <c r="C928" s="838" t="s">
        <v>538</v>
      </c>
      <c r="D928" s="838" t="s">
        <v>741</v>
      </c>
      <c r="E928" s="838" t="s">
        <v>742</v>
      </c>
    </row>
    <row r="929" spans="2:5" x14ac:dyDescent="0.45">
      <c r="B929" s="838" t="s">
        <v>534</v>
      </c>
      <c r="C929" s="838" t="s">
        <v>538</v>
      </c>
      <c r="D929" s="838" t="s">
        <v>743</v>
      </c>
      <c r="E929" s="838" t="s">
        <v>744</v>
      </c>
    </row>
    <row r="930" spans="2:5" x14ac:dyDescent="0.45">
      <c r="B930" s="838" t="s">
        <v>534</v>
      </c>
      <c r="C930" s="838" t="s">
        <v>538</v>
      </c>
      <c r="D930" s="838" t="s">
        <v>747</v>
      </c>
      <c r="E930" s="838" t="s">
        <v>748</v>
      </c>
    </row>
    <row r="931" spans="2:5" x14ac:dyDescent="0.45">
      <c r="B931" s="838" t="s">
        <v>534</v>
      </c>
      <c r="C931" s="838" t="s">
        <v>541</v>
      </c>
      <c r="D931" s="838" t="s">
        <v>735</v>
      </c>
      <c r="E931" s="838" t="s">
        <v>736</v>
      </c>
    </row>
    <row r="932" spans="2:5" x14ac:dyDescent="0.45">
      <c r="B932" s="838" t="s">
        <v>534</v>
      </c>
      <c r="C932" s="838" t="s">
        <v>541</v>
      </c>
      <c r="D932" s="838" t="s">
        <v>737</v>
      </c>
      <c r="E932" s="838" t="s">
        <v>738</v>
      </c>
    </row>
    <row r="933" spans="2:5" x14ac:dyDescent="0.45">
      <c r="B933" s="838" t="s">
        <v>534</v>
      </c>
      <c r="C933" s="838" t="s">
        <v>541</v>
      </c>
      <c r="D933" s="838" t="s">
        <v>739</v>
      </c>
      <c r="E933" s="838" t="s">
        <v>740</v>
      </c>
    </row>
    <row r="934" spans="2:5" x14ac:dyDescent="0.45">
      <c r="B934" s="838" t="s">
        <v>534</v>
      </c>
      <c r="C934" s="838" t="s">
        <v>541</v>
      </c>
      <c r="D934" s="838" t="s">
        <v>741</v>
      </c>
      <c r="E934" s="838" t="s">
        <v>742</v>
      </c>
    </row>
    <row r="935" spans="2:5" x14ac:dyDescent="0.45">
      <c r="B935" s="838" t="s">
        <v>534</v>
      </c>
      <c r="C935" s="838" t="s">
        <v>541</v>
      </c>
      <c r="D935" s="838" t="s">
        <v>743</v>
      </c>
      <c r="E935" s="838" t="s">
        <v>744</v>
      </c>
    </row>
    <row r="936" spans="2:5" x14ac:dyDescent="0.45">
      <c r="B936" s="838" t="s">
        <v>534</v>
      </c>
      <c r="C936" s="838" t="s">
        <v>541</v>
      </c>
      <c r="D936" s="838" t="s">
        <v>747</v>
      </c>
      <c r="E936" s="838" t="s">
        <v>748</v>
      </c>
    </row>
    <row r="937" spans="2:5" x14ac:dyDescent="0.45">
      <c r="B937" s="838" t="s">
        <v>534</v>
      </c>
      <c r="C937" s="838" t="s">
        <v>535</v>
      </c>
      <c r="D937" s="838" t="s">
        <v>749</v>
      </c>
      <c r="E937" s="838" t="s">
        <v>750</v>
      </c>
    </row>
    <row r="938" spans="2:5" x14ac:dyDescent="0.45">
      <c r="B938" s="838" t="s">
        <v>534</v>
      </c>
      <c r="C938" s="838" t="s">
        <v>538</v>
      </c>
      <c r="D938" s="838" t="s">
        <v>749</v>
      </c>
      <c r="E938" s="838" t="s">
        <v>750</v>
      </c>
    </row>
    <row r="939" spans="2:5" x14ac:dyDescent="0.45">
      <c r="B939" s="838" t="s">
        <v>534</v>
      </c>
      <c r="C939" s="838" t="s">
        <v>541</v>
      </c>
      <c r="D939" s="838" t="s">
        <v>749</v>
      </c>
      <c r="E939" s="838" t="s">
        <v>750</v>
      </c>
    </row>
    <row r="940" spans="2:5" x14ac:dyDescent="0.45">
      <c r="B940" s="838" t="s">
        <v>534</v>
      </c>
      <c r="C940" s="838" t="s">
        <v>535</v>
      </c>
      <c r="D940" s="838" t="s">
        <v>951</v>
      </c>
      <c r="E940" s="838" t="s">
        <v>952</v>
      </c>
    </row>
    <row r="941" spans="2:5" x14ac:dyDescent="0.45">
      <c r="B941" s="838" t="s">
        <v>534</v>
      </c>
      <c r="C941" s="838" t="s">
        <v>538</v>
      </c>
      <c r="D941" s="838" t="s">
        <v>951</v>
      </c>
      <c r="E941" s="838" t="s">
        <v>952</v>
      </c>
    </row>
    <row r="942" spans="2:5" x14ac:dyDescent="0.45">
      <c r="B942" s="838" t="s">
        <v>534</v>
      </c>
      <c r="C942" s="838" t="s">
        <v>541</v>
      </c>
      <c r="D942" s="838" t="s">
        <v>951</v>
      </c>
      <c r="E942" s="838" t="s">
        <v>952</v>
      </c>
    </row>
    <row r="943" spans="2:5" x14ac:dyDescent="0.45">
      <c r="B943" s="838" t="s">
        <v>534</v>
      </c>
      <c r="C943" s="838" t="s">
        <v>535</v>
      </c>
      <c r="D943" s="838" t="s">
        <v>887</v>
      </c>
      <c r="E943" s="838" t="s">
        <v>888</v>
      </c>
    </row>
    <row r="944" spans="2:5" x14ac:dyDescent="0.45">
      <c r="B944" s="838" t="s">
        <v>534</v>
      </c>
      <c r="C944" s="838" t="s">
        <v>538</v>
      </c>
      <c r="D944" s="838" t="s">
        <v>887</v>
      </c>
      <c r="E944" s="838" t="s">
        <v>888</v>
      </c>
    </row>
    <row r="945" spans="2:5" x14ac:dyDescent="0.45">
      <c r="B945" s="838" t="s">
        <v>534</v>
      </c>
      <c r="C945" s="838" t="s">
        <v>541</v>
      </c>
      <c r="D945" s="838" t="s">
        <v>887</v>
      </c>
      <c r="E945" s="838" t="s">
        <v>888</v>
      </c>
    </row>
    <row r="946" spans="2:5" x14ac:dyDescent="0.45">
      <c r="B946" s="838" t="s">
        <v>534</v>
      </c>
      <c r="C946" s="838" t="s">
        <v>535</v>
      </c>
      <c r="D946" s="838" t="s">
        <v>953</v>
      </c>
      <c r="E946" s="838" t="s">
        <v>954</v>
      </c>
    </row>
    <row r="947" spans="2:5" x14ac:dyDescent="0.45">
      <c r="B947" s="838" t="s">
        <v>534</v>
      </c>
      <c r="C947" s="838" t="s">
        <v>535</v>
      </c>
      <c r="D947" s="838" t="s">
        <v>757</v>
      </c>
      <c r="E947" s="838" t="s">
        <v>758</v>
      </c>
    </row>
    <row r="948" spans="2:5" x14ac:dyDescent="0.45">
      <c r="B948" s="838" t="s">
        <v>534</v>
      </c>
      <c r="C948" s="838" t="s">
        <v>538</v>
      </c>
      <c r="D948" s="838" t="s">
        <v>953</v>
      </c>
      <c r="E948" s="838" t="s">
        <v>954</v>
      </c>
    </row>
    <row r="949" spans="2:5" x14ac:dyDescent="0.45">
      <c r="B949" s="838" t="s">
        <v>534</v>
      </c>
      <c r="C949" s="838" t="s">
        <v>538</v>
      </c>
      <c r="D949" s="838" t="s">
        <v>757</v>
      </c>
      <c r="E949" s="838" t="s">
        <v>758</v>
      </c>
    </row>
    <row r="950" spans="2:5" x14ac:dyDescent="0.45">
      <c r="B950" s="838" t="s">
        <v>534</v>
      </c>
      <c r="C950" s="838" t="s">
        <v>541</v>
      </c>
      <c r="D950" s="838" t="s">
        <v>953</v>
      </c>
      <c r="E950" s="838" t="s">
        <v>954</v>
      </c>
    </row>
    <row r="951" spans="2:5" x14ac:dyDescent="0.45">
      <c r="B951" s="838" t="s">
        <v>534</v>
      </c>
      <c r="C951" s="838" t="s">
        <v>541</v>
      </c>
      <c r="D951" s="838" t="s">
        <v>757</v>
      </c>
      <c r="E951" s="838" t="s">
        <v>758</v>
      </c>
    </row>
    <row r="952" spans="2:5" x14ac:dyDescent="0.45">
      <c r="B952" s="838" t="s">
        <v>534</v>
      </c>
      <c r="C952" s="838" t="s">
        <v>535</v>
      </c>
      <c r="D952" s="838" t="s">
        <v>955</v>
      </c>
      <c r="E952" s="838" t="s">
        <v>956</v>
      </c>
    </row>
    <row r="953" spans="2:5" x14ac:dyDescent="0.45">
      <c r="B953" s="838" t="s">
        <v>534</v>
      </c>
      <c r="C953" s="838" t="s">
        <v>535</v>
      </c>
      <c r="D953" s="838" t="s">
        <v>761</v>
      </c>
      <c r="E953" s="838" t="s">
        <v>762</v>
      </c>
    </row>
    <row r="954" spans="2:5" x14ac:dyDescent="0.45">
      <c r="B954" s="838" t="s">
        <v>534</v>
      </c>
      <c r="C954" s="838" t="s">
        <v>538</v>
      </c>
      <c r="D954" s="838" t="s">
        <v>955</v>
      </c>
      <c r="E954" s="838" t="s">
        <v>956</v>
      </c>
    </row>
    <row r="955" spans="2:5" x14ac:dyDescent="0.45">
      <c r="B955" s="838" t="s">
        <v>534</v>
      </c>
      <c r="C955" s="838" t="s">
        <v>538</v>
      </c>
      <c r="D955" s="838" t="s">
        <v>761</v>
      </c>
      <c r="E955" s="838" t="s">
        <v>762</v>
      </c>
    </row>
    <row r="956" spans="2:5" x14ac:dyDescent="0.45">
      <c r="B956" s="838" t="s">
        <v>534</v>
      </c>
      <c r="C956" s="838" t="s">
        <v>541</v>
      </c>
      <c r="D956" s="838" t="s">
        <v>955</v>
      </c>
      <c r="E956" s="838" t="s">
        <v>956</v>
      </c>
    </row>
    <row r="957" spans="2:5" x14ac:dyDescent="0.45">
      <c r="B957" s="838" t="s">
        <v>534</v>
      </c>
      <c r="C957" s="838" t="s">
        <v>541</v>
      </c>
      <c r="D957" s="838" t="s">
        <v>761</v>
      </c>
      <c r="E957" s="838" t="s">
        <v>762</v>
      </c>
    </row>
    <row r="958" spans="2:5" x14ac:dyDescent="0.45">
      <c r="B958" s="838" t="s">
        <v>534</v>
      </c>
      <c r="C958" s="838" t="s">
        <v>535</v>
      </c>
      <c r="D958" s="838" t="s">
        <v>775</v>
      </c>
      <c r="E958" s="838" t="s">
        <v>776</v>
      </c>
    </row>
    <row r="959" spans="2:5" x14ac:dyDescent="0.45">
      <c r="B959" s="838" t="s">
        <v>534</v>
      </c>
      <c r="C959" s="838" t="s">
        <v>538</v>
      </c>
      <c r="D959" s="838" t="s">
        <v>775</v>
      </c>
      <c r="E959" s="838" t="s">
        <v>776</v>
      </c>
    </row>
    <row r="960" spans="2:5" x14ac:dyDescent="0.45">
      <c r="B960" s="838" t="s">
        <v>534</v>
      </c>
      <c r="C960" s="838" t="s">
        <v>541</v>
      </c>
      <c r="D960" s="838" t="s">
        <v>775</v>
      </c>
      <c r="E960" s="838" t="s">
        <v>776</v>
      </c>
    </row>
    <row r="961" spans="2:5" x14ac:dyDescent="0.45">
      <c r="B961" s="838" t="s">
        <v>534</v>
      </c>
      <c r="C961" s="838" t="s">
        <v>535</v>
      </c>
      <c r="D961" s="838" t="s">
        <v>957</v>
      </c>
      <c r="E961" s="838" t="s">
        <v>958</v>
      </c>
    </row>
    <row r="962" spans="2:5" x14ac:dyDescent="0.45">
      <c r="B962" s="838" t="s">
        <v>534</v>
      </c>
      <c r="C962" s="838" t="s">
        <v>535</v>
      </c>
      <c r="D962" s="838" t="s">
        <v>959</v>
      </c>
      <c r="E962" s="838" t="s">
        <v>960</v>
      </c>
    </row>
    <row r="963" spans="2:5" x14ac:dyDescent="0.45">
      <c r="B963" s="838" t="s">
        <v>534</v>
      </c>
      <c r="C963" s="838" t="s">
        <v>538</v>
      </c>
      <c r="D963" s="838" t="s">
        <v>957</v>
      </c>
      <c r="E963" s="838" t="s">
        <v>958</v>
      </c>
    </row>
    <row r="964" spans="2:5" x14ac:dyDescent="0.45">
      <c r="B964" s="838" t="s">
        <v>534</v>
      </c>
      <c r="C964" s="838" t="s">
        <v>538</v>
      </c>
      <c r="D964" s="838" t="s">
        <v>959</v>
      </c>
      <c r="E964" s="838" t="s">
        <v>960</v>
      </c>
    </row>
    <row r="965" spans="2:5" x14ac:dyDescent="0.45">
      <c r="B965" s="838" t="s">
        <v>534</v>
      </c>
      <c r="C965" s="838" t="s">
        <v>541</v>
      </c>
      <c r="D965" s="838" t="s">
        <v>957</v>
      </c>
      <c r="E965" s="838" t="s">
        <v>958</v>
      </c>
    </row>
    <row r="966" spans="2:5" x14ac:dyDescent="0.45">
      <c r="B966" s="838" t="s">
        <v>534</v>
      </c>
      <c r="C966" s="838" t="s">
        <v>541</v>
      </c>
      <c r="D966" s="838" t="s">
        <v>959</v>
      </c>
      <c r="E966" s="838" t="s">
        <v>960</v>
      </c>
    </row>
    <row r="967" spans="2:5" x14ac:dyDescent="0.45">
      <c r="B967" s="838" t="s">
        <v>534</v>
      </c>
      <c r="C967" s="838" t="s">
        <v>535</v>
      </c>
      <c r="D967" s="838" t="s">
        <v>777</v>
      </c>
      <c r="E967" s="838" t="s">
        <v>778</v>
      </c>
    </row>
    <row r="968" spans="2:5" x14ac:dyDescent="0.45">
      <c r="B968" s="838" t="s">
        <v>534</v>
      </c>
      <c r="C968" s="838" t="s">
        <v>538</v>
      </c>
      <c r="D968" s="838" t="s">
        <v>777</v>
      </c>
      <c r="E968" s="838" t="s">
        <v>778</v>
      </c>
    </row>
    <row r="969" spans="2:5" x14ac:dyDescent="0.45">
      <c r="B969" s="838" t="s">
        <v>534</v>
      </c>
      <c r="C969" s="838" t="s">
        <v>541</v>
      </c>
      <c r="D969" s="838" t="s">
        <v>777</v>
      </c>
      <c r="E969" s="838" t="s">
        <v>778</v>
      </c>
    </row>
    <row r="970" spans="2:5" x14ac:dyDescent="0.45">
      <c r="B970" s="838" t="s">
        <v>534</v>
      </c>
      <c r="C970" s="838" t="s">
        <v>535</v>
      </c>
      <c r="D970" s="838" t="s">
        <v>961</v>
      </c>
      <c r="E970" s="838" t="s">
        <v>962</v>
      </c>
    </row>
    <row r="971" spans="2:5" x14ac:dyDescent="0.45">
      <c r="B971" s="838" t="s">
        <v>534</v>
      </c>
      <c r="C971" s="838" t="s">
        <v>535</v>
      </c>
      <c r="D971" s="838" t="s">
        <v>963</v>
      </c>
      <c r="E971" s="838" t="s">
        <v>964</v>
      </c>
    </row>
    <row r="972" spans="2:5" x14ac:dyDescent="0.45">
      <c r="B972" s="838" t="s">
        <v>534</v>
      </c>
      <c r="C972" s="838" t="s">
        <v>538</v>
      </c>
      <c r="D972" s="838" t="s">
        <v>961</v>
      </c>
      <c r="E972" s="838" t="s">
        <v>962</v>
      </c>
    </row>
    <row r="973" spans="2:5" x14ac:dyDescent="0.45">
      <c r="B973" s="838" t="s">
        <v>534</v>
      </c>
      <c r="C973" s="838" t="s">
        <v>538</v>
      </c>
      <c r="D973" s="838" t="s">
        <v>963</v>
      </c>
      <c r="E973" s="838" t="s">
        <v>964</v>
      </c>
    </row>
    <row r="974" spans="2:5" x14ac:dyDescent="0.45">
      <c r="B974" s="838" t="s">
        <v>534</v>
      </c>
      <c r="C974" s="838" t="s">
        <v>541</v>
      </c>
      <c r="D974" s="838" t="s">
        <v>961</v>
      </c>
      <c r="E974" s="838" t="s">
        <v>962</v>
      </c>
    </row>
    <row r="975" spans="2:5" x14ac:dyDescent="0.45">
      <c r="B975" s="838" t="s">
        <v>534</v>
      </c>
      <c r="C975" s="838" t="s">
        <v>541</v>
      </c>
      <c r="D975" s="838" t="s">
        <v>963</v>
      </c>
      <c r="E975" s="838" t="s">
        <v>964</v>
      </c>
    </row>
    <row r="976" spans="2:5" x14ac:dyDescent="0.45">
      <c r="B976" s="838" t="s">
        <v>534</v>
      </c>
      <c r="C976" s="838" t="s">
        <v>535</v>
      </c>
      <c r="D976" s="838" t="s">
        <v>897</v>
      </c>
      <c r="E976" s="838" t="s">
        <v>898</v>
      </c>
    </row>
    <row r="977" spans="2:5" x14ac:dyDescent="0.45">
      <c r="B977" s="838" t="s">
        <v>534</v>
      </c>
      <c r="C977" s="838" t="s">
        <v>535</v>
      </c>
      <c r="D977" s="838" t="s">
        <v>899</v>
      </c>
      <c r="E977" s="838" t="s">
        <v>900</v>
      </c>
    </row>
    <row r="978" spans="2:5" x14ac:dyDescent="0.45">
      <c r="B978" s="838" t="s">
        <v>534</v>
      </c>
      <c r="C978" s="838" t="s">
        <v>538</v>
      </c>
      <c r="D978" s="838" t="s">
        <v>897</v>
      </c>
      <c r="E978" s="838" t="s">
        <v>898</v>
      </c>
    </row>
    <row r="979" spans="2:5" x14ac:dyDescent="0.45">
      <c r="B979" s="838" t="s">
        <v>534</v>
      </c>
      <c r="C979" s="838" t="s">
        <v>538</v>
      </c>
      <c r="D979" s="838" t="s">
        <v>899</v>
      </c>
      <c r="E979" s="838" t="s">
        <v>900</v>
      </c>
    </row>
    <row r="980" spans="2:5" x14ac:dyDescent="0.45">
      <c r="B980" s="838" t="s">
        <v>534</v>
      </c>
      <c r="C980" s="838" t="s">
        <v>541</v>
      </c>
      <c r="D980" s="838" t="s">
        <v>897</v>
      </c>
      <c r="E980" s="838" t="s">
        <v>898</v>
      </c>
    </row>
    <row r="981" spans="2:5" x14ac:dyDescent="0.45">
      <c r="B981" s="838" t="s">
        <v>534</v>
      </c>
      <c r="C981" s="838" t="s">
        <v>541</v>
      </c>
      <c r="D981" s="838" t="s">
        <v>899</v>
      </c>
      <c r="E981" s="838" t="s">
        <v>900</v>
      </c>
    </row>
    <row r="982" spans="2:5" x14ac:dyDescent="0.45">
      <c r="B982" s="838" t="s">
        <v>534</v>
      </c>
      <c r="C982" s="838" t="s">
        <v>535</v>
      </c>
      <c r="D982" s="838" t="s">
        <v>901</v>
      </c>
      <c r="E982" s="838" t="s">
        <v>902</v>
      </c>
    </row>
    <row r="983" spans="2:5" x14ac:dyDescent="0.45">
      <c r="B983" s="838" t="s">
        <v>534</v>
      </c>
      <c r="C983" s="838" t="s">
        <v>535</v>
      </c>
      <c r="D983" s="838" t="s">
        <v>903</v>
      </c>
      <c r="E983" s="838" t="s">
        <v>904</v>
      </c>
    </row>
    <row r="984" spans="2:5" x14ac:dyDescent="0.45">
      <c r="B984" s="838" t="s">
        <v>534</v>
      </c>
      <c r="C984" s="838" t="s">
        <v>538</v>
      </c>
      <c r="D984" s="838" t="s">
        <v>901</v>
      </c>
      <c r="E984" s="838" t="s">
        <v>902</v>
      </c>
    </row>
    <row r="985" spans="2:5" x14ac:dyDescent="0.45">
      <c r="B985" s="838" t="s">
        <v>534</v>
      </c>
      <c r="C985" s="838" t="s">
        <v>538</v>
      </c>
      <c r="D985" s="838" t="s">
        <v>903</v>
      </c>
      <c r="E985" s="838" t="s">
        <v>904</v>
      </c>
    </row>
    <row r="986" spans="2:5" x14ac:dyDescent="0.45">
      <c r="B986" s="838" t="s">
        <v>534</v>
      </c>
      <c r="C986" s="838" t="s">
        <v>541</v>
      </c>
      <c r="D986" s="838" t="s">
        <v>901</v>
      </c>
      <c r="E986" s="838" t="s">
        <v>902</v>
      </c>
    </row>
    <row r="987" spans="2:5" x14ac:dyDescent="0.45">
      <c r="B987" s="838" t="s">
        <v>534</v>
      </c>
      <c r="C987" s="838" t="s">
        <v>541</v>
      </c>
      <c r="D987" s="838" t="s">
        <v>903</v>
      </c>
      <c r="E987" s="838" t="s">
        <v>904</v>
      </c>
    </row>
    <row r="988" spans="2:5" x14ac:dyDescent="0.45">
      <c r="B988" s="838" t="s">
        <v>534</v>
      </c>
      <c r="C988" s="838" t="s">
        <v>535</v>
      </c>
      <c r="D988" s="838" t="s">
        <v>793</v>
      </c>
      <c r="E988" s="838" t="s">
        <v>794</v>
      </c>
    </row>
    <row r="989" spans="2:5" x14ac:dyDescent="0.45">
      <c r="B989" s="838" t="s">
        <v>534</v>
      </c>
      <c r="C989" s="838" t="s">
        <v>538</v>
      </c>
      <c r="D989" s="838" t="s">
        <v>793</v>
      </c>
      <c r="E989" s="838" t="s">
        <v>794</v>
      </c>
    </row>
    <row r="990" spans="2:5" x14ac:dyDescent="0.45">
      <c r="B990" s="838" t="s">
        <v>534</v>
      </c>
      <c r="C990" s="838" t="s">
        <v>541</v>
      </c>
      <c r="D990" s="838" t="s">
        <v>793</v>
      </c>
      <c r="E990" s="838" t="s">
        <v>794</v>
      </c>
    </row>
    <row r="991" spans="2:5" x14ac:dyDescent="0.45">
      <c r="B991" s="838" t="s">
        <v>534</v>
      </c>
      <c r="C991" s="838" t="s">
        <v>535</v>
      </c>
      <c r="D991" s="838" t="s">
        <v>795</v>
      </c>
      <c r="E991" s="838" t="s">
        <v>796</v>
      </c>
    </row>
    <row r="992" spans="2:5" x14ac:dyDescent="0.45">
      <c r="B992" s="838" t="s">
        <v>534</v>
      </c>
      <c r="C992" s="838" t="s">
        <v>538</v>
      </c>
      <c r="D992" s="838" t="s">
        <v>795</v>
      </c>
      <c r="E992" s="838" t="s">
        <v>796</v>
      </c>
    </row>
    <row r="993" spans="2:5" x14ac:dyDescent="0.45">
      <c r="B993" s="838" t="s">
        <v>534</v>
      </c>
      <c r="C993" s="838" t="s">
        <v>541</v>
      </c>
      <c r="D993" s="838" t="s">
        <v>795</v>
      </c>
      <c r="E993" s="838" t="s">
        <v>796</v>
      </c>
    </row>
    <row r="994" spans="2:5" x14ac:dyDescent="0.45">
      <c r="B994" s="838" t="s">
        <v>534</v>
      </c>
      <c r="C994" s="838" t="s">
        <v>535</v>
      </c>
      <c r="D994" s="838" t="s">
        <v>905</v>
      </c>
      <c r="E994" s="838" t="s">
        <v>906</v>
      </c>
    </row>
    <row r="995" spans="2:5" x14ac:dyDescent="0.45">
      <c r="B995" s="838" t="s">
        <v>534</v>
      </c>
      <c r="C995" s="838" t="s">
        <v>535</v>
      </c>
      <c r="D995" s="838" t="s">
        <v>907</v>
      </c>
      <c r="E995" s="838" t="s">
        <v>908</v>
      </c>
    </row>
    <row r="996" spans="2:5" x14ac:dyDescent="0.45">
      <c r="B996" s="838" t="s">
        <v>534</v>
      </c>
      <c r="C996" s="838" t="s">
        <v>535</v>
      </c>
      <c r="D996" s="838" t="s">
        <v>909</v>
      </c>
      <c r="E996" s="838" t="s">
        <v>910</v>
      </c>
    </row>
    <row r="997" spans="2:5" x14ac:dyDescent="0.45">
      <c r="B997" s="838" t="s">
        <v>534</v>
      </c>
      <c r="C997" s="838" t="s">
        <v>538</v>
      </c>
      <c r="D997" s="838" t="s">
        <v>905</v>
      </c>
      <c r="E997" s="838" t="s">
        <v>906</v>
      </c>
    </row>
    <row r="998" spans="2:5" x14ac:dyDescent="0.45">
      <c r="B998" s="838" t="s">
        <v>534</v>
      </c>
      <c r="C998" s="838" t="s">
        <v>538</v>
      </c>
      <c r="D998" s="838" t="s">
        <v>907</v>
      </c>
      <c r="E998" s="838" t="s">
        <v>908</v>
      </c>
    </row>
    <row r="999" spans="2:5" x14ac:dyDescent="0.45">
      <c r="B999" s="838" t="s">
        <v>534</v>
      </c>
      <c r="C999" s="838" t="s">
        <v>538</v>
      </c>
      <c r="D999" s="838" t="s">
        <v>909</v>
      </c>
      <c r="E999" s="838" t="s">
        <v>910</v>
      </c>
    </row>
    <row r="1000" spans="2:5" x14ac:dyDescent="0.45">
      <c r="B1000" s="838" t="s">
        <v>534</v>
      </c>
      <c r="C1000" s="838" t="s">
        <v>541</v>
      </c>
      <c r="D1000" s="838" t="s">
        <v>905</v>
      </c>
      <c r="E1000" s="838" t="s">
        <v>906</v>
      </c>
    </row>
    <row r="1001" spans="2:5" x14ac:dyDescent="0.45">
      <c r="B1001" s="838" t="s">
        <v>534</v>
      </c>
      <c r="C1001" s="838" t="s">
        <v>541</v>
      </c>
      <c r="D1001" s="838" t="s">
        <v>907</v>
      </c>
      <c r="E1001" s="838" t="s">
        <v>908</v>
      </c>
    </row>
    <row r="1002" spans="2:5" x14ac:dyDescent="0.45">
      <c r="B1002" s="838" t="s">
        <v>534</v>
      </c>
      <c r="C1002" s="838" t="s">
        <v>541</v>
      </c>
      <c r="D1002" s="838" t="s">
        <v>909</v>
      </c>
      <c r="E1002" s="838" t="s">
        <v>910</v>
      </c>
    </row>
    <row r="1003" spans="2:5" x14ac:dyDescent="0.45">
      <c r="B1003" s="838" t="s">
        <v>534</v>
      </c>
      <c r="C1003" s="838" t="s">
        <v>535</v>
      </c>
      <c r="D1003" s="838" t="s">
        <v>801</v>
      </c>
      <c r="E1003" s="838" t="s">
        <v>802</v>
      </c>
    </row>
    <row r="1004" spans="2:5" x14ac:dyDescent="0.45">
      <c r="B1004" s="838" t="s">
        <v>534</v>
      </c>
      <c r="C1004" s="838" t="s">
        <v>538</v>
      </c>
      <c r="D1004" s="838" t="s">
        <v>801</v>
      </c>
      <c r="E1004" s="838" t="s">
        <v>802</v>
      </c>
    </row>
    <row r="1005" spans="2:5" x14ac:dyDescent="0.45">
      <c r="B1005" s="838" t="s">
        <v>534</v>
      </c>
      <c r="C1005" s="838" t="s">
        <v>541</v>
      </c>
      <c r="D1005" s="838" t="s">
        <v>801</v>
      </c>
      <c r="E1005" s="838" t="s">
        <v>802</v>
      </c>
    </row>
    <row r="1006" spans="2:5" x14ac:dyDescent="0.45">
      <c r="B1006" s="838" t="s">
        <v>534</v>
      </c>
      <c r="C1006" s="838" t="s">
        <v>535</v>
      </c>
      <c r="D1006" s="838" t="s">
        <v>803</v>
      </c>
      <c r="E1006" s="838" t="s">
        <v>804</v>
      </c>
    </row>
    <row r="1007" spans="2:5" x14ac:dyDescent="0.45">
      <c r="B1007" s="838" t="s">
        <v>534</v>
      </c>
      <c r="C1007" s="838" t="s">
        <v>535</v>
      </c>
      <c r="D1007" s="838" t="s">
        <v>805</v>
      </c>
      <c r="E1007" s="838" t="s">
        <v>806</v>
      </c>
    </row>
    <row r="1008" spans="2:5" x14ac:dyDescent="0.45">
      <c r="B1008" s="838" t="s">
        <v>534</v>
      </c>
      <c r="C1008" s="838" t="s">
        <v>538</v>
      </c>
      <c r="D1008" s="838" t="s">
        <v>803</v>
      </c>
      <c r="E1008" s="838" t="s">
        <v>804</v>
      </c>
    </row>
    <row r="1009" spans="2:5" x14ac:dyDescent="0.45">
      <c r="B1009" s="838" t="s">
        <v>534</v>
      </c>
      <c r="C1009" s="838" t="s">
        <v>538</v>
      </c>
      <c r="D1009" s="838" t="s">
        <v>805</v>
      </c>
      <c r="E1009" s="838" t="s">
        <v>806</v>
      </c>
    </row>
    <row r="1010" spans="2:5" x14ac:dyDescent="0.45">
      <c r="B1010" s="838" t="s">
        <v>534</v>
      </c>
      <c r="C1010" s="838" t="s">
        <v>541</v>
      </c>
      <c r="D1010" s="838" t="s">
        <v>803</v>
      </c>
      <c r="E1010" s="838" t="s">
        <v>804</v>
      </c>
    </row>
    <row r="1011" spans="2:5" x14ac:dyDescent="0.45">
      <c r="B1011" s="838" t="s">
        <v>534</v>
      </c>
      <c r="C1011" s="838" t="s">
        <v>541</v>
      </c>
      <c r="D1011" s="838" t="s">
        <v>805</v>
      </c>
      <c r="E1011" s="838" t="s">
        <v>806</v>
      </c>
    </row>
    <row r="1012" spans="2:5" x14ac:dyDescent="0.45">
      <c r="B1012" s="838" t="s">
        <v>534</v>
      </c>
      <c r="C1012" s="838" t="s">
        <v>535</v>
      </c>
      <c r="D1012" s="838" t="s">
        <v>965</v>
      </c>
      <c r="E1012" s="838" t="s">
        <v>966</v>
      </c>
    </row>
    <row r="1013" spans="2:5" x14ac:dyDescent="0.45">
      <c r="B1013" s="838" t="s">
        <v>534</v>
      </c>
      <c r="C1013" s="838" t="s">
        <v>538</v>
      </c>
      <c r="D1013" s="838" t="s">
        <v>965</v>
      </c>
      <c r="E1013" s="838" t="s">
        <v>966</v>
      </c>
    </row>
    <row r="1014" spans="2:5" x14ac:dyDescent="0.45">
      <c r="B1014" s="838" t="s">
        <v>534</v>
      </c>
      <c r="C1014" s="838" t="s">
        <v>541</v>
      </c>
      <c r="D1014" s="838" t="s">
        <v>965</v>
      </c>
      <c r="E1014" s="838" t="s">
        <v>966</v>
      </c>
    </row>
    <row r="1015" spans="2:5" x14ac:dyDescent="0.45">
      <c r="B1015" s="838" t="s">
        <v>534</v>
      </c>
      <c r="C1015" s="838" t="s">
        <v>535</v>
      </c>
      <c r="D1015" s="838" t="s">
        <v>807</v>
      </c>
      <c r="E1015" s="838" t="s">
        <v>808</v>
      </c>
    </row>
    <row r="1016" spans="2:5" x14ac:dyDescent="0.45">
      <c r="B1016" s="838" t="s">
        <v>534</v>
      </c>
      <c r="C1016" s="838" t="s">
        <v>538</v>
      </c>
      <c r="D1016" s="838" t="s">
        <v>807</v>
      </c>
      <c r="E1016" s="838" t="s">
        <v>808</v>
      </c>
    </row>
    <row r="1017" spans="2:5" x14ac:dyDescent="0.45">
      <c r="B1017" s="838" t="s">
        <v>534</v>
      </c>
      <c r="C1017" s="838" t="s">
        <v>541</v>
      </c>
      <c r="D1017" s="838" t="s">
        <v>807</v>
      </c>
      <c r="E1017" s="838" t="s">
        <v>808</v>
      </c>
    </row>
    <row r="1018" spans="2:5" x14ac:dyDescent="0.45">
      <c r="B1018" s="838" t="s">
        <v>534</v>
      </c>
      <c r="C1018" s="838" t="s">
        <v>535</v>
      </c>
      <c r="D1018" s="838" t="s">
        <v>809</v>
      </c>
      <c r="E1018" s="838" t="s">
        <v>810</v>
      </c>
    </row>
    <row r="1019" spans="2:5" x14ac:dyDescent="0.45">
      <c r="B1019" s="838" t="s">
        <v>534</v>
      </c>
      <c r="C1019" s="838" t="s">
        <v>535</v>
      </c>
      <c r="D1019" s="838" t="s">
        <v>789</v>
      </c>
      <c r="E1019" s="838" t="s">
        <v>790</v>
      </c>
    </row>
    <row r="1020" spans="2:5" x14ac:dyDescent="0.45">
      <c r="B1020" s="838" t="s">
        <v>534</v>
      </c>
      <c r="C1020" s="838" t="s">
        <v>538</v>
      </c>
      <c r="D1020" s="838" t="s">
        <v>809</v>
      </c>
      <c r="E1020" s="838" t="s">
        <v>810</v>
      </c>
    </row>
    <row r="1021" spans="2:5" x14ac:dyDescent="0.45">
      <c r="B1021" s="838" t="s">
        <v>534</v>
      </c>
      <c r="C1021" s="838" t="s">
        <v>538</v>
      </c>
      <c r="D1021" s="838" t="s">
        <v>789</v>
      </c>
      <c r="E1021" s="838" t="s">
        <v>790</v>
      </c>
    </row>
    <row r="1022" spans="2:5" x14ac:dyDescent="0.45">
      <c r="B1022" s="838" t="s">
        <v>534</v>
      </c>
      <c r="C1022" s="838" t="s">
        <v>541</v>
      </c>
      <c r="D1022" s="838" t="s">
        <v>809</v>
      </c>
      <c r="E1022" s="838" t="s">
        <v>810</v>
      </c>
    </row>
    <row r="1023" spans="2:5" x14ac:dyDescent="0.45">
      <c r="B1023" s="838" t="s">
        <v>534</v>
      </c>
      <c r="C1023" s="838" t="s">
        <v>541</v>
      </c>
      <c r="D1023" s="838" t="s">
        <v>789</v>
      </c>
      <c r="E1023" s="838" t="s">
        <v>790</v>
      </c>
    </row>
    <row r="1024" spans="2:5" x14ac:dyDescent="0.45">
      <c r="B1024" s="838" t="s">
        <v>534</v>
      </c>
      <c r="C1024" s="838" t="s">
        <v>535</v>
      </c>
      <c r="D1024" s="838" t="s">
        <v>811</v>
      </c>
      <c r="E1024" s="838" t="s">
        <v>812</v>
      </c>
    </row>
    <row r="1025" spans="2:5" x14ac:dyDescent="0.45">
      <c r="B1025" s="838" t="s">
        <v>534</v>
      </c>
      <c r="C1025" s="838" t="s">
        <v>535</v>
      </c>
      <c r="D1025" s="838" t="s">
        <v>813</v>
      </c>
      <c r="E1025" s="838" t="s">
        <v>814</v>
      </c>
    </row>
    <row r="1026" spans="2:5" x14ac:dyDescent="0.45">
      <c r="B1026" s="838" t="s">
        <v>534</v>
      </c>
      <c r="C1026" s="838" t="s">
        <v>535</v>
      </c>
      <c r="D1026" s="838" t="s">
        <v>815</v>
      </c>
      <c r="E1026" s="838" t="s">
        <v>816</v>
      </c>
    </row>
    <row r="1027" spans="2:5" x14ac:dyDescent="0.45">
      <c r="B1027" s="838" t="s">
        <v>534</v>
      </c>
      <c r="C1027" s="838" t="s">
        <v>538</v>
      </c>
      <c r="D1027" s="838" t="s">
        <v>811</v>
      </c>
      <c r="E1027" s="838" t="s">
        <v>812</v>
      </c>
    </row>
    <row r="1028" spans="2:5" x14ac:dyDescent="0.45">
      <c r="B1028" s="838" t="s">
        <v>534</v>
      </c>
      <c r="C1028" s="838" t="s">
        <v>538</v>
      </c>
      <c r="D1028" s="838" t="s">
        <v>813</v>
      </c>
      <c r="E1028" s="838" t="s">
        <v>814</v>
      </c>
    </row>
    <row r="1029" spans="2:5" x14ac:dyDescent="0.45">
      <c r="B1029" s="838" t="s">
        <v>534</v>
      </c>
      <c r="C1029" s="838" t="s">
        <v>538</v>
      </c>
      <c r="D1029" s="838" t="s">
        <v>815</v>
      </c>
      <c r="E1029" s="838" t="s">
        <v>816</v>
      </c>
    </row>
    <row r="1030" spans="2:5" x14ac:dyDescent="0.45">
      <c r="B1030" s="838" t="s">
        <v>534</v>
      </c>
      <c r="C1030" s="838" t="s">
        <v>541</v>
      </c>
      <c r="D1030" s="838" t="s">
        <v>811</v>
      </c>
      <c r="E1030" s="838" t="s">
        <v>812</v>
      </c>
    </row>
    <row r="1031" spans="2:5" x14ac:dyDescent="0.45">
      <c r="B1031" s="838" t="s">
        <v>534</v>
      </c>
      <c r="C1031" s="838" t="s">
        <v>541</v>
      </c>
      <c r="D1031" s="838" t="s">
        <v>813</v>
      </c>
      <c r="E1031" s="838" t="s">
        <v>814</v>
      </c>
    </row>
    <row r="1032" spans="2:5" x14ac:dyDescent="0.45">
      <c r="B1032" s="838" t="s">
        <v>534</v>
      </c>
      <c r="C1032" s="838" t="s">
        <v>541</v>
      </c>
      <c r="D1032" s="838" t="s">
        <v>815</v>
      </c>
      <c r="E1032" s="838" t="s">
        <v>816</v>
      </c>
    </row>
    <row r="1033" spans="2:5" x14ac:dyDescent="0.45">
      <c r="B1033" s="838" t="s">
        <v>534</v>
      </c>
      <c r="C1033" s="838" t="s">
        <v>535</v>
      </c>
      <c r="D1033" s="838" t="s">
        <v>817</v>
      </c>
      <c r="E1033" s="838" t="s">
        <v>818</v>
      </c>
    </row>
    <row r="1034" spans="2:5" x14ac:dyDescent="0.45">
      <c r="B1034" s="838" t="s">
        <v>534</v>
      </c>
      <c r="C1034" s="838" t="s">
        <v>538</v>
      </c>
      <c r="D1034" s="838" t="s">
        <v>817</v>
      </c>
      <c r="E1034" s="838" t="s">
        <v>818</v>
      </c>
    </row>
    <row r="1035" spans="2:5" x14ac:dyDescent="0.45">
      <c r="B1035" s="838" t="s">
        <v>534</v>
      </c>
      <c r="C1035" s="838" t="s">
        <v>541</v>
      </c>
      <c r="D1035" s="838" t="s">
        <v>817</v>
      </c>
      <c r="E1035" s="838" t="s">
        <v>818</v>
      </c>
    </row>
    <row r="1036" spans="2:5" x14ac:dyDescent="0.45">
      <c r="B1036" s="838" t="s">
        <v>534</v>
      </c>
      <c r="C1036" s="838" t="s">
        <v>535</v>
      </c>
      <c r="D1036" s="838" t="s">
        <v>819</v>
      </c>
      <c r="E1036" s="838" t="s">
        <v>820</v>
      </c>
    </row>
    <row r="1037" spans="2:5" x14ac:dyDescent="0.45">
      <c r="B1037" s="838" t="s">
        <v>534</v>
      </c>
      <c r="C1037" s="838" t="s">
        <v>535</v>
      </c>
      <c r="D1037" s="838" t="s">
        <v>821</v>
      </c>
      <c r="E1037" s="838" t="s">
        <v>822</v>
      </c>
    </row>
    <row r="1038" spans="2:5" x14ac:dyDescent="0.45">
      <c r="B1038" s="838" t="s">
        <v>534</v>
      </c>
      <c r="C1038" s="838" t="s">
        <v>538</v>
      </c>
      <c r="D1038" s="838" t="s">
        <v>819</v>
      </c>
      <c r="E1038" s="838" t="s">
        <v>820</v>
      </c>
    </row>
    <row r="1039" spans="2:5" x14ac:dyDescent="0.45">
      <c r="B1039" s="838" t="s">
        <v>534</v>
      </c>
      <c r="C1039" s="838" t="s">
        <v>538</v>
      </c>
      <c r="D1039" s="838" t="s">
        <v>821</v>
      </c>
      <c r="E1039" s="838" t="s">
        <v>822</v>
      </c>
    </row>
    <row r="1040" spans="2:5" x14ac:dyDescent="0.45">
      <c r="B1040" s="838" t="s">
        <v>534</v>
      </c>
      <c r="C1040" s="838" t="s">
        <v>541</v>
      </c>
      <c r="D1040" s="838" t="s">
        <v>819</v>
      </c>
      <c r="E1040" s="838" t="s">
        <v>820</v>
      </c>
    </row>
    <row r="1041" spans="2:5" x14ac:dyDescent="0.45">
      <c r="B1041" s="838" t="s">
        <v>534</v>
      </c>
      <c r="C1041" s="838" t="s">
        <v>541</v>
      </c>
      <c r="D1041" s="838" t="s">
        <v>821</v>
      </c>
      <c r="E1041" s="838" t="s">
        <v>822</v>
      </c>
    </row>
    <row r="1042" spans="2:5" x14ac:dyDescent="0.45">
      <c r="B1042" s="838" t="s">
        <v>544</v>
      </c>
      <c r="C1042" s="838" t="s">
        <v>545</v>
      </c>
      <c r="D1042" s="838" t="s">
        <v>545</v>
      </c>
      <c r="E1042" s="838" t="s">
        <v>544</v>
      </c>
    </row>
    <row r="1043" spans="2:5" x14ac:dyDescent="0.45">
      <c r="B1043" s="838" t="s">
        <v>544</v>
      </c>
      <c r="C1043" s="838" t="s">
        <v>548</v>
      </c>
      <c r="D1043" s="838" t="s">
        <v>548</v>
      </c>
      <c r="E1043" s="838" t="s">
        <v>544</v>
      </c>
    </row>
    <row r="1044" spans="2:5" x14ac:dyDescent="0.45">
      <c r="B1044" s="838" t="s">
        <v>544</v>
      </c>
      <c r="C1044" s="838" t="s">
        <v>545</v>
      </c>
      <c r="D1044" s="838" t="s">
        <v>525</v>
      </c>
      <c r="E1044" s="838" t="s">
        <v>526</v>
      </c>
    </row>
    <row r="1045" spans="2:5" x14ac:dyDescent="0.45">
      <c r="B1045" s="838" t="s">
        <v>544</v>
      </c>
      <c r="C1045" s="838" t="s">
        <v>545</v>
      </c>
      <c r="D1045" s="838" t="s">
        <v>967</v>
      </c>
      <c r="E1045" s="838" t="s">
        <v>968</v>
      </c>
    </row>
    <row r="1046" spans="2:5" x14ac:dyDescent="0.45">
      <c r="B1046" s="838" t="s">
        <v>544</v>
      </c>
      <c r="C1046" s="838" t="s">
        <v>545</v>
      </c>
      <c r="D1046" s="838" t="s">
        <v>536</v>
      </c>
      <c r="E1046" s="838" t="s">
        <v>537</v>
      </c>
    </row>
    <row r="1047" spans="2:5" x14ac:dyDescent="0.45">
      <c r="B1047" s="838" t="s">
        <v>544</v>
      </c>
      <c r="C1047" s="838" t="s">
        <v>545</v>
      </c>
      <c r="D1047" s="838" t="s">
        <v>539</v>
      </c>
      <c r="E1047" s="838" t="s">
        <v>540</v>
      </c>
    </row>
    <row r="1048" spans="2:5" x14ac:dyDescent="0.45">
      <c r="B1048" s="838" t="s">
        <v>544</v>
      </c>
      <c r="C1048" s="838" t="s">
        <v>545</v>
      </c>
      <c r="D1048" s="838" t="s">
        <v>833</v>
      </c>
      <c r="E1048" s="838" t="s">
        <v>834</v>
      </c>
    </row>
    <row r="1049" spans="2:5" x14ac:dyDescent="0.45">
      <c r="B1049" s="838" t="s">
        <v>544</v>
      </c>
      <c r="C1049" s="838" t="s">
        <v>545</v>
      </c>
      <c r="D1049" s="838" t="s">
        <v>546</v>
      </c>
      <c r="E1049" s="838" t="s">
        <v>547</v>
      </c>
    </row>
    <row r="1050" spans="2:5" x14ac:dyDescent="0.45">
      <c r="B1050" s="838" t="s">
        <v>544</v>
      </c>
      <c r="C1050" s="838" t="s">
        <v>545</v>
      </c>
      <c r="D1050" s="838" t="s">
        <v>549</v>
      </c>
      <c r="E1050" s="838" t="s">
        <v>550</v>
      </c>
    </row>
    <row r="1051" spans="2:5" x14ac:dyDescent="0.45">
      <c r="B1051" s="838" t="s">
        <v>544</v>
      </c>
      <c r="C1051" s="838" t="s">
        <v>545</v>
      </c>
      <c r="D1051" s="838" t="s">
        <v>553</v>
      </c>
      <c r="E1051" s="838" t="s">
        <v>554</v>
      </c>
    </row>
    <row r="1052" spans="2:5" x14ac:dyDescent="0.45">
      <c r="B1052" s="838" t="s">
        <v>544</v>
      </c>
      <c r="C1052" s="838" t="s">
        <v>545</v>
      </c>
      <c r="D1052" s="838" t="s">
        <v>556</v>
      </c>
      <c r="E1052" s="838" t="s">
        <v>557</v>
      </c>
    </row>
    <row r="1053" spans="2:5" x14ac:dyDescent="0.45">
      <c r="B1053" s="838" t="s">
        <v>544</v>
      </c>
      <c r="C1053" s="838" t="s">
        <v>545</v>
      </c>
      <c r="D1053" s="838" t="s">
        <v>835</v>
      </c>
      <c r="E1053" s="838" t="s">
        <v>836</v>
      </c>
    </row>
    <row r="1054" spans="2:5" x14ac:dyDescent="0.45">
      <c r="B1054" s="838" t="s">
        <v>544</v>
      </c>
      <c r="C1054" s="838" t="s">
        <v>545</v>
      </c>
      <c r="D1054" s="838" t="s">
        <v>560</v>
      </c>
      <c r="E1054" s="838" t="s">
        <v>561</v>
      </c>
    </row>
    <row r="1055" spans="2:5" x14ac:dyDescent="0.45">
      <c r="B1055" s="838" t="s">
        <v>544</v>
      </c>
      <c r="C1055" s="838" t="s">
        <v>545</v>
      </c>
      <c r="D1055" s="838" t="s">
        <v>563</v>
      </c>
      <c r="E1055" s="838" t="s">
        <v>564</v>
      </c>
    </row>
    <row r="1056" spans="2:5" x14ac:dyDescent="0.45">
      <c r="B1056" s="838" t="s">
        <v>544</v>
      </c>
      <c r="C1056" s="838" t="s">
        <v>545</v>
      </c>
      <c r="D1056" s="838" t="s">
        <v>567</v>
      </c>
      <c r="E1056" s="838" t="s">
        <v>568</v>
      </c>
    </row>
    <row r="1057" spans="2:5" x14ac:dyDescent="0.45">
      <c r="B1057" s="838" t="s">
        <v>544</v>
      </c>
      <c r="C1057" s="838" t="s">
        <v>545</v>
      </c>
      <c r="D1057" s="838" t="s">
        <v>571</v>
      </c>
      <c r="E1057" s="838" t="s">
        <v>572</v>
      </c>
    </row>
    <row r="1058" spans="2:5" x14ac:dyDescent="0.45">
      <c r="B1058" s="838" t="s">
        <v>544</v>
      </c>
      <c r="C1058" s="838" t="s">
        <v>545</v>
      </c>
      <c r="D1058" s="838" t="s">
        <v>575</v>
      </c>
      <c r="E1058" s="838" t="s">
        <v>576</v>
      </c>
    </row>
    <row r="1059" spans="2:5" x14ac:dyDescent="0.45">
      <c r="B1059" s="838" t="s">
        <v>544</v>
      </c>
      <c r="C1059" s="838" t="s">
        <v>545</v>
      </c>
      <c r="D1059" s="838" t="s">
        <v>579</v>
      </c>
      <c r="E1059" s="838" t="s">
        <v>580</v>
      </c>
    </row>
    <row r="1060" spans="2:5" x14ac:dyDescent="0.45">
      <c r="B1060" s="838" t="s">
        <v>544</v>
      </c>
      <c r="C1060" s="838" t="s">
        <v>545</v>
      </c>
      <c r="D1060" s="838" t="s">
        <v>969</v>
      </c>
      <c r="E1060" s="838" t="s">
        <v>970</v>
      </c>
    </row>
    <row r="1061" spans="2:5" x14ac:dyDescent="0.45">
      <c r="B1061" s="838" t="s">
        <v>544</v>
      </c>
      <c r="C1061" s="838" t="s">
        <v>545</v>
      </c>
      <c r="D1061" s="838" t="s">
        <v>587</v>
      </c>
      <c r="E1061" s="838" t="s">
        <v>588</v>
      </c>
    </row>
    <row r="1062" spans="2:5" x14ac:dyDescent="0.45">
      <c r="B1062" s="838" t="s">
        <v>544</v>
      </c>
      <c r="C1062" s="838" t="s">
        <v>545</v>
      </c>
      <c r="D1062" s="838" t="s">
        <v>590</v>
      </c>
      <c r="E1062" s="838" t="s">
        <v>591</v>
      </c>
    </row>
    <row r="1063" spans="2:5" x14ac:dyDescent="0.45">
      <c r="B1063" s="838" t="s">
        <v>544</v>
      </c>
      <c r="C1063" s="838" t="s">
        <v>545</v>
      </c>
      <c r="D1063" s="838" t="s">
        <v>593</v>
      </c>
      <c r="E1063" s="838" t="s">
        <v>594</v>
      </c>
    </row>
    <row r="1064" spans="2:5" x14ac:dyDescent="0.45">
      <c r="B1064" s="838" t="s">
        <v>544</v>
      </c>
      <c r="C1064" s="838" t="s">
        <v>545</v>
      </c>
      <c r="D1064" s="838" t="s">
        <v>597</v>
      </c>
      <c r="E1064" s="838" t="s">
        <v>598</v>
      </c>
    </row>
    <row r="1065" spans="2:5" x14ac:dyDescent="0.45">
      <c r="B1065" s="838" t="s">
        <v>544</v>
      </c>
      <c r="C1065" s="838" t="s">
        <v>545</v>
      </c>
      <c r="D1065" s="838" t="s">
        <v>601</v>
      </c>
      <c r="E1065" s="838" t="s">
        <v>602</v>
      </c>
    </row>
    <row r="1066" spans="2:5" x14ac:dyDescent="0.45">
      <c r="B1066" s="838" t="s">
        <v>544</v>
      </c>
      <c r="C1066" s="838" t="s">
        <v>545</v>
      </c>
      <c r="D1066" s="838" t="s">
        <v>603</v>
      </c>
      <c r="E1066" s="838" t="s">
        <v>604</v>
      </c>
    </row>
    <row r="1067" spans="2:5" x14ac:dyDescent="0.45">
      <c r="B1067" s="838" t="s">
        <v>544</v>
      </c>
      <c r="C1067" s="838" t="s">
        <v>545</v>
      </c>
      <c r="D1067" s="838" t="s">
        <v>605</v>
      </c>
      <c r="E1067" s="838" t="s">
        <v>606</v>
      </c>
    </row>
    <row r="1068" spans="2:5" x14ac:dyDescent="0.45">
      <c r="B1068" s="838" t="s">
        <v>544</v>
      </c>
      <c r="C1068" s="838" t="s">
        <v>545</v>
      </c>
      <c r="D1068" s="838" t="s">
        <v>607</v>
      </c>
      <c r="E1068" s="838" t="s">
        <v>608</v>
      </c>
    </row>
    <row r="1069" spans="2:5" x14ac:dyDescent="0.45">
      <c r="B1069" s="838" t="s">
        <v>544</v>
      </c>
      <c r="C1069" s="838" t="s">
        <v>545</v>
      </c>
      <c r="D1069" s="838" t="s">
        <v>609</v>
      </c>
      <c r="E1069" s="838" t="s">
        <v>610</v>
      </c>
    </row>
    <row r="1070" spans="2:5" x14ac:dyDescent="0.45">
      <c r="B1070" s="838" t="s">
        <v>544</v>
      </c>
      <c r="C1070" s="838" t="s">
        <v>545</v>
      </c>
      <c r="D1070" s="838" t="s">
        <v>613</v>
      </c>
      <c r="E1070" s="838" t="s">
        <v>614</v>
      </c>
    </row>
    <row r="1071" spans="2:5" x14ac:dyDescent="0.45">
      <c r="B1071" s="838" t="s">
        <v>544</v>
      </c>
      <c r="C1071" s="838" t="s">
        <v>545</v>
      </c>
      <c r="D1071" s="838" t="s">
        <v>615</v>
      </c>
      <c r="E1071" s="838" t="s">
        <v>616</v>
      </c>
    </row>
    <row r="1072" spans="2:5" x14ac:dyDescent="0.45">
      <c r="B1072" s="838" t="s">
        <v>544</v>
      </c>
      <c r="C1072" s="838" t="s">
        <v>545</v>
      </c>
      <c r="D1072" s="838" t="s">
        <v>839</v>
      </c>
      <c r="E1072" s="838" t="s">
        <v>840</v>
      </c>
    </row>
    <row r="1073" spans="2:5" x14ac:dyDescent="0.45">
      <c r="B1073" s="838" t="s">
        <v>544</v>
      </c>
      <c r="C1073" s="838" t="s">
        <v>545</v>
      </c>
      <c r="D1073" s="838" t="s">
        <v>841</v>
      </c>
      <c r="E1073" s="838" t="s">
        <v>842</v>
      </c>
    </row>
    <row r="1074" spans="2:5" x14ac:dyDescent="0.45">
      <c r="B1074" s="838" t="s">
        <v>544</v>
      </c>
      <c r="C1074" s="838" t="s">
        <v>545</v>
      </c>
      <c r="D1074" s="838" t="s">
        <v>617</v>
      </c>
      <c r="E1074" s="838" t="s">
        <v>618</v>
      </c>
    </row>
    <row r="1075" spans="2:5" x14ac:dyDescent="0.45">
      <c r="B1075" s="838" t="s">
        <v>544</v>
      </c>
      <c r="C1075" s="838" t="s">
        <v>545</v>
      </c>
      <c r="D1075" s="838" t="s">
        <v>619</v>
      </c>
      <c r="E1075" s="838" t="s">
        <v>620</v>
      </c>
    </row>
    <row r="1076" spans="2:5" x14ac:dyDescent="0.45">
      <c r="B1076" s="838" t="s">
        <v>544</v>
      </c>
      <c r="C1076" s="838" t="s">
        <v>545</v>
      </c>
      <c r="D1076" s="838" t="s">
        <v>621</v>
      </c>
      <c r="E1076" s="838" t="s">
        <v>622</v>
      </c>
    </row>
    <row r="1077" spans="2:5" x14ac:dyDescent="0.45">
      <c r="B1077" s="838" t="s">
        <v>544</v>
      </c>
      <c r="C1077" s="838" t="s">
        <v>545</v>
      </c>
      <c r="D1077" s="838" t="s">
        <v>843</v>
      </c>
      <c r="E1077" s="838" t="s">
        <v>844</v>
      </c>
    </row>
    <row r="1078" spans="2:5" x14ac:dyDescent="0.45">
      <c r="B1078" s="838" t="s">
        <v>544</v>
      </c>
      <c r="C1078" s="838" t="s">
        <v>545</v>
      </c>
      <c r="D1078" s="838" t="s">
        <v>625</v>
      </c>
      <c r="E1078" s="838" t="s">
        <v>626</v>
      </c>
    </row>
    <row r="1079" spans="2:5" x14ac:dyDescent="0.45">
      <c r="B1079" s="838" t="s">
        <v>544</v>
      </c>
      <c r="C1079" s="838" t="s">
        <v>545</v>
      </c>
      <c r="D1079" s="838" t="s">
        <v>627</v>
      </c>
      <c r="E1079" s="838" t="s">
        <v>628</v>
      </c>
    </row>
    <row r="1080" spans="2:5" x14ac:dyDescent="0.45">
      <c r="B1080" s="838" t="s">
        <v>544</v>
      </c>
      <c r="C1080" s="838" t="s">
        <v>545</v>
      </c>
      <c r="D1080" s="838" t="s">
        <v>629</v>
      </c>
      <c r="E1080" s="838" t="s">
        <v>630</v>
      </c>
    </row>
    <row r="1081" spans="2:5" x14ac:dyDescent="0.45">
      <c r="B1081" s="838" t="s">
        <v>544</v>
      </c>
      <c r="C1081" s="838" t="s">
        <v>545</v>
      </c>
      <c r="D1081" s="838" t="s">
        <v>631</v>
      </c>
      <c r="E1081" s="838" t="s">
        <v>632</v>
      </c>
    </row>
    <row r="1082" spans="2:5" x14ac:dyDescent="0.45">
      <c r="B1082" s="838" t="s">
        <v>544</v>
      </c>
      <c r="C1082" s="838" t="s">
        <v>545</v>
      </c>
      <c r="D1082" s="838" t="s">
        <v>633</v>
      </c>
      <c r="E1082" s="838" t="s">
        <v>634</v>
      </c>
    </row>
    <row r="1083" spans="2:5" x14ac:dyDescent="0.45">
      <c r="B1083" s="838" t="s">
        <v>544</v>
      </c>
      <c r="C1083" s="838" t="s">
        <v>545</v>
      </c>
      <c r="D1083" s="838" t="s">
        <v>635</v>
      </c>
      <c r="E1083" s="838" t="s">
        <v>636</v>
      </c>
    </row>
    <row r="1084" spans="2:5" x14ac:dyDescent="0.45">
      <c r="B1084" s="838" t="s">
        <v>544</v>
      </c>
      <c r="C1084" s="838" t="s">
        <v>545</v>
      </c>
      <c r="D1084" s="838" t="s">
        <v>637</v>
      </c>
      <c r="E1084" s="838" t="s">
        <v>638</v>
      </c>
    </row>
    <row r="1085" spans="2:5" x14ac:dyDescent="0.45">
      <c r="B1085" s="838" t="s">
        <v>544</v>
      </c>
      <c r="C1085" s="838" t="s">
        <v>545</v>
      </c>
      <c r="D1085" s="838" t="s">
        <v>639</v>
      </c>
      <c r="E1085" s="838" t="s">
        <v>640</v>
      </c>
    </row>
    <row r="1086" spans="2:5" x14ac:dyDescent="0.45">
      <c r="B1086" s="838" t="s">
        <v>544</v>
      </c>
      <c r="C1086" s="838" t="s">
        <v>545</v>
      </c>
      <c r="D1086" s="838" t="s">
        <v>641</v>
      </c>
      <c r="E1086" s="838" t="s">
        <v>642</v>
      </c>
    </row>
    <row r="1087" spans="2:5" x14ac:dyDescent="0.45">
      <c r="B1087" s="838" t="s">
        <v>544</v>
      </c>
      <c r="C1087" s="838" t="s">
        <v>545</v>
      </c>
      <c r="D1087" s="838" t="s">
        <v>643</v>
      </c>
      <c r="E1087" s="838" t="s">
        <v>644</v>
      </c>
    </row>
    <row r="1088" spans="2:5" x14ac:dyDescent="0.45">
      <c r="B1088" s="838" t="s">
        <v>544</v>
      </c>
      <c r="C1088" s="838" t="s">
        <v>545</v>
      </c>
      <c r="D1088" s="838" t="s">
        <v>645</v>
      </c>
      <c r="E1088" s="838" t="s">
        <v>646</v>
      </c>
    </row>
    <row r="1089" spans="2:5" x14ac:dyDescent="0.45">
      <c r="B1089" s="838" t="s">
        <v>544</v>
      </c>
      <c r="C1089" s="838" t="s">
        <v>545</v>
      </c>
      <c r="D1089" s="838" t="s">
        <v>647</v>
      </c>
      <c r="E1089" s="838" t="s">
        <v>648</v>
      </c>
    </row>
    <row r="1090" spans="2:5" x14ac:dyDescent="0.45">
      <c r="B1090" s="838" t="s">
        <v>544</v>
      </c>
      <c r="C1090" s="838" t="s">
        <v>545</v>
      </c>
      <c r="D1090" s="838" t="s">
        <v>649</v>
      </c>
      <c r="E1090" s="838" t="s">
        <v>650</v>
      </c>
    </row>
    <row r="1091" spans="2:5" x14ac:dyDescent="0.45">
      <c r="B1091" s="838" t="s">
        <v>544</v>
      </c>
      <c r="C1091" s="838" t="s">
        <v>548</v>
      </c>
      <c r="D1091" s="838" t="s">
        <v>525</v>
      </c>
      <c r="E1091" s="838" t="s">
        <v>526</v>
      </c>
    </row>
    <row r="1092" spans="2:5" x14ac:dyDescent="0.45">
      <c r="B1092" s="838" t="s">
        <v>544</v>
      </c>
      <c r="C1092" s="838" t="s">
        <v>548</v>
      </c>
      <c r="D1092" s="838" t="s">
        <v>971</v>
      </c>
      <c r="E1092" s="838" t="s">
        <v>968</v>
      </c>
    </row>
    <row r="1093" spans="2:5" x14ac:dyDescent="0.45">
      <c r="B1093" s="838" t="s">
        <v>544</v>
      </c>
      <c r="C1093" s="838" t="s">
        <v>548</v>
      </c>
      <c r="D1093" s="838" t="s">
        <v>536</v>
      </c>
      <c r="E1093" s="838" t="s">
        <v>537</v>
      </c>
    </row>
    <row r="1094" spans="2:5" x14ac:dyDescent="0.45">
      <c r="B1094" s="838" t="s">
        <v>544</v>
      </c>
      <c r="C1094" s="838" t="s">
        <v>548</v>
      </c>
      <c r="D1094" s="838" t="s">
        <v>539</v>
      </c>
      <c r="E1094" s="838" t="s">
        <v>540</v>
      </c>
    </row>
    <row r="1095" spans="2:5" x14ac:dyDescent="0.45">
      <c r="B1095" s="838" t="s">
        <v>544</v>
      </c>
      <c r="C1095" s="838" t="s">
        <v>548</v>
      </c>
      <c r="D1095" s="838" t="s">
        <v>833</v>
      </c>
      <c r="E1095" s="838" t="s">
        <v>834</v>
      </c>
    </row>
    <row r="1096" spans="2:5" x14ac:dyDescent="0.45">
      <c r="B1096" s="838" t="s">
        <v>544</v>
      </c>
      <c r="C1096" s="838" t="s">
        <v>548</v>
      </c>
      <c r="D1096" s="838" t="s">
        <v>546</v>
      </c>
      <c r="E1096" s="838" t="s">
        <v>547</v>
      </c>
    </row>
    <row r="1097" spans="2:5" x14ac:dyDescent="0.45">
      <c r="B1097" s="838" t="s">
        <v>544</v>
      </c>
      <c r="C1097" s="838" t="s">
        <v>548</v>
      </c>
      <c r="D1097" s="838" t="s">
        <v>549</v>
      </c>
      <c r="E1097" s="838" t="s">
        <v>550</v>
      </c>
    </row>
    <row r="1098" spans="2:5" x14ac:dyDescent="0.45">
      <c r="B1098" s="838" t="s">
        <v>544</v>
      </c>
      <c r="C1098" s="838" t="s">
        <v>548</v>
      </c>
      <c r="D1098" s="838" t="s">
        <v>553</v>
      </c>
      <c r="E1098" s="838" t="s">
        <v>554</v>
      </c>
    </row>
    <row r="1099" spans="2:5" x14ac:dyDescent="0.45">
      <c r="B1099" s="838" t="s">
        <v>544</v>
      </c>
      <c r="C1099" s="838" t="s">
        <v>548</v>
      </c>
      <c r="D1099" s="838" t="s">
        <v>556</v>
      </c>
      <c r="E1099" s="838" t="s">
        <v>557</v>
      </c>
    </row>
    <row r="1100" spans="2:5" x14ac:dyDescent="0.45">
      <c r="B1100" s="838" t="s">
        <v>544</v>
      </c>
      <c r="C1100" s="838" t="s">
        <v>548</v>
      </c>
      <c r="D1100" s="838" t="s">
        <v>835</v>
      </c>
      <c r="E1100" s="838" t="s">
        <v>836</v>
      </c>
    </row>
    <row r="1101" spans="2:5" x14ac:dyDescent="0.45">
      <c r="B1101" s="838" t="s">
        <v>544</v>
      </c>
      <c r="C1101" s="838" t="s">
        <v>548</v>
      </c>
      <c r="D1101" s="838" t="s">
        <v>560</v>
      </c>
      <c r="E1101" s="838" t="s">
        <v>561</v>
      </c>
    </row>
    <row r="1102" spans="2:5" x14ac:dyDescent="0.45">
      <c r="B1102" s="838" t="s">
        <v>544</v>
      </c>
      <c r="C1102" s="838" t="s">
        <v>548</v>
      </c>
      <c r="D1102" s="838" t="s">
        <v>563</v>
      </c>
      <c r="E1102" s="838" t="s">
        <v>564</v>
      </c>
    </row>
    <row r="1103" spans="2:5" x14ac:dyDescent="0.45">
      <c r="B1103" s="838" t="s">
        <v>544</v>
      </c>
      <c r="C1103" s="838" t="s">
        <v>548</v>
      </c>
      <c r="D1103" s="838" t="s">
        <v>567</v>
      </c>
      <c r="E1103" s="838" t="s">
        <v>568</v>
      </c>
    </row>
    <row r="1104" spans="2:5" x14ac:dyDescent="0.45">
      <c r="B1104" s="838" t="s">
        <v>544</v>
      </c>
      <c r="C1104" s="838" t="s">
        <v>548</v>
      </c>
      <c r="D1104" s="838" t="s">
        <v>571</v>
      </c>
      <c r="E1104" s="838" t="s">
        <v>572</v>
      </c>
    </row>
    <row r="1105" spans="2:5" x14ac:dyDescent="0.45">
      <c r="B1105" s="838" t="s">
        <v>544</v>
      </c>
      <c r="C1105" s="838" t="s">
        <v>548</v>
      </c>
      <c r="D1105" s="838" t="s">
        <v>575</v>
      </c>
      <c r="E1105" s="838" t="s">
        <v>576</v>
      </c>
    </row>
    <row r="1106" spans="2:5" x14ac:dyDescent="0.45">
      <c r="B1106" s="838" t="s">
        <v>544</v>
      </c>
      <c r="C1106" s="838" t="s">
        <v>548</v>
      </c>
      <c r="D1106" s="838" t="s">
        <v>579</v>
      </c>
      <c r="E1106" s="838" t="s">
        <v>580</v>
      </c>
    </row>
    <row r="1107" spans="2:5" x14ac:dyDescent="0.45">
      <c r="B1107" s="838" t="s">
        <v>544</v>
      </c>
      <c r="C1107" s="838" t="s">
        <v>548</v>
      </c>
      <c r="D1107" s="838" t="s">
        <v>969</v>
      </c>
      <c r="E1107" s="838" t="s">
        <v>970</v>
      </c>
    </row>
    <row r="1108" spans="2:5" x14ac:dyDescent="0.45">
      <c r="B1108" s="838" t="s">
        <v>544</v>
      </c>
      <c r="C1108" s="838" t="s">
        <v>548</v>
      </c>
      <c r="D1108" s="838" t="s">
        <v>587</v>
      </c>
      <c r="E1108" s="838" t="s">
        <v>588</v>
      </c>
    </row>
    <row r="1109" spans="2:5" x14ac:dyDescent="0.45">
      <c r="B1109" s="838" t="s">
        <v>544</v>
      </c>
      <c r="C1109" s="838" t="s">
        <v>548</v>
      </c>
      <c r="D1109" s="838" t="s">
        <v>590</v>
      </c>
      <c r="E1109" s="838" t="s">
        <v>591</v>
      </c>
    </row>
    <row r="1110" spans="2:5" x14ac:dyDescent="0.45">
      <c r="B1110" s="838" t="s">
        <v>544</v>
      </c>
      <c r="C1110" s="838" t="s">
        <v>548</v>
      </c>
      <c r="D1110" s="838" t="s">
        <v>593</v>
      </c>
      <c r="E1110" s="838" t="s">
        <v>594</v>
      </c>
    </row>
    <row r="1111" spans="2:5" x14ac:dyDescent="0.45">
      <c r="B1111" s="838" t="s">
        <v>544</v>
      </c>
      <c r="C1111" s="838" t="s">
        <v>548</v>
      </c>
      <c r="D1111" s="838" t="s">
        <v>597</v>
      </c>
      <c r="E1111" s="838" t="s">
        <v>598</v>
      </c>
    </row>
    <row r="1112" spans="2:5" x14ac:dyDescent="0.45">
      <c r="B1112" s="838" t="s">
        <v>544</v>
      </c>
      <c r="C1112" s="838" t="s">
        <v>548</v>
      </c>
      <c r="D1112" s="838" t="s">
        <v>601</v>
      </c>
      <c r="E1112" s="838" t="s">
        <v>602</v>
      </c>
    </row>
    <row r="1113" spans="2:5" x14ac:dyDescent="0.45">
      <c r="B1113" s="838" t="s">
        <v>544</v>
      </c>
      <c r="C1113" s="838" t="s">
        <v>548</v>
      </c>
      <c r="D1113" s="838" t="s">
        <v>603</v>
      </c>
      <c r="E1113" s="838" t="s">
        <v>604</v>
      </c>
    </row>
    <row r="1114" spans="2:5" x14ac:dyDescent="0.45">
      <c r="B1114" s="838" t="s">
        <v>544</v>
      </c>
      <c r="C1114" s="838" t="s">
        <v>548</v>
      </c>
      <c r="D1114" s="838" t="s">
        <v>605</v>
      </c>
      <c r="E1114" s="838" t="s">
        <v>606</v>
      </c>
    </row>
    <row r="1115" spans="2:5" x14ac:dyDescent="0.45">
      <c r="B1115" s="838" t="s">
        <v>544</v>
      </c>
      <c r="C1115" s="838" t="s">
        <v>548</v>
      </c>
      <c r="D1115" s="838" t="s">
        <v>607</v>
      </c>
      <c r="E1115" s="838" t="s">
        <v>608</v>
      </c>
    </row>
    <row r="1116" spans="2:5" x14ac:dyDescent="0.45">
      <c r="B1116" s="838" t="s">
        <v>544</v>
      </c>
      <c r="C1116" s="838" t="s">
        <v>548</v>
      </c>
      <c r="D1116" s="838" t="s">
        <v>609</v>
      </c>
      <c r="E1116" s="838" t="s">
        <v>610</v>
      </c>
    </row>
    <row r="1117" spans="2:5" x14ac:dyDescent="0.45">
      <c r="B1117" s="838" t="s">
        <v>544</v>
      </c>
      <c r="C1117" s="838" t="s">
        <v>548</v>
      </c>
      <c r="D1117" s="838" t="s">
        <v>613</v>
      </c>
      <c r="E1117" s="838" t="s">
        <v>614</v>
      </c>
    </row>
    <row r="1118" spans="2:5" x14ac:dyDescent="0.45">
      <c r="B1118" s="838" t="s">
        <v>544</v>
      </c>
      <c r="C1118" s="838" t="s">
        <v>548</v>
      </c>
      <c r="D1118" s="838" t="s">
        <v>615</v>
      </c>
      <c r="E1118" s="838" t="s">
        <v>616</v>
      </c>
    </row>
    <row r="1119" spans="2:5" x14ac:dyDescent="0.45">
      <c r="B1119" s="838" t="s">
        <v>544</v>
      </c>
      <c r="C1119" s="838" t="s">
        <v>548</v>
      </c>
      <c r="D1119" s="838" t="s">
        <v>839</v>
      </c>
      <c r="E1119" s="838" t="s">
        <v>840</v>
      </c>
    </row>
    <row r="1120" spans="2:5" x14ac:dyDescent="0.45">
      <c r="B1120" s="838" t="s">
        <v>544</v>
      </c>
      <c r="C1120" s="838" t="s">
        <v>548</v>
      </c>
      <c r="D1120" s="838" t="s">
        <v>841</v>
      </c>
      <c r="E1120" s="838" t="s">
        <v>842</v>
      </c>
    </row>
    <row r="1121" spans="2:5" x14ac:dyDescent="0.45">
      <c r="B1121" s="838" t="s">
        <v>544</v>
      </c>
      <c r="C1121" s="838" t="s">
        <v>548</v>
      </c>
      <c r="D1121" s="838" t="s">
        <v>617</v>
      </c>
      <c r="E1121" s="838" t="s">
        <v>618</v>
      </c>
    </row>
    <row r="1122" spans="2:5" x14ac:dyDescent="0.45">
      <c r="B1122" s="838" t="s">
        <v>544</v>
      </c>
      <c r="C1122" s="838" t="s">
        <v>548</v>
      </c>
      <c r="D1122" s="838" t="s">
        <v>619</v>
      </c>
      <c r="E1122" s="838" t="s">
        <v>620</v>
      </c>
    </row>
    <row r="1123" spans="2:5" x14ac:dyDescent="0.45">
      <c r="B1123" s="838" t="s">
        <v>544</v>
      </c>
      <c r="C1123" s="838" t="s">
        <v>548</v>
      </c>
      <c r="D1123" s="838" t="s">
        <v>621</v>
      </c>
      <c r="E1123" s="838" t="s">
        <v>622</v>
      </c>
    </row>
    <row r="1124" spans="2:5" x14ac:dyDescent="0.45">
      <c r="B1124" s="838" t="s">
        <v>544</v>
      </c>
      <c r="C1124" s="838" t="s">
        <v>548</v>
      </c>
      <c r="D1124" s="838" t="s">
        <v>843</v>
      </c>
      <c r="E1124" s="838" t="s">
        <v>844</v>
      </c>
    </row>
    <row r="1125" spans="2:5" x14ac:dyDescent="0.45">
      <c r="B1125" s="838" t="s">
        <v>544</v>
      </c>
      <c r="C1125" s="838" t="s">
        <v>548</v>
      </c>
      <c r="D1125" s="838" t="s">
        <v>625</v>
      </c>
      <c r="E1125" s="838" t="s">
        <v>626</v>
      </c>
    </row>
    <row r="1126" spans="2:5" x14ac:dyDescent="0.45">
      <c r="B1126" s="838" t="s">
        <v>544</v>
      </c>
      <c r="C1126" s="838" t="s">
        <v>548</v>
      </c>
      <c r="D1126" s="838" t="s">
        <v>627</v>
      </c>
      <c r="E1126" s="838" t="s">
        <v>628</v>
      </c>
    </row>
    <row r="1127" spans="2:5" x14ac:dyDescent="0.45">
      <c r="B1127" s="838" t="s">
        <v>544</v>
      </c>
      <c r="C1127" s="838" t="s">
        <v>548</v>
      </c>
      <c r="D1127" s="838" t="s">
        <v>629</v>
      </c>
      <c r="E1127" s="838" t="s">
        <v>630</v>
      </c>
    </row>
    <row r="1128" spans="2:5" x14ac:dyDescent="0.45">
      <c r="B1128" s="838" t="s">
        <v>544</v>
      </c>
      <c r="C1128" s="838" t="s">
        <v>548</v>
      </c>
      <c r="D1128" s="838" t="s">
        <v>631</v>
      </c>
      <c r="E1128" s="838" t="s">
        <v>632</v>
      </c>
    </row>
    <row r="1129" spans="2:5" x14ac:dyDescent="0.45">
      <c r="B1129" s="838" t="s">
        <v>544</v>
      </c>
      <c r="C1129" s="838" t="s">
        <v>548</v>
      </c>
      <c r="D1129" s="838" t="s">
        <v>633</v>
      </c>
      <c r="E1129" s="838" t="s">
        <v>634</v>
      </c>
    </row>
    <row r="1130" spans="2:5" x14ac:dyDescent="0.45">
      <c r="B1130" s="838" t="s">
        <v>544</v>
      </c>
      <c r="C1130" s="838" t="s">
        <v>548</v>
      </c>
      <c r="D1130" s="838" t="s">
        <v>635</v>
      </c>
      <c r="E1130" s="838" t="s">
        <v>636</v>
      </c>
    </row>
    <row r="1131" spans="2:5" x14ac:dyDescent="0.45">
      <c r="B1131" s="838" t="s">
        <v>544</v>
      </c>
      <c r="C1131" s="838" t="s">
        <v>548</v>
      </c>
      <c r="D1131" s="838" t="s">
        <v>637</v>
      </c>
      <c r="E1131" s="838" t="s">
        <v>638</v>
      </c>
    </row>
    <row r="1132" spans="2:5" x14ac:dyDescent="0.45">
      <c r="B1132" s="838" t="s">
        <v>544</v>
      </c>
      <c r="C1132" s="838" t="s">
        <v>548</v>
      </c>
      <c r="D1132" s="838" t="s">
        <v>653</v>
      </c>
      <c r="E1132" s="838" t="s">
        <v>640</v>
      </c>
    </row>
    <row r="1133" spans="2:5" x14ac:dyDescent="0.45">
      <c r="B1133" s="838" t="s">
        <v>544</v>
      </c>
      <c r="C1133" s="838" t="s">
        <v>548</v>
      </c>
      <c r="D1133" s="838" t="s">
        <v>641</v>
      </c>
      <c r="E1133" s="838" t="s">
        <v>642</v>
      </c>
    </row>
    <row r="1134" spans="2:5" x14ac:dyDescent="0.45">
      <c r="B1134" s="838" t="s">
        <v>544</v>
      </c>
      <c r="C1134" s="838" t="s">
        <v>548</v>
      </c>
      <c r="D1134" s="838" t="s">
        <v>643</v>
      </c>
      <c r="E1134" s="838" t="s">
        <v>644</v>
      </c>
    </row>
    <row r="1135" spans="2:5" x14ac:dyDescent="0.45">
      <c r="B1135" s="838" t="s">
        <v>544</v>
      </c>
      <c r="C1135" s="838" t="s">
        <v>548</v>
      </c>
      <c r="D1135" s="838" t="s">
        <v>645</v>
      </c>
      <c r="E1135" s="838" t="s">
        <v>646</v>
      </c>
    </row>
    <row r="1136" spans="2:5" x14ac:dyDescent="0.45">
      <c r="B1136" s="838" t="s">
        <v>544</v>
      </c>
      <c r="C1136" s="838" t="s">
        <v>548</v>
      </c>
      <c r="D1136" s="838" t="s">
        <v>647</v>
      </c>
      <c r="E1136" s="838" t="s">
        <v>648</v>
      </c>
    </row>
    <row r="1137" spans="2:5" x14ac:dyDescent="0.45">
      <c r="B1137" s="838" t="s">
        <v>544</v>
      </c>
      <c r="C1137" s="838" t="s">
        <v>548</v>
      </c>
      <c r="D1137" s="838" t="s">
        <v>649</v>
      </c>
      <c r="E1137" s="838" t="s">
        <v>650</v>
      </c>
    </row>
    <row r="1138" spans="2:5" x14ac:dyDescent="0.45">
      <c r="B1138" s="838" t="s">
        <v>544</v>
      </c>
      <c r="C1138" s="838" t="s">
        <v>545</v>
      </c>
      <c r="D1138" s="838" t="s">
        <v>657</v>
      </c>
      <c r="E1138" s="838" t="s">
        <v>658</v>
      </c>
    </row>
    <row r="1139" spans="2:5" x14ac:dyDescent="0.45">
      <c r="B1139" s="838" t="s">
        <v>544</v>
      </c>
      <c r="C1139" s="838" t="s">
        <v>545</v>
      </c>
      <c r="D1139" s="838" t="s">
        <v>659</v>
      </c>
      <c r="E1139" s="838" t="s">
        <v>660</v>
      </c>
    </row>
    <row r="1140" spans="2:5" x14ac:dyDescent="0.45">
      <c r="B1140" s="838" t="s">
        <v>544</v>
      </c>
      <c r="C1140" s="838" t="s">
        <v>545</v>
      </c>
      <c r="D1140" s="838" t="s">
        <v>661</v>
      </c>
      <c r="E1140" s="838" t="s">
        <v>662</v>
      </c>
    </row>
    <row r="1141" spans="2:5" x14ac:dyDescent="0.45">
      <c r="B1141" s="838" t="s">
        <v>544</v>
      </c>
      <c r="C1141" s="838" t="s">
        <v>545</v>
      </c>
      <c r="D1141" s="838" t="s">
        <v>667</v>
      </c>
      <c r="E1141" s="838" t="s">
        <v>668</v>
      </c>
    </row>
    <row r="1142" spans="2:5" x14ac:dyDescent="0.45">
      <c r="B1142" s="838" t="s">
        <v>544</v>
      </c>
      <c r="C1142" s="838" t="s">
        <v>545</v>
      </c>
      <c r="D1142" s="838" t="s">
        <v>856</v>
      </c>
      <c r="E1142" s="838" t="s">
        <v>857</v>
      </c>
    </row>
    <row r="1143" spans="2:5" x14ac:dyDescent="0.45">
      <c r="B1143" s="838" t="s">
        <v>544</v>
      </c>
      <c r="C1143" s="838" t="s">
        <v>545</v>
      </c>
      <c r="D1143" s="838" t="s">
        <v>677</v>
      </c>
      <c r="E1143" s="838" t="s">
        <v>678</v>
      </c>
    </row>
    <row r="1144" spans="2:5" x14ac:dyDescent="0.45">
      <c r="B1144" s="838" t="s">
        <v>544</v>
      </c>
      <c r="C1144" s="838" t="s">
        <v>545</v>
      </c>
      <c r="D1144" s="838" t="s">
        <v>679</v>
      </c>
      <c r="E1144" s="838" t="s">
        <v>680</v>
      </c>
    </row>
    <row r="1145" spans="2:5" x14ac:dyDescent="0.45">
      <c r="B1145" s="838" t="s">
        <v>544</v>
      </c>
      <c r="C1145" s="838" t="s">
        <v>545</v>
      </c>
      <c r="D1145" s="838" t="s">
        <v>858</v>
      </c>
      <c r="E1145" s="838" t="s">
        <v>859</v>
      </c>
    </row>
    <row r="1146" spans="2:5" x14ac:dyDescent="0.45">
      <c r="B1146" s="838" t="s">
        <v>544</v>
      </c>
      <c r="C1146" s="838" t="s">
        <v>545</v>
      </c>
      <c r="D1146" s="838" t="s">
        <v>685</v>
      </c>
      <c r="E1146" s="838" t="s">
        <v>686</v>
      </c>
    </row>
    <row r="1147" spans="2:5" x14ac:dyDescent="0.45">
      <c r="B1147" s="838" t="s">
        <v>544</v>
      </c>
      <c r="C1147" s="838" t="s">
        <v>545</v>
      </c>
      <c r="D1147" s="838" t="s">
        <v>972</v>
      </c>
      <c r="E1147" s="838" t="s">
        <v>973</v>
      </c>
    </row>
    <row r="1148" spans="2:5" x14ac:dyDescent="0.45">
      <c r="B1148" s="838" t="s">
        <v>544</v>
      </c>
      <c r="C1148" s="838" t="s">
        <v>545</v>
      </c>
      <c r="D1148" s="838" t="s">
        <v>974</v>
      </c>
      <c r="E1148" s="838" t="s">
        <v>975</v>
      </c>
    </row>
    <row r="1149" spans="2:5" x14ac:dyDescent="0.45">
      <c r="B1149" s="838" t="s">
        <v>544</v>
      </c>
      <c r="C1149" s="838" t="s">
        <v>545</v>
      </c>
      <c r="D1149" s="838" t="s">
        <v>864</v>
      </c>
      <c r="E1149" s="838" t="s">
        <v>865</v>
      </c>
    </row>
    <row r="1150" spans="2:5" x14ac:dyDescent="0.45">
      <c r="B1150" s="838" t="s">
        <v>544</v>
      </c>
      <c r="C1150" s="838" t="s">
        <v>548</v>
      </c>
      <c r="D1150" s="838" t="s">
        <v>657</v>
      </c>
      <c r="E1150" s="838" t="s">
        <v>658</v>
      </c>
    </row>
    <row r="1151" spans="2:5" x14ac:dyDescent="0.45">
      <c r="B1151" s="838" t="s">
        <v>544</v>
      </c>
      <c r="C1151" s="838" t="s">
        <v>548</v>
      </c>
      <c r="D1151" s="838" t="s">
        <v>659</v>
      </c>
      <c r="E1151" s="838" t="s">
        <v>660</v>
      </c>
    </row>
    <row r="1152" spans="2:5" x14ac:dyDescent="0.45">
      <c r="B1152" s="838" t="s">
        <v>544</v>
      </c>
      <c r="C1152" s="838" t="s">
        <v>548</v>
      </c>
      <c r="D1152" s="838" t="s">
        <v>661</v>
      </c>
      <c r="E1152" s="838" t="s">
        <v>662</v>
      </c>
    </row>
    <row r="1153" spans="2:5" x14ac:dyDescent="0.45">
      <c r="B1153" s="838" t="s">
        <v>544</v>
      </c>
      <c r="C1153" s="838" t="s">
        <v>548</v>
      </c>
      <c r="D1153" s="838" t="s">
        <v>667</v>
      </c>
      <c r="E1153" s="838" t="s">
        <v>668</v>
      </c>
    </row>
    <row r="1154" spans="2:5" x14ac:dyDescent="0.45">
      <c r="B1154" s="838" t="s">
        <v>544</v>
      </c>
      <c r="C1154" s="838" t="s">
        <v>548</v>
      </c>
      <c r="D1154" s="838" t="s">
        <v>866</v>
      </c>
      <c r="E1154" s="838" t="s">
        <v>857</v>
      </c>
    </row>
    <row r="1155" spans="2:5" x14ac:dyDescent="0.45">
      <c r="B1155" s="838" t="s">
        <v>544</v>
      </c>
      <c r="C1155" s="838" t="s">
        <v>548</v>
      </c>
      <c r="D1155" s="838" t="s">
        <v>690</v>
      </c>
      <c r="E1155" s="838" t="s">
        <v>678</v>
      </c>
    </row>
    <row r="1156" spans="2:5" x14ac:dyDescent="0.45">
      <c r="B1156" s="838" t="s">
        <v>544</v>
      </c>
      <c r="C1156" s="838" t="s">
        <v>548</v>
      </c>
      <c r="D1156" s="838" t="s">
        <v>691</v>
      </c>
      <c r="E1156" s="838" t="s">
        <v>680</v>
      </c>
    </row>
    <row r="1157" spans="2:5" x14ac:dyDescent="0.45">
      <c r="B1157" s="838" t="s">
        <v>544</v>
      </c>
      <c r="C1157" s="838" t="s">
        <v>548</v>
      </c>
      <c r="D1157" s="838" t="s">
        <v>858</v>
      </c>
      <c r="E1157" s="838" t="s">
        <v>859</v>
      </c>
    </row>
    <row r="1158" spans="2:5" x14ac:dyDescent="0.45">
      <c r="B1158" s="838" t="s">
        <v>544</v>
      </c>
      <c r="C1158" s="838" t="s">
        <v>548</v>
      </c>
      <c r="D1158" s="838" t="s">
        <v>685</v>
      </c>
      <c r="E1158" s="838" t="s">
        <v>686</v>
      </c>
    </row>
    <row r="1159" spans="2:5" x14ac:dyDescent="0.45">
      <c r="B1159" s="838" t="s">
        <v>544</v>
      </c>
      <c r="C1159" s="838" t="s">
        <v>548</v>
      </c>
      <c r="D1159" s="838" t="s">
        <v>972</v>
      </c>
      <c r="E1159" s="838" t="s">
        <v>973</v>
      </c>
    </row>
    <row r="1160" spans="2:5" x14ac:dyDescent="0.45">
      <c r="B1160" s="838" t="s">
        <v>544</v>
      </c>
      <c r="C1160" s="838" t="s">
        <v>548</v>
      </c>
      <c r="D1160" s="838" t="s">
        <v>974</v>
      </c>
      <c r="E1160" s="838" t="s">
        <v>975</v>
      </c>
    </row>
    <row r="1161" spans="2:5" x14ac:dyDescent="0.45">
      <c r="B1161" s="838" t="s">
        <v>544</v>
      </c>
      <c r="C1161" s="838" t="s">
        <v>548</v>
      </c>
      <c r="D1161" s="838" t="s">
        <v>864</v>
      </c>
      <c r="E1161" s="838" t="s">
        <v>865</v>
      </c>
    </row>
    <row r="1162" spans="2:5" x14ac:dyDescent="0.45">
      <c r="B1162" s="838" t="s">
        <v>544</v>
      </c>
      <c r="C1162" s="838" t="s">
        <v>545</v>
      </c>
      <c r="D1162" s="838" t="s">
        <v>693</v>
      </c>
      <c r="E1162" s="838" t="s">
        <v>694</v>
      </c>
    </row>
    <row r="1163" spans="2:5" x14ac:dyDescent="0.45">
      <c r="B1163" s="838" t="s">
        <v>544</v>
      </c>
      <c r="C1163" s="838" t="s">
        <v>545</v>
      </c>
      <c r="D1163" s="838" t="s">
        <v>695</v>
      </c>
      <c r="E1163" s="838" t="s">
        <v>696</v>
      </c>
    </row>
    <row r="1164" spans="2:5" x14ac:dyDescent="0.45">
      <c r="B1164" s="838" t="s">
        <v>544</v>
      </c>
      <c r="C1164" s="838" t="s">
        <v>548</v>
      </c>
      <c r="D1164" s="838" t="s">
        <v>693</v>
      </c>
      <c r="E1164" s="838" t="s">
        <v>694</v>
      </c>
    </row>
    <row r="1165" spans="2:5" x14ac:dyDescent="0.45">
      <c r="B1165" s="838" t="s">
        <v>544</v>
      </c>
      <c r="C1165" s="838" t="s">
        <v>548</v>
      </c>
      <c r="D1165" s="838" t="s">
        <v>695</v>
      </c>
      <c r="E1165" s="838" t="s">
        <v>696</v>
      </c>
    </row>
    <row r="1166" spans="2:5" x14ac:dyDescent="0.45">
      <c r="B1166" s="838" t="s">
        <v>544</v>
      </c>
      <c r="C1166" s="838" t="s">
        <v>545</v>
      </c>
      <c r="D1166" s="838" t="s">
        <v>697</v>
      </c>
      <c r="E1166" s="838" t="s">
        <v>698</v>
      </c>
    </row>
    <row r="1167" spans="2:5" x14ac:dyDescent="0.45">
      <c r="B1167" s="838" t="s">
        <v>544</v>
      </c>
      <c r="C1167" s="838" t="s">
        <v>545</v>
      </c>
      <c r="D1167" s="838" t="s">
        <v>867</v>
      </c>
      <c r="E1167" s="838" t="s">
        <v>868</v>
      </c>
    </row>
    <row r="1168" spans="2:5" x14ac:dyDescent="0.45">
      <c r="B1168" s="838" t="s">
        <v>544</v>
      </c>
      <c r="C1168" s="838" t="s">
        <v>545</v>
      </c>
      <c r="D1168" s="838" t="s">
        <v>703</v>
      </c>
      <c r="E1168" s="838" t="s">
        <v>704</v>
      </c>
    </row>
    <row r="1169" spans="2:5" x14ac:dyDescent="0.45">
      <c r="B1169" s="838" t="s">
        <v>544</v>
      </c>
      <c r="C1169" s="838" t="s">
        <v>545</v>
      </c>
      <c r="D1169" s="838" t="s">
        <v>705</v>
      </c>
      <c r="E1169" s="838" t="s">
        <v>706</v>
      </c>
    </row>
    <row r="1170" spans="2:5" x14ac:dyDescent="0.45">
      <c r="B1170" s="838" t="s">
        <v>544</v>
      </c>
      <c r="C1170" s="838" t="s">
        <v>545</v>
      </c>
      <c r="D1170" s="838" t="s">
        <v>869</v>
      </c>
      <c r="E1170" s="838" t="s">
        <v>870</v>
      </c>
    </row>
    <row r="1171" spans="2:5" x14ac:dyDescent="0.45">
      <c r="B1171" s="838" t="s">
        <v>544</v>
      </c>
      <c r="C1171" s="838" t="s">
        <v>548</v>
      </c>
      <c r="D1171" s="838" t="s">
        <v>697</v>
      </c>
      <c r="E1171" s="838" t="s">
        <v>698</v>
      </c>
    </row>
    <row r="1172" spans="2:5" x14ac:dyDescent="0.45">
      <c r="B1172" s="838" t="s">
        <v>544</v>
      </c>
      <c r="C1172" s="838" t="s">
        <v>548</v>
      </c>
      <c r="D1172" s="838" t="s">
        <v>867</v>
      </c>
      <c r="E1172" s="838" t="s">
        <v>868</v>
      </c>
    </row>
    <row r="1173" spans="2:5" x14ac:dyDescent="0.45">
      <c r="B1173" s="838" t="s">
        <v>544</v>
      </c>
      <c r="C1173" s="838" t="s">
        <v>548</v>
      </c>
      <c r="D1173" s="838" t="s">
        <v>703</v>
      </c>
      <c r="E1173" s="838" t="s">
        <v>704</v>
      </c>
    </row>
    <row r="1174" spans="2:5" x14ac:dyDescent="0.45">
      <c r="B1174" s="838" t="s">
        <v>544</v>
      </c>
      <c r="C1174" s="838" t="s">
        <v>548</v>
      </c>
      <c r="D1174" s="838" t="s">
        <v>705</v>
      </c>
      <c r="E1174" s="838" t="s">
        <v>706</v>
      </c>
    </row>
    <row r="1175" spans="2:5" x14ac:dyDescent="0.45">
      <c r="B1175" s="838" t="s">
        <v>544</v>
      </c>
      <c r="C1175" s="838" t="s">
        <v>548</v>
      </c>
      <c r="D1175" s="838" t="s">
        <v>869</v>
      </c>
      <c r="E1175" s="838" t="s">
        <v>870</v>
      </c>
    </row>
    <row r="1176" spans="2:5" x14ac:dyDescent="0.45">
      <c r="B1176" s="838" t="s">
        <v>544</v>
      </c>
      <c r="C1176" s="838" t="s">
        <v>545</v>
      </c>
      <c r="D1176" s="838" t="s">
        <v>707</v>
      </c>
      <c r="E1176" s="838" t="s">
        <v>708</v>
      </c>
    </row>
    <row r="1177" spans="2:5" x14ac:dyDescent="0.45">
      <c r="B1177" s="838" t="s">
        <v>544</v>
      </c>
      <c r="C1177" s="838" t="s">
        <v>545</v>
      </c>
      <c r="D1177" s="838" t="s">
        <v>709</v>
      </c>
      <c r="E1177" s="838" t="s">
        <v>710</v>
      </c>
    </row>
    <row r="1178" spans="2:5" x14ac:dyDescent="0.45">
      <c r="B1178" s="838" t="s">
        <v>544</v>
      </c>
      <c r="C1178" s="838" t="s">
        <v>545</v>
      </c>
      <c r="D1178" s="838" t="s">
        <v>711</v>
      </c>
      <c r="E1178" s="838" t="s">
        <v>712</v>
      </c>
    </row>
    <row r="1179" spans="2:5" x14ac:dyDescent="0.45">
      <c r="B1179" s="838" t="s">
        <v>544</v>
      </c>
      <c r="C1179" s="838" t="s">
        <v>548</v>
      </c>
      <c r="D1179" s="838" t="s">
        <v>707</v>
      </c>
      <c r="E1179" s="838" t="s">
        <v>708</v>
      </c>
    </row>
    <row r="1180" spans="2:5" x14ac:dyDescent="0.45">
      <c r="B1180" s="838" t="s">
        <v>544</v>
      </c>
      <c r="C1180" s="838" t="s">
        <v>548</v>
      </c>
      <c r="D1180" s="838" t="s">
        <v>709</v>
      </c>
      <c r="E1180" s="838" t="s">
        <v>710</v>
      </c>
    </row>
    <row r="1181" spans="2:5" x14ac:dyDescent="0.45">
      <c r="B1181" s="838" t="s">
        <v>544</v>
      </c>
      <c r="C1181" s="838" t="s">
        <v>548</v>
      </c>
      <c r="D1181" s="838" t="s">
        <v>711</v>
      </c>
      <c r="E1181" s="838" t="s">
        <v>712</v>
      </c>
    </row>
    <row r="1182" spans="2:5" x14ac:dyDescent="0.45">
      <c r="B1182" s="838" t="s">
        <v>544</v>
      </c>
      <c r="C1182" s="838" t="s">
        <v>545</v>
      </c>
      <c r="D1182" s="838" t="s">
        <v>713</v>
      </c>
      <c r="E1182" s="838" t="s">
        <v>714</v>
      </c>
    </row>
    <row r="1183" spans="2:5" x14ac:dyDescent="0.45">
      <c r="B1183" s="838" t="s">
        <v>544</v>
      </c>
      <c r="C1183" s="838" t="s">
        <v>545</v>
      </c>
      <c r="D1183" s="838" t="s">
        <v>715</v>
      </c>
      <c r="E1183" s="838" t="s">
        <v>716</v>
      </c>
    </row>
    <row r="1184" spans="2:5" x14ac:dyDescent="0.45">
      <c r="B1184" s="838" t="s">
        <v>544</v>
      </c>
      <c r="C1184" s="838" t="s">
        <v>545</v>
      </c>
      <c r="D1184" s="838" t="s">
        <v>717</v>
      </c>
      <c r="E1184" s="838" t="s">
        <v>718</v>
      </c>
    </row>
    <row r="1185" spans="2:5" x14ac:dyDescent="0.45">
      <c r="B1185" s="838" t="s">
        <v>544</v>
      </c>
      <c r="C1185" s="838" t="s">
        <v>548</v>
      </c>
      <c r="D1185" s="838" t="s">
        <v>713</v>
      </c>
      <c r="E1185" s="838" t="s">
        <v>714</v>
      </c>
    </row>
    <row r="1186" spans="2:5" x14ac:dyDescent="0.45">
      <c r="B1186" s="838" t="s">
        <v>544</v>
      </c>
      <c r="C1186" s="838" t="s">
        <v>548</v>
      </c>
      <c r="D1186" s="838" t="s">
        <v>715</v>
      </c>
      <c r="E1186" s="838" t="s">
        <v>716</v>
      </c>
    </row>
    <row r="1187" spans="2:5" x14ac:dyDescent="0.45">
      <c r="B1187" s="838" t="s">
        <v>544</v>
      </c>
      <c r="C1187" s="838" t="s">
        <v>548</v>
      </c>
      <c r="D1187" s="838" t="s">
        <v>717</v>
      </c>
      <c r="E1187" s="838" t="s">
        <v>718</v>
      </c>
    </row>
    <row r="1188" spans="2:5" x14ac:dyDescent="0.45">
      <c r="B1188" s="838" t="s">
        <v>544</v>
      </c>
      <c r="C1188" s="838" t="s">
        <v>545</v>
      </c>
      <c r="D1188" s="838" t="s">
        <v>719</v>
      </c>
      <c r="E1188" s="838" t="s">
        <v>720</v>
      </c>
    </row>
    <row r="1189" spans="2:5" x14ac:dyDescent="0.45">
      <c r="B1189" s="838" t="s">
        <v>544</v>
      </c>
      <c r="C1189" s="838" t="s">
        <v>548</v>
      </c>
      <c r="D1189" s="838" t="s">
        <v>719</v>
      </c>
      <c r="E1189" s="838" t="s">
        <v>720</v>
      </c>
    </row>
    <row r="1190" spans="2:5" x14ac:dyDescent="0.45">
      <c r="B1190" s="838" t="s">
        <v>544</v>
      </c>
      <c r="C1190" s="838" t="s">
        <v>545</v>
      </c>
      <c r="D1190" s="838" t="s">
        <v>721</v>
      </c>
      <c r="E1190" s="838" t="s">
        <v>722</v>
      </c>
    </row>
    <row r="1191" spans="2:5" x14ac:dyDescent="0.45">
      <c r="B1191" s="838" t="s">
        <v>544</v>
      </c>
      <c r="C1191" s="838" t="s">
        <v>545</v>
      </c>
      <c r="D1191" s="838" t="s">
        <v>723</v>
      </c>
      <c r="E1191" s="838" t="s">
        <v>724</v>
      </c>
    </row>
    <row r="1192" spans="2:5" x14ac:dyDescent="0.45">
      <c r="B1192" s="838" t="s">
        <v>544</v>
      </c>
      <c r="C1192" s="838" t="s">
        <v>548</v>
      </c>
      <c r="D1192" s="838" t="s">
        <v>721</v>
      </c>
      <c r="E1192" s="838" t="s">
        <v>722</v>
      </c>
    </row>
    <row r="1193" spans="2:5" x14ac:dyDescent="0.45">
      <c r="B1193" s="838" t="s">
        <v>544</v>
      </c>
      <c r="C1193" s="838" t="s">
        <v>548</v>
      </c>
      <c r="D1193" s="838" t="s">
        <v>723</v>
      </c>
      <c r="E1193" s="838" t="s">
        <v>724</v>
      </c>
    </row>
    <row r="1194" spans="2:5" x14ac:dyDescent="0.45">
      <c r="B1194" s="838" t="s">
        <v>544</v>
      </c>
      <c r="C1194" s="838" t="s">
        <v>545</v>
      </c>
      <c r="D1194" s="838" t="s">
        <v>725</v>
      </c>
      <c r="E1194" s="838" t="s">
        <v>726</v>
      </c>
    </row>
    <row r="1195" spans="2:5" x14ac:dyDescent="0.45">
      <c r="B1195" s="838" t="s">
        <v>544</v>
      </c>
      <c r="C1195" s="838" t="s">
        <v>548</v>
      </c>
      <c r="D1195" s="838" t="s">
        <v>725</v>
      </c>
      <c r="E1195" s="838" t="s">
        <v>726</v>
      </c>
    </row>
    <row r="1196" spans="2:5" x14ac:dyDescent="0.45">
      <c r="B1196" s="838" t="s">
        <v>544</v>
      </c>
      <c r="C1196" s="838" t="s">
        <v>545</v>
      </c>
      <c r="D1196" s="838" t="s">
        <v>871</v>
      </c>
      <c r="E1196" s="838" t="s">
        <v>872</v>
      </c>
    </row>
    <row r="1197" spans="2:5" x14ac:dyDescent="0.45">
      <c r="B1197" s="838" t="s">
        <v>544</v>
      </c>
      <c r="C1197" s="838" t="s">
        <v>545</v>
      </c>
      <c r="D1197" s="838" t="s">
        <v>745</v>
      </c>
      <c r="E1197" s="838" t="s">
        <v>746</v>
      </c>
    </row>
    <row r="1198" spans="2:5" x14ac:dyDescent="0.45">
      <c r="B1198" s="838" t="s">
        <v>544</v>
      </c>
      <c r="C1198" s="838" t="s">
        <v>548</v>
      </c>
      <c r="D1198" s="838" t="s">
        <v>871</v>
      </c>
      <c r="E1198" s="838" t="s">
        <v>872</v>
      </c>
    </row>
    <row r="1199" spans="2:5" x14ac:dyDescent="0.45">
      <c r="B1199" s="838" t="s">
        <v>544</v>
      </c>
      <c r="C1199" s="838" t="s">
        <v>548</v>
      </c>
      <c r="D1199" s="838" t="s">
        <v>745</v>
      </c>
      <c r="E1199" s="838" t="s">
        <v>746</v>
      </c>
    </row>
    <row r="1200" spans="2:5" x14ac:dyDescent="0.45">
      <c r="B1200" s="838" t="s">
        <v>544</v>
      </c>
      <c r="C1200" s="838" t="s">
        <v>545</v>
      </c>
      <c r="D1200" s="838" t="s">
        <v>727</v>
      </c>
      <c r="E1200" s="838" t="s">
        <v>728</v>
      </c>
    </row>
    <row r="1201" spans="2:5" x14ac:dyDescent="0.45">
      <c r="B1201" s="838" t="s">
        <v>544</v>
      </c>
      <c r="C1201" s="838" t="s">
        <v>545</v>
      </c>
      <c r="D1201" s="838" t="s">
        <v>729</v>
      </c>
      <c r="E1201" s="838" t="s">
        <v>730</v>
      </c>
    </row>
    <row r="1202" spans="2:5" x14ac:dyDescent="0.45">
      <c r="B1202" s="838" t="s">
        <v>544</v>
      </c>
      <c r="C1202" s="838" t="s">
        <v>545</v>
      </c>
      <c r="D1202" s="838" t="s">
        <v>873</v>
      </c>
      <c r="E1202" s="838" t="s">
        <v>874</v>
      </c>
    </row>
    <row r="1203" spans="2:5" x14ac:dyDescent="0.45">
      <c r="B1203" s="838" t="s">
        <v>544</v>
      </c>
      <c r="C1203" s="838" t="s">
        <v>545</v>
      </c>
      <c r="D1203" s="838" t="s">
        <v>731</v>
      </c>
      <c r="E1203" s="838" t="s">
        <v>732</v>
      </c>
    </row>
    <row r="1204" spans="2:5" x14ac:dyDescent="0.45">
      <c r="B1204" s="838" t="s">
        <v>544</v>
      </c>
      <c r="C1204" s="838" t="s">
        <v>545</v>
      </c>
      <c r="D1204" s="838" t="s">
        <v>976</v>
      </c>
      <c r="E1204" s="838" t="s">
        <v>977</v>
      </c>
    </row>
    <row r="1205" spans="2:5" x14ac:dyDescent="0.45">
      <c r="B1205" s="838" t="s">
        <v>544</v>
      </c>
      <c r="C1205" s="838" t="s">
        <v>545</v>
      </c>
      <c r="D1205" s="838" t="s">
        <v>978</v>
      </c>
      <c r="E1205" s="838" t="s">
        <v>979</v>
      </c>
    </row>
    <row r="1206" spans="2:5" x14ac:dyDescent="0.45">
      <c r="B1206" s="838" t="s">
        <v>544</v>
      </c>
      <c r="C1206" s="838" t="s">
        <v>545</v>
      </c>
      <c r="D1206" s="838" t="s">
        <v>980</v>
      </c>
      <c r="E1206" s="838" t="s">
        <v>981</v>
      </c>
    </row>
    <row r="1207" spans="2:5" x14ac:dyDescent="0.45">
      <c r="B1207" s="838" t="s">
        <v>544</v>
      </c>
      <c r="C1207" s="838" t="s">
        <v>545</v>
      </c>
      <c r="D1207" s="838" t="s">
        <v>982</v>
      </c>
      <c r="E1207" s="838" t="s">
        <v>983</v>
      </c>
    </row>
    <row r="1208" spans="2:5" x14ac:dyDescent="0.45">
      <c r="B1208" s="838" t="s">
        <v>544</v>
      </c>
      <c r="C1208" s="838" t="s">
        <v>545</v>
      </c>
      <c r="D1208" s="838" t="s">
        <v>883</v>
      </c>
      <c r="E1208" s="838" t="s">
        <v>884</v>
      </c>
    </row>
    <row r="1209" spans="2:5" x14ac:dyDescent="0.45">
      <c r="B1209" s="838" t="s">
        <v>544</v>
      </c>
      <c r="C1209" s="838" t="s">
        <v>548</v>
      </c>
      <c r="D1209" s="838" t="s">
        <v>727</v>
      </c>
      <c r="E1209" s="838" t="s">
        <v>728</v>
      </c>
    </row>
    <row r="1210" spans="2:5" x14ac:dyDescent="0.45">
      <c r="B1210" s="838" t="s">
        <v>544</v>
      </c>
      <c r="C1210" s="838" t="s">
        <v>548</v>
      </c>
      <c r="D1210" s="838" t="s">
        <v>729</v>
      </c>
      <c r="E1210" s="838" t="s">
        <v>730</v>
      </c>
    </row>
    <row r="1211" spans="2:5" x14ac:dyDescent="0.45">
      <c r="B1211" s="838" t="s">
        <v>544</v>
      </c>
      <c r="C1211" s="838" t="s">
        <v>548</v>
      </c>
      <c r="D1211" s="838" t="s">
        <v>873</v>
      </c>
      <c r="E1211" s="838" t="s">
        <v>874</v>
      </c>
    </row>
    <row r="1212" spans="2:5" x14ac:dyDescent="0.45">
      <c r="B1212" s="838" t="s">
        <v>544</v>
      </c>
      <c r="C1212" s="838" t="s">
        <v>548</v>
      </c>
      <c r="D1212" s="838" t="s">
        <v>731</v>
      </c>
      <c r="E1212" s="838" t="s">
        <v>732</v>
      </c>
    </row>
    <row r="1213" spans="2:5" x14ac:dyDescent="0.45">
      <c r="B1213" s="838" t="s">
        <v>544</v>
      </c>
      <c r="C1213" s="838" t="s">
        <v>548</v>
      </c>
      <c r="D1213" s="838" t="s">
        <v>976</v>
      </c>
      <c r="E1213" s="838" t="s">
        <v>977</v>
      </c>
    </row>
    <row r="1214" spans="2:5" x14ac:dyDescent="0.45">
      <c r="B1214" s="838" t="s">
        <v>544</v>
      </c>
      <c r="C1214" s="838" t="s">
        <v>548</v>
      </c>
      <c r="D1214" s="838" t="s">
        <v>978</v>
      </c>
      <c r="E1214" s="838" t="s">
        <v>979</v>
      </c>
    </row>
    <row r="1215" spans="2:5" x14ac:dyDescent="0.45">
      <c r="B1215" s="838" t="s">
        <v>544</v>
      </c>
      <c r="C1215" s="838" t="s">
        <v>548</v>
      </c>
      <c r="D1215" s="838" t="s">
        <v>980</v>
      </c>
      <c r="E1215" s="838" t="s">
        <v>981</v>
      </c>
    </row>
    <row r="1216" spans="2:5" x14ac:dyDescent="0.45">
      <c r="B1216" s="838" t="s">
        <v>544</v>
      </c>
      <c r="C1216" s="838" t="s">
        <v>548</v>
      </c>
      <c r="D1216" s="838" t="s">
        <v>982</v>
      </c>
      <c r="E1216" s="838" t="s">
        <v>983</v>
      </c>
    </row>
    <row r="1217" spans="2:5" x14ac:dyDescent="0.45">
      <c r="B1217" s="838" t="s">
        <v>544</v>
      </c>
      <c r="C1217" s="838" t="s">
        <v>548</v>
      </c>
      <c r="D1217" s="838" t="s">
        <v>883</v>
      </c>
      <c r="E1217" s="838" t="s">
        <v>884</v>
      </c>
    </row>
    <row r="1218" spans="2:5" x14ac:dyDescent="0.45">
      <c r="B1218" s="838" t="s">
        <v>544</v>
      </c>
      <c r="C1218" s="838" t="s">
        <v>545</v>
      </c>
      <c r="D1218" s="838" t="s">
        <v>735</v>
      </c>
      <c r="E1218" s="838" t="s">
        <v>736</v>
      </c>
    </row>
    <row r="1219" spans="2:5" x14ac:dyDescent="0.45">
      <c r="B1219" s="838" t="s">
        <v>544</v>
      </c>
      <c r="C1219" s="838" t="s">
        <v>545</v>
      </c>
      <c r="D1219" s="838" t="s">
        <v>737</v>
      </c>
      <c r="E1219" s="838" t="s">
        <v>738</v>
      </c>
    </row>
    <row r="1220" spans="2:5" x14ac:dyDescent="0.45">
      <c r="B1220" s="838" t="s">
        <v>544</v>
      </c>
      <c r="C1220" s="838" t="s">
        <v>545</v>
      </c>
      <c r="D1220" s="838" t="s">
        <v>739</v>
      </c>
      <c r="E1220" s="838" t="s">
        <v>740</v>
      </c>
    </row>
    <row r="1221" spans="2:5" x14ac:dyDescent="0.45">
      <c r="B1221" s="838" t="s">
        <v>544</v>
      </c>
      <c r="C1221" s="838" t="s">
        <v>545</v>
      </c>
      <c r="D1221" s="838" t="s">
        <v>741</v>
      </c>
      <c r="E1221" s="838" t="s">
        <v>742</v>
      </c>
    </row>
    <row r="1222" spans="2:5" x14ac:dyDescent="0.45">
      <c r="B1222" s="838" t="s">
        <v>544</v>
      </c>
      <c r="C1222" s="838" t="s">
        <v>545</v>
      </c>
      <c r="D1222" s="838" t="s">
        <v>743</v>
      </c>
      <c r="E1222" s="838" t="s">
        <v>744</v>
      </c>
    </row>
    <row r="1223" spans="2:5" x14ac:dyDescent="0.45">
      <c r="B1223" s="838" t="s">
        <v>544</v>
      </c>
      <c r="C1223" s="838" t="s">
        <v>545</v>
      </c>
      <c r="D1223" s="838" t="s">
        <v>747</v>
      </c>
      <c r="E1223" s="838" t="s">
        <v>748</v>
      </c>
    </row>
    <row r="1224" spans="2:5" x14ac:dyDescent="0.45">
      <c r="B1224" s="838" t="s">
        <v>544</v>
      </c>
      <c r="C1224" s="838" t="s">
        <v>548</v>
      </c>
      <c r="D1224" s="838" t="s">
        <v>735</v>
      </c>
      <c r="E1224" s="838" t="s">
        <v>736</v>
      </c>
    </row>
    <row r="1225" spans="2:5" x14ac:dyDescent="0.45">
      <c r="B1225" s="838" t="s">
        <v>544</v>
      </c>
      <c r="C1225" s="838" t="s">
        <v>548</v>
      </c>
      <c r="D1225" s="838" t="s">
        <v>737</v>
      </c>
      <c r="E1225" s="838" t="s">
        <v>738</v>
      </c>
    </row>
    <row r="1226" spans="2:5" x14ac:dyDescent="0.45">
      <c r="B1226" s="838" t="s">
        <v>544</v>
      </c>
      <c r="C1226" s="838" t="s">
        <v>548</v>
      </c>
      <c r="D1226" s="838" t="s">
        <v>739</v>
      </c>
      <c r="E1226" s="838" t="s">
        <v>740</v>
      </c>
    </row>
    <row r="1227" spans="2:5" x14ac:dyDescent="0.45">
      <c r="B1227" s="838" t="s">
        <v>544</v>
      </c>
      <c r="C1227" s="838" t="s">
        <v>548</v>
      </c>
      <c r="D1227" s="838" t="s">
        <v>741</v>
      </c>
      <c r="E1227" s="838" t="s">
        <v>742</v>
      </c>
    </row>
    <row r="1228" spans="2:5" x14ac:dyDescent="0.45">
      <c r="B1228" s="838" t="s">
        <v>544</v>
      </c>
      <c r="C1228" s="838" t="s">
        <v>548</v>
      </c>
      <c r="D1228" s="838" t="s">
        <v>743</v>
      </c>
      <c r="E1228" s="838" t="s">
        <v>744</v>
      </c>
    </row>
    <row r="1229" spans="2:5" x14ac:dyDescent="0.45">
      <c r="B1229" s="838" t="s">
        <v>544</v>
      </c>
      <c r="C1229" s="838" t="s">
        <v>548</v>
      </c>
      <c r="D1229" s="838" t="s">
        <v>747</v>
      </c>
      <c r="E1229" s="838" t="s">
        <v>748</v>
      </c>
    </row>
    <row r="1230" spans="2:5" x14ac:dyDescent="0.45">
      <c r="B1230" s="838" t="s">
        <v>544</v>
      </c>
      <c r="C1230" s="838" t="s">
        <v>545</v>
      </c>
      <c r="D1230" s="838" t="s">
        <v>749</v>
      </c>
      <c r="E1230" s="838" t="s">
        <v>750</v>
      </c>
    </row>
    <row r="1231" spans="2:5" x14ac:dyDescent="0.45">
      <c r="B1231" s="838" t="s">
        <v>544</v>
      </c>
      <c r="C1231" s="838" t="s">
        <v>548</v>
      </c>
      <c r="D1231" s="838" t="s">
        <v>749</v>
      </c>
      <c r="E1231" s="838" t="s">
        <v>750</v>
      </c>
    </row>
    <row r="1232" spans="2:5" x14ac:dyDescent="0.45">
      <c r="B1232" s="838" t="s">
        <v>544</v>
      </c>
      <c r="C1232" s="838" t="s">
        <v>545</v>
      </c>
      <c r="D1232" s="838" t="s">
        <v>885</v>
      </c>
      <c r="E1232" s="838" t="s">
        <v>886</v>
      </c>
    </row>
    <row r="1233" spans="2:5" x14ac:dyDescent="0.45">
      <c r="B1233" s="838" t="s">
        <v>544</v>
      </c>
      <c r="C1233" s="838" t="s">
        <v>548</v>
      </c>
      <c r="D1233" s="838" t="s">
        <v>885</v>
      </c>
      <c r="E1233" s="838" t="s">
        <v>886</v>
      </c>
    </row>
    <row r="1234" spans="2:5" x14ac:dyDescent="0.45">
      <c r="B1234" s="838" t="s">
        <v>544</v>
      </c>
      <c r="C1234" s="838" t="s">
        <v>545</v>
      </c>
      <c r="D1234" s="838" t="s">
        <v>887</v>
      </c>
      <c r="E1234" s="838" t="s">
        <v>888</v>
      </c>
    </row>
    <row r="1235" spans="2:5" x14ac:dyDescent="0.45">
      <c r="B1235" s="838" t="s">
        <v>544</v>
      </c>
      <c r="C1235" s="838" t="s">
        <v>548</v>
      </c>
      <c r="D1235" s="838" t="s">
        <v>887</v>
      </c>
      <c r="E1235" s="838" t="s">
        <v>888</v>
      </c>
    </row>
    <row r="1236" spans="2:5" x14ac:dyDescent="0.45">
      <c r="B1236" s="838" t="s">
        <v>544</v>
      </c>
      <c r="C1236" s="838" t="s">
        <v>545</v>
      </c>
      <c r="D1236" s="838" t="s">
        <v>984</v>
      </c>
      <c r="E1236" s="838" t="s">
        <v>985</v>
      </c>
    </row>
    <row r="1237" spans="2:5" x14ac:dyDescent="0.45">
      <c r="B1237" s="838" t="s">
        <v>544</v>
      </c>
      <c r="C1237" s="838" t="s">
        <v>545</v>
      </c>
      <c r="D1237" s="838" t="s">
        <v>757</v>
      </c>
      <c r="E1237" s="838" t="s">
        <v>758</v>
      </c>
    </row>
    <row r="1238" spans="2:5" x14ac:dyDescent="0.45">
      <c r="B1238" s="838" t="s">
        <v>544</v>
      </c>
      <c r="C1238" s="838" t="s">
        <v>548</v>
      </c>
      <c r="D1238" s="838" t="s">
        <v>984</v>
      </c>
      <c r="E1238" s="838" t="s">
        <v>985</v>
      </c>
    </row>
    <row r="1239" spans="2:5" x14ac:dyDescent="0.45">
      <c r="B1239" s="838" t="s">
        <v>544</v>
      </c>
      <c r="C1239" s="838" t="s">
        <v>548</v>
      </c>
      <c r="D1239" s="838" t="s">
        <v>757</v>
      </c>
      <c r="E1239" s="838" t="s">
        <v>758</v>
      </c>
    </row>
    <row r="1240" spans="2:5" x14ac:dyDescent="0.45">
      <c r="B1240" s="838" t="s">
        <v>544</v>
      </c>
      <c r="C1240" s="838" t="s">
        <v>545</v>
      </c>
      <c r="D1240" s="838" t="s">
        <v>759</v>
      </c>
      <c r="E1240" s="838" t="s">
        <v>760</v>
      </c>
    </row>
    <row r="1241" spans="2:5" x14ac:dyDescent="0.45">
      <c r="B1241" s="838" t="s">
        <v>544</v>
      </c>
      <c r="C1241" s="838" t="s">
        <v>545</v>
      </c>
      <c r="D1241" s="838" t="s">
        <v>761</v>
      </c>
      <c r="E1241" s="838" t="s">
        <v>762</v>
      </c>
    </row>
    <row r="1242" spans="2:5" x14ac:dyDescent="0.45">
      <c r="B1242" s="838" t="s">
        <v>544</v>
      </c>
      <c r="C1242" s="838" t="s">
        <v>548</v>
      </c>
      <c r="D1242" s="838" t="s">
        <v>759</v>
      </c>
      <c r="E1242" s="838" t="s">
        <v>760</v>
      </c>
    </row>
    <row r="1243" spans="2:5" x14ac:dyDescent="0.45">
      <c r="B1243" s="838" t="s">
        <v>544</v>
      </c>
      <c r="C1243" s="838" t="s">
        <v>548</v>
      </c>
      <c r="D1243" s="838" t="s">
        <v>761</v>
      </c>
      <c r="E1243" s="838" t="s">
        <v>762</v>
      </c>
    </row>
    <row r="1244" spans="2:5" x14ac:dyDescent="0.45">
      <c r="B1244" s="838" t="s">
        <v>544</v>
      </c>
      <c r="C1244" s="838" t="s">
        <v>545</v>
      </c>
      <c r="D1244" s="838" t="s">
        <v>775</v>
      </c>
      <c r="E1244" s="838" t="s">
        <v>776</v>
      </c>
    </row>
    <row r="1245" spans="2:5" x14ac:dyDescent="0.45">
      <c r="B1245" s="838" t="s">
        <v>544</v>
      </c>
      <c r="C1245" s="838" t="s">
        <v>548</v>
      </c>
      <c r="D1245" s="838" t="s">
        <v>775</v>
      </c>
      <c r="E1245" s="838" t="s">
        <v>776</v>
      </c>
    </row>
    <row r="1246" spans="2:5" x14ac:dyDescent="0.45">
      <c r="B1246" s="838" t="s">
        <v>544</v>
      </c>
      <c r="C1246" s="838" t="s">
        <v>545</v>
      </c>
      <c r="D1246" s="838" t="s">
        <v>986</v>
      </c>
      <c r="E1246" s="838" t="s">
        <v>987</v>
      </c>
    </row>
    <row r="1247" spans="2:5" x14ac:dyDescent="0.45">
      <c r="B1247" s="838" t="s">
        <v>544</v>
      </c>
      <c r="C1247" s="838" t="s">
        <v>548</v>
      </c>
      <c r="D1247" s="838" t="s">
        <v>986</v>
      </c>
      <c r="E1247" s="838" t="s">
        <v>987</v>
      </c>
    </row>
    <row r="1248" spans="2:5" x14ac:dyDescent="0.45">
      <c r="B1248" s="838" t="s">
        <v>544</v>
      </c>
      <c r="C1248" s="838" t="s">
        <v>545</v>
      </c>
      <c r="D1248" s="838" t="s">
        <v>777</v>
      </c>
      <c r="E1248" s="838" t="s">
        <v>778</v>
      </c>
    </row>
    <row r="1249" spans="2:5" x14ac:dyDescent="0.45">
      <c r="B1249" s="838" t="s">
        <v>544</v>
      </c>
      <c r="C1249" s="838" t="s">
        <v>548</v>
      </c>
      <c r="D1249" s="838" t="s">
        <v>777</v>
      </c>
      <c r="E1249" s="838" t="s">
        <v>778</v>
      </c>
    </row>
    <row r="1250" spans="2:5" x14ac:dyDescent="0.45">
      <c r="B1250" s="838" t="s">
        <v>544</v>
      </c>
      <c r="C1250" s="838" t="s">
        <v>545</v>
      </c>
      <c r="D1250" s="838" t="s">
        <v>988</v>
      </c>
      <c r="E1250" s="838" t="s">
        <v>989</v>
      </c>
    </row>
    <row r="1251" spans="2:5" x14ac:dyDescent="0.45">
      <c r="B1251" s="838" t="s">
        <v>544</v>
      </c>
      <c r="C1251" s="838" t="s">
        <v>545</v>
      </c>
      <c r="D1251" s="838" t="s">
        <v>990</v>
      </c>
      <c r="E1251" s="838" t="s">
        <v>991</v>
      </c>
    </row>
    <row r="1252" spans="2:5" x14ac:dyDescent="0.45">
      <c r="B1252" s="838" t="s">
        <v>544</v>
      </c>
      <c r="C1252" s="838" t="s">
        <v>545</v>
      </c>
      <c r="D1252" s="838" t="s">
        <v>992</v>
      </c>
      <c r="E1252" s="838" t="s">
        <v>993</v>
      </c>
    </row>
    <row r="1253" spans="2:5" x14ac:dyDescent="0.45">
      <c r="B1253" s="838" t="s">
        <v>544</v>
      </c>
      <c r="C1253" s="838" t="s">
        <v>548</v>
      </c>
      <c r="D1253" s="838" t="s">
        <v>988</v>
      </c>
      <c r="E1253" s="838" t="s">
        <v>989</v>
      </c>
    </row>
    <row r="1254" spans="2:5" x14ac:dyDescent="0.45">
      <c r="B1254" s="838" t="s">
        <v>544</v>
      </c>
      <c r="C1254" s="838" t="s">
        <v>548</v>
      </c>
      <c r="D1254" s="838" t="s">
        <v>990</v>
      </c>
      <c r="E1254" s="838" t="s">
        <v>991</v>
      </c>
    </row>
    <row r="1255" spans="2:5" x14ac:dyDescent="0.45">
      <c r="B1255" s="838" t="s">
        <v>544</v>
      </c>
      <c r="C1255" s="838" t="s">
        <v>548</v>
      </c>
      <c r="D1255" s="838" t="s">
        <v>992</v>
      </c>
      <c r="E1255" s="838" t="s">
        <v>993</v>
      </c>
    </row>
    <row r="1256" spans="2:5" x14ac:dyDescent="0.45">
      <c r="B1256" s="838" t="s">
        <v>544</v>
      </c>
      <c r="C1256" s="838" t="s">
        <v>545</v>
      </c>
      <c r="D1256" s="838" t="s">
        <v>897</v>
      </c>
      <c r="E1256" s="838" t="s">
        <v>898</v>
      </c>
    </row>
    <row r="1257" spans="2:5" x14ac:dyDescent="0.45">
      <c r="B1257" s="838" t="s">
        <v>544</v>
      </c>
      <c r="C1257" s="838" t="s">
        <v>545</v>
      </c>
      <c r="D1257" s="838" t="s">
        <v>899</v>
      </c>
      <c r="E1257" s="838" t="s">
        <v>900</v>
      </c>
    </row>
    <row r="1258" spans="2:5" x14ac:dyDescent="0.45">
      <c r="B1258" s="838" t="s">
        <v>544</v>
      </c>
      <c r="C1258" s="838" t="s">
        <v>548</v>
      </c>
      <c r="D1258" s="838" t="s">
        <v>897</v>
      </c>
      <c r="E1258" s="838" t="s">
        <v>898</v>
      </c>
    </row>
    <row r="1259" spans="2:5" x14ac:dyDescent="0.45">
      <c r="B1259" s="838" t="s">
        <v>544</v>
      </c>
      <c r="C1259" s="838" t="s">
        <v>548</v>
      </c>
      <c r="D1259" s="838" t="s">
        <v>899</v>
      </c>
      <c r="E1259" s="838" t="s">
        <v>900</v>
      </c>
    </row>
    <row r="1260" spans="2:5" x14ac:dyDescent="0.45">
      <c r="B1260" s="838" t="s">
        <v>544</v>
      </c>
      <c r="C1260" s="838" t="s">
        <v>545</v>
      </c>
      <c r="D1260" s="838" t="s">
        <v>901</v>
      </c>
      <c r="E1260" s="838" t="s">
        <v>902</v>
      </c>
    </row>
    <row r="1261" spans="2:5" x14ac:dyDescent="0.45">
      <c r="B1261" s="838" t="s">
        <v>544</v>
      </c>
      <c r="C1261" s="838" t="s">
        <v>545</v>
      </c>
      <c r="D1261" s="838" t="s">
        <v>903</v>
      </c>
      <c r="E1261" s="838" t="s">
        <v>904</v>
      </c>
    </row>
    <row r="1262" spans="2:5" x14ac:dyDescent="0.45">
      <c r="B1262" s="838" t="s">
        <v>544</v>
      </c>
      <c r="C1262" s="838" t="s">
        <v>548</v>
      </c>
      <c r="D1262" s="838" t="s">
        <v>901</v>
      </c>
      <c r="E1262" s="838" t="s">
        <v>902</v>
      </c>
    </row>
    <row r="1263" spans="2:5" x14ac:dyDescent="0.45">
      <c r="B1263" s="838" t="s">
        <v>544</v>
      </c>
      <c r="C1263" s="838" t="s">
        <v>548</v>
      </c>
      <c r="D1263" s="838" t="s">
        <v>903</v>
      </c>
      <c r="E1263" s="838" t="s">
        <v>904</v>
      </c>
    </row>
    <row r="1264" spans="2:5" x14ac:dyDescent="0.45">
      <c r="B1264" s="838" t="s">
        <v>544</v>
      </c>
      <c r="C1264" s="838" t="s">
        <v>545</v>
      </c>
      <c r="D1264" s="838" t="s">
        <v>793</v>
      </c>
      <c r="E1264" s="838" t="s">
        <v>794</v>
      </c>
    </row>
    <row r="1265" spans="2:5" x14ac:dyDescent="0.45">
      <c r="B1265" s="838" t="s">
        <v>544</v>
      </c>
      <c r="C1265" s="838" t="s">
        <v>548</v>
      </c>
      <c r="D1265" s="838" t="s">
        <v>793</v>
      </c>
      <c r="E1265" s="838" t="s">
        <v>794</v>
      </c>
    </row>
    <row r="1266" spans="2:5" x14ac:dyDescent="0.45">
      <c r="B1266" s="838" t="s">
        <v>544</v>
      </c>
      <c r="C1266" s="838" t="s">
        <v>545</v>
      </c>
      <c r="D1266" s="838" t="s">
        <v>795</v>
      </c>
      <c r="E1266" s="838" t="s">
        <v>796</v>
      </c>
    </row>
    <row r="1267" spans="2:5" x14ac:dyDescent="0.45">
      <c r="B1267" s="838" t="s">
        <v>544</v>
      </c>
      <c r="C1267" s="838" t="s">
        <v>548</v>
      </c>
      <c r="D1267" s="838" t="s">
        <v>795</v>
      </c>
      <c r="E1267" s="838" t="s">
        <v>796</v>
      </c>
    </row>
    <row r="1268" spans="2:5" x14ac:dyDescent="0.45">
      <c r="B1268" s="838" t="s">
        <v>544</v>
      </c>
      <c r="C1268" s="838" t="s">
        <v>545</v>
      </c>
      <c r="D1268" s="838" t="s">
        <v>905</v>
      </c>
      <c r="E1268" s="838" t="s">
        <v>906</v>
      </c>
    </row>
    <row r="1269" spans="2:5" x14ac:dyDescent="0.45">
      <c r="B1269" s="838" t="s">
        <v>544</v>
      </c>
      <c r="C1269" s="838" t="s">
        <v>545</v>
      </c>
      <c r="D1269" s="838" t="s">
        <v>907</v>
      </c>
      <c r="E1269" s="838" t="s">
        <v>908</v>
      </c>
    </row>
    <row r="1270" spans="2:5" x14ac:dyDescent="0.45">
      <c r="B1270" s="838" t="s">
        <v>544</v>
      </c>
      <c r="C1270" s="838" t="s">
        <v>545</v>
      </c>
      <c r="D1270" s="838" t="s">
        <v>909</v>
      </c>
      <c r="E1270" s="838" t="s">
        <v>910</v>
      </c>
    </row>
    <row r="1271" spans="2:5" x14ac:dyDescent="0.45">
      <c r="B1271" s="838" t="s">
        <v>544</v>
      </c>
      <c r="C1271" s="838" t="s">
        <v>548</v>
      </c>
      <c r="D1271" s="838" t="s">
        <v>905</v>
      </c>
      <c r="E1271" s="838" t="s">
        <v>906</v>
      </c>
    </row>
    <row r="1272" spans="2:5" x14ac:dyDescent="0.45">
      <c r="B1272" s="838" t="s">
        <v>544</v>
      </c>
      <c r="C1272" s="838" t="s">
        <v>548</v>
      </c>
      <c r="D1272" s="838" t="s">
        <v>907</v>
      </c>
      <c r="E1272" s="838" t="s">
        <v>908</v>
      </c>
    </row>
    <row r="1273" spans="2:5" x14ac:dyDescent="0.45">
      <c r="B1273" s="838" t="s">
        <v>544</v>
      </c>
      <c r="C1273" s="838" t="s">
        <v>548</v>
      </c>
      <c r="D1273" s="838" t="s">
        <v>909</v>
      </c>
      <c r="E1273" s="838" t="s">
        <v>910</v>
      </c>
    </row>
    <row r="1274" spans="2:5" x14ac:dyDescent="0.45">
      <c r="B1274" s="838" t="s">
        <v>544</v>
      </c>
      <c r="C1274" s="838" t="s">
        <v>545</v>
      </c>
      <c r="D1274" s="838" t="s">
        <v>801</v>
      </c>
      <c r="E1274" s="838" t="s">
        <v>802</v>
      </c>
    </row>
    <row r="1275" spans="2:5" x14ac:dyDescent="0.45">
      <c r="B1275" s="838" t="s">
        <v>544</v>
      </c>
      <c r="C1275" s="838" t="s">
        <v>548</v>
      </c>
      <c r="D1275" s="838" t="s">
        <v>801</v>
      </c>
      <c r="E1275" s="838" t="s">
        <v>802</v>
      </c>
    </row>
    <row r="1276" spans="2:5" x14ac:dyDescent="0.45">
      <c r="B1276" s="838" t="s">
        <v>544</v>
      </c>
      <c r="C1276" s="838" t="s">
        <v>545</v>
      </c>
      <c r="D1276" s="838" t="s">
        <v>803</v>
      </c>
      <c r="E1276" s="838" t="s">
        <v>804</v>
      </c>
    </row>
    <row r="1277" spans="2:5" x14ac:dyDescent="0.45">
      <c r="B1277" s="838" t="s">
        <v>544</v>
      </c>
      <c r="C1277" s="838" t="s">
        <v>545</v>
      </c>
      <c r="D1277" s="838" t="s">
        <v>805</v>
      </c>
      <c r="E1277" s="838" t="s">
        <v>806</v>
      </c>
    </row>
    <row r="1278" spans="2:5" x14ac:dyDescent="0.45">
      <c r="B1278" s="838" t="s">
        <v>544</v>
      </c>
      <c r="C1278" s="838" t="s">
        <v>548</v>
      </c>
      <c r="D1278" s="838" t="s">
        <v>803</v>
      </c>
      <c r="E1278" s="838" t="s">
        <v>804</v>
      </c>
    </row>
    <row r="1279" spans="2:5" x14ac:dyDescent="0.45">
      <c r="B1279" s="838" t="s">
        <v>544</v>
      </c>
      <c r="C1279" s="838" t="s">
        <v>548</v>
      </c>
      <c r="D1279" s="838" t="s">
        <v>805</v>
      </c>
      <c r="E1279" s="838" t="s">
        <v>806</v>
      </c>
    </row>
    <row r="1280" spans="2:5" x14ac:dyDescent="0.45">
      <c r="B1280" s="838" t="s">
        <v>544</v>
      </c>
      <c r="C1280" s="838" t="s">
        <v>545</v>
      </c>
      <c r="D1280" s="838" t="s">
        <v>911</v>
      </c>
      <c r="E1280" s="838" t="s">
        <v>912</v>
      </c>
    </row>
    <row r="1281" spans="2:5" x14ac:dyDescent="0.45">
      <c r="B1281" s="838" t="s">
        <v>544</v>
      </c>
      <c r="C1281" s="838" t="s">
        <v>548</v>
      </c>
      <c r="D1281" s="838" t="s">
        <v>911</v>
      </c>
      <c r="E1281" s="838" t="s">
        <v>912</v>
      </c>
    </row>
    <row r="1282" spans="2:5" x14ac:dyDescent="0.45">
      <c r="B1282" s="838" t="s">
        <v>544</v>
      </c>
      <c r="C1282" s="838" t="s">
        <v>545</v>
      </c>
      <c r="D1282" s="838" t="s">
        <v>807</v>
      </c>
      <c r="E1282" s="838" t="s">
        <v>808</v>
      </c>
    </row>
    <row r="1283" spans="2:5" x14ac:dyDescent="0.45">
      <c r="B1283" s="838" t="s">
        <v>544</v>
      </c>
      <c r="C1283" s="838" t="s">
        <v>548</v>
      </c>
      <c r="D1283" s="838" t="s">
        <v>807</v>
      </c>
      <c r="E1283" s="838" t="s">
        <v>808</v>
      </c>
    </row>
    <row r="1284" spans="2:5" x14ac:dyDescent="0.45">
      <c r="B1284" s="838" t="s">
        <v>544</v>
      </c>
      <c r="C1284" s="838" t="s">
        <v>545</v>
      </c>
      <c r="D1284" s="838" t="s">
        <v>809</v>
      </c>
      <c r="E1284" s="838" t="s">
        <v>810</v>
      </c>
    </row>
    <row r="1285" spans="2:5" x14ac:dyDescent="0.45">
      <c r="B1285" s="838" t="s">
        <v>544</v>
      </c>
      <c r="C1285" s="838" t="s">
        <v>545</v>
      </c>
      <c r="D1285" s="838" t="s">
        <v>789</v>
      </c>
      <c r="E1285" s="838" t="s">
        <v>790</v>
      </c>
    </row>
    <row r="1286" spans="2:5" x14ac:dyDescent="0.45">
      <c r="B1286" s="838" t="s">
        <v>544</v>
      </c>
      <c r="C1286" s="838" t="s">
        <v>548</v>
      </c>
      <c r="D1286" s="838" t="s">
        <v>809</v>
      </c>
      <c r="E1286" s="838" t="s">
        <v>810</v>
      </c>
    </row>
    <row r="1287" spans="2:5" x14ac:dyDescent="0.45">
      <c r="B1287" s="838" t="s">
        <v>544</v>
      </c>
      <c r="C1287" s="838" t="s">
        <v>548</v>
      </c>
      <c r="D1287" s="838" t="s">
        <v>789</v>
      </c>
      <c r="E1287" s="838" t="s">
        <v>790</v>
      </c>
    </row>
    <row r="1288" spans="2:5" x14ac:dyDescent="0.45">
      <c r="B1288" s="838" t="s">
        <v>544</v>
      </c>
      <c r="C1288" s="838" t="s">
        <v>545</v>
      </c>
      <c r="D1288" s="838" t="s">
        <v>811</v>
      </c>
      <c r="E1288" s="838" t="s">
        <v>812</v>
      </c>
    </row>
    <row r="1289" spans="2:5" x14ac:dyDescent="0.45">
      <c r="B1289" s="838" t="s">
        <v>544</v>
      </c>
      <c r="C1289" s="838" t="s">
        <v>545</v>
      </c>
      <c r="D1289" s="838" t="s">
        <v>813</v>
      </c>
      <c r="E1289" s="838" t="s">
        <v>814</v>
      </c>
    </row>
    <row r="1290" spans="2:5" x14ac:dyDescent="0.45">
      <c r="B1290" s="838" t="s">
        <v>544</v>
      </c>
      <c r="C1290" s="838" t="s">
        <v>545</v>
      </c>
      <c r="D1290" s="838" t="s">
        <v>815</v>
      </c>
      <c r="E1290" s="838" t="s">
        <v>816</v>
      </c>
    </row>
    <row r="1291" spans="2:5" x14ac:dyDescent="0.45">
      <c r="B1291" s="838" t="s">
        <v>544</v>
      </c>
      <c r="C1291" s="838" t="s">
        <v>548</v>
      </c>
      <c r="D1291" s="838" t="s">
        <v>811</v>
      </c>
      <c r="E1291" s="838" t="s">
        <v>812</v>
      </c>
    </row>
    <row r="1292" spans="2:5" x14ac:dyDescent="0.45">
      <c r="B1292" s="838" t="s">
        <v>544</v>
      </c>
      <c r="C1292" s="838" t="s">
        <v>548</v>
      </c>
      <c r="D1292" s="838" t="s">
        <v>813</v>
      </c>
      <c r="E1292" s="838" t="s">
        <v>814</v>
      </c>
    </row>
    <row r="1293" spans="2:5" x14ac:dyDescent="0.45">
      <c r="B1293" s="838" t="s">
        <v>544</v>
      </c>
      <c r="C1293" s="838" t="s">
        <v>548</v>
      </c>
      <c r="D1293" s="838" t="s">
        <v>815</v>
      </c>
      <c r="E1293" s="838" t="s">
        <v>816</v>
      </c>
    </row>
    <row r="1294" spans="2:5" x14ac:dyDescent="0.45">
      <c r="B1294" s="838" t="s">
        <v>544</v>
      </c>
      <c r="C1294" s="838" t="s">
        <v>545</v>
      </c>
      <c r="D1294" s="838" t="s">
        <v>817</v>
      </c>
      <c r="E1294" s="838" t="s">
        <v>818</v>
      </c>
    </row>
    <row r="1295" spans="2:5" x14ac:dyDescent="0.45">
      <c r="B1295" s="838" t="s">
        <v>544</v>
      </c>
      <c r="C1295" s="838" t="s">
        <v>548</v>
      </c>
      <c r="D1295" s="838" t="s">
        <v>817</v>
      </c>
      <c r="E1295" s="838" t="s">
        <v>818</v>
      </c>
    </row>
    <row r="1296" spans="2:5" x14ac:dyDescent="0.45">
      <c r="B1296" s="838" t="s">
        <v>544</v>
      </c>
      <c r="C1296" s="838" t="s">
        <v>545</v>
      </c>
      <c r="D1296" s="838" t="s">
        <v>819</v>
      </c>
      <c r="E1296" s="838" t="s">
        <v>820</v>
      </c>
    </row>
    <row r="1297" spans="2:5" x14ac:dyDescent="0.45">
      <c r="B1297" s="838" t="s">
        <v>544</v>
      </c>
      <c r="C1297" s="838" t="s">
        <v>545</v>
      </c>
      <c r="D1297" s="838" t="s">
        <v>821</v>
      </c>
      <c r="E1297" s="838" t="s">
        <v>822</v>
      </c>
    </row>
    <row r="1298" spans="2:5" x14ac:dyDescent="0.45">
      <c r="B1298" s="838" t="s">
        <v>544</v>
      </c>
      <c r="C1298" s="838" t="s">
        <v>548</v>
      </c>
      <c r="D1298" s="838" t="s">
        <v>819</v>
      </c>
      <c r="E1298" s="838" t="s">
        <v>820</v>
      </c>
    </row>
    <row r="1299" spans="2:5" x14ac:dyDescent="0.45">
      <c r="B1299" s="838" t="s">
        <v>544</v>
      </c>
      <c r="C1299" s="838" t="s">
        <v>548</v>
      </c>
      <c r="D1299" s="838" t="s">
        <v>821</v>
      </c>
      <c r="E1299" s="838" t="s">
        <v>822</v>
      </c>
    </row>
    <row r="1300" spans="2:5" x14ac:dyDescent="0.45">
      <c r="B1300" s="838" t="s">
        <v>551</v>
      </c>
      <c r="C1300" s="838" t="s">
        <v>552</v>
      </c>
      <c r="D1300" s="838" t="s">
        <v>552</v>
      </c>
      <c r="E1300" s="838" t="s">
        <v>551</v>
      </c>
    </row>
    <row r="1301" spans="2:5" x14ac:dyDescent="0.45">
      <c r="B1301" s="838" t="s">
        <v>551</v>
      </c>
      <c r="C1301" s="838" t="s">
        <v>555</v>
      </c>
      <c r="D1301" s="838" t="s">
        <v>555</v>
      </c>
      <c r="E1301" s="838" t="s">
        <v>551</v>
      </c>
    </row>
    <row r="1302" spans="2:5" x14ac:dyDescent="0.45">
      <c r="B1302" s="838" t="s">
        <v>551</v>
      </c>
      <c r="C1302" s="838" t="s">
        <v>552</v>
      </c>
      <c r="D1302" s="838" t="s">
        <v>525</v>
      </c>
      <c r="E1302" s="838" t="s">
        <v>526</v>
      </c>
    </row>
    <row r="1303" spans="2:5" x14ac:dyDescent="0.45">
      <c r="B1303" s="838" t="s">
        <v>551</v>
      </c>
      <c r="C1303" s="838" t="s">
        <v>552</v>
      </c>
      <c r="D1303" s="838" t="s">
        <v>994</v>
      </c>
      <c r="E1303" s="838" t="s">
        <v>995</v>
      </c>
    </row>
    <row r="1304" spans="2:5" x14ac:dyDescent="0.45">
      <c r="B1304" s="838" t="s">
        <v>551</v>
      </c>
      <c r="C1304" s="838" t="s">
        <v>552</v>
      </c>
      <c r="D1304" s="838" t="s">
        <v>536</v>
      </c>
      <c r="E1304" s="838" t="s">
        <v>537</v>
      </c>
    </row>
    <row r="1305" spans="2:5" x14ac:dyDescent="0.45">
      <c r="B1305" s="838" t="s">
        <v>551</v>
      </c>
      <c r="C1305" s="838" t="s">
        <v>552</v>
      </c>
      <c r="D1305" s="838" t="s">
        <v>539</v>
      </c>
      <c r="E1305" s="838" t="s">
        <v>540</v>
      </c>
    </row>
    <row r="1306" spans="2:5" x14ac:dyDescent="0.45">
      <c r="B1306" s="838" t="s">
        <v>551</v>
      </c>
      <c r="C1306" s="838" t="s">
        <v>552</v>
      </c>
      <c r="D1306" s="838" t="s">
        <v>915</v>
      </c>
      <c r="E1306" s="838" t="s">
        <v>916</v>
      </c>
    </row>
    <row r="1307" spans="2:5" x14ac:dyDescent="0.45">
      <c r="B1307" s="838" t="s">
        <v>551</v>
      </c>
      <c r="C1307" s="838" t="s">
        <v>552</v>
      </c>
      <c r="D1307" s="838" t="s">
        <v>546</v>
      </c>
      <c r="E1307" s="838" t="s">
        <v>547</v>
      </c>
    </row>
    <row r="1308" spans="2:5" x14ac:dyDescent="0.45">
      <c r="B1308" s="838" t="s">
        <v>551</v>
      </c>
      <c r="C1308" s="838" t="s">
        <v>552</v>
      </c>
      <c r="D1308" s="838" t="s">
        <v>549</v>
      </c>
      <c r="E1308" s="838" t="s">
        <v>550</v>
      </c>
    </row>
    <row r="1309" spans="2:5" x14ac:dyDescent="0.45">
      <c r="B1309" s="838" t="s">
        <v>551</v>
      </c>
      <c r="C1309" s="838" t="s">
        <v>552</v>
      </c>
      <c r="D1309" s="838" t="s">
        <v>917</v>
      </c>
      <c r="E1309" s="838" t="s">
        <v>918</v>
      </c>
    </row>
    <row r="1310" spans="2:5" x14ac:dyDescent="0.45">
      <c r="B1310" s="838" t="s">
        <v>551</v>
      </c>
      <c r="C1310" s="838" t="s">
        <v>552</v>
      </c>
      <c r="D1310" s="838" t="s">
        <v>556</v>
      </c>
      <c r="E1310" s="838" t="s">
        <v>557</v>
      </c>
    </row>
    <row r="1311" spans="2:5" x14ac:dyDescent="0.45">
      <c r="B1311" s="838" t="s">
        <v>551</v>
      </c>
      <c r="C1311" s="838" t="s">
        <v>552</v>
      </c>
      <c r="D1311" s="838" t="s">
        <v>835</v>
      </c>
      <c r="E1311" s="838" t="s">
        <v>836</v>
      </c>
    </row>
    <row r="1312" spans="2:5" x14ac:dyDescent="0.45">
      <c r="B1312" s="838" t="s">
        <v>551</v>
      </c>
      <c r="C1312" s="838" t="s">
        <v>552</v>
      </c>
      <c r="D1312" s="838" t="s">
        <v>560</v>
      </c>
      <c r="E1312" s="838" t="s">
        <v>561</v>
      </c>
    </row>
    <row r="1313" spans="2:5" x14ac:dyDescent="0.45">
      <c r="B1313" s="838" t="s">
        <v>551</v>
      </c>
      <c r="C1313" s="838" t="s">
        <v>552</v>
      </c>
      <c r="D1313" s="838" t="s">
        <v>563</v>
      </c>
      <c r="E1313" s="838" t="s">
        <v>564</v>
      </c>
    </row>
    <row r="1314" spans="2:5" x14ac:dyDescent="0.45">
      <c r="B1314" s="838" t="s">
        <v>551</v>
      </c>
      <c r="C1314" s="838" t="s">
        <v>552</v>
      </c>
      <c r="D1314" s="838" t="s">
        <v>567</v>
      </c>
      <c r="E1314" s="838" t="s">
        <v>568</v>
      </c>
    </row>
    <row r="1315" spans="2:5" x14ac:dyDescent="0.45">
      <c r="B1315" s="838" t="s">
        <v>551</v>
      </c>
      <c r="C1315" s="838" t="s">
        <v>552</v>
      </c>
      <c r="D1315" s="838" t="s">
        <v>571</v>
      </c>
      <c r="E1315" s="838" t="s">
        <v>572</v>
      </c>
    </row>
    <row r="1316" spans="2:5" x14ac:dyDescent="0.45">
      <c r="B1316" s="838" t="s">
        <v>551</v>
      </c>
      <c r="C1316" s="838" t="s">
        <v>552</v>
      </c>
      <c r="D1316" s="838" t="s">
        <v>575</v>
      </c>
      <c r="E1316" s="838" t="s">
        <v>576</v>
      </c>
    </row>
    <row r="1317" spans="2:5" x14ac:dyDescent="0.45">
      <c r="B1317" s="838" t="s">
        <v>551</v>
      </c>
      <c r="C1317" s="838" t="s">
        <v>552</v>
      </c>
      <c r="D1317" s="838" t="s">
        <v>579</v>
      </c>
      <c r="E1317" s="838" t="s">
        <v>580</v>
      </c>
    </row>
    <row r="1318" spans="2:5" x14ac:dyDescent="0.45">
      <c r="B1318" s="838" t="s">
        <v>551</v>
      </c>
      <c r="C1318" s="838" t="s">
        <v>552</v>
      </c>
      <c r="D1318" s="838" t="s">
        <v>996</v>
      </c>
      <c r="E1318" s="838" t="s">
        <v>997</v>
      </c>
    </row>
    <row r="1319" spans="2:5" x14ac:dyDescent="0.45">
      <c r="B1319" s="838" t="s">
        <v>551</v>
      </c>
      <c r="C1319" s="838" t="s">
        <v>552</v>
      </c>
      <c r="D1319" s="838" t="s">
        <v>587</v>
      </c>
      <c r="E1319" s="838" t="s">
        <v>588</v>
      </c>
    </row>
    <row r="1320" spans="2:5" x14ac:dyDescent="0.45">
      <c r="B1320" s="838" t="s">
        <v>551</v>
      </c>
      <c r="C1320" s="838" t="s">
        <v>552</v>
      </c>
      <c r="D1320" s="838" t="s">
        <v>590</v>
      </c>
      <c r="E1320" s="838" t="s">
        <v>591</v>
      </c>
    </row>
    <row r="1321" spans="2:5" x14ac:dyDescent="0.45">
      <c r="B1321" s="838" t="s">
        <v>551</v>
      </c>
      <c r="C1321" s="838" t="s">
        <v>552</v>
      </c>
      <c r="D1321" s="838" t="s">
        <v>593</v>
      </c>
      <c r="E1321" s="838" t="s">
        <v>594</v>
      </c>
    </row>
    <row r="1322" spans="2:5" x14ac:dyDescent="0.45">
      <c r="B1322" s="838" t="s">
        <v>551</v>
      </c>
      <c r="C1322" s="838" t="s">
        <v>552</v>
      </c>
      <c r="D1322" s="838" t="s">
        <v>597</v>
      </c>
      <c r="E1322" s="838" t="s">
        <v>598</v>
      </c>
    </row>
    <row r="1323" spans="2:5" x14ac:dyDescent="0.45">
      <c r="B1323" s="838" t="s">
        <v>551</v>
      </c>
      <c r="C1323" s="838" t="s">
        <v>552</v>
      </c>
      <c r="D1323" s="838" t="s">
        <v>601</v>
      </c>
      <c r="E1323" s="838" t="s">
        <v>602</v>
      </c>
    </row>
    <row r="1324" spans="2:5" x14ac:dyDescent="0.45">
      <c r="B1324" s="838" t="s">
        <v>551</v>
      </c>
      <c r="C1324" s="838" t="s">
        <v>552</v>
      </c>
      <c r="D1324" s="838" t="s">
        <v>603</v>
      </c>
      <c r="E1324" s="838" t="s">
        <v>604</v>
      </c>
    </row>
    <row r="1325" spans="2:5" x14ac:dyDescent="0.45">
      <c r="B1325" s="838" t="s">
        <v>551</v>
      </c>
      <c r="C1325" s="838" t="s">
        <v>552</v>
      </c>
      <c r="D1325" s="838" t="s">
        <v>605</v>
      </c>
      <c r="E1325" s="838" t="s">
        <v>606</v>
      </c>
    </row>
    <row r="1326" spans="2:5" x14ac:dyDescent="0.45">
      <c r="B1326" s="838" t="s">
        <v>551</v>
      </c>
      <c r="C1326" s="838" t="s">
        <v>552</v>
      </c>
      <c r="D1326" s="838" t="s">
        <v>607</v>
      </c>
      <c r="E1326" s="838" t="s">
        <v>608</v>
      </c>
    </row>
    <row r="1327" spans="2:5" x14ac:dyDescent="0.45">
      <c r="B1327" s="838" t="s">
        <v>551</v>
      </c>
      <c r="C1327" s="838" t="s">
        <v>552</v>
      </c>
      <c r="D1327" s="838" t="s">
        <v>609</v>
      </c>
      <c r="E1327" s="838" t="s">
        <v>610</v>
      </c>
    </row>
    <row r="1328" spans="2:5" x14ac:dyDescent="0.45">
      <c r="B1328" s="838" t="s">
        <v>551</v>
      </c>
      <c r="C1328" s="838" t="s">
        <v>552</v>
      </c>
      <c r="D1328" s="838" t="s">
        <v>613</v>
      </c>
      <c r="E1328" s="838" t="s">
        <v>614</v>
      </c>
    </row>
    <row r="1329" spans="2:5" x14ac:dyDescent="0.45">
      <c r="B1329" s="838" t="s">
        <v>551</v>
      </c>
      <c r="C1329" s="838" t="s">
        <v>552</v>
      </c>
      <c r="D1329" s="838" t="s">
        <v>615</v>
      </c>
      <c r="E1329" s="838" t="s">
        <v>616</v>
      </c>
    </row>
    <row r="1330" spans="2:5" x14ac:dyDescent="0.45">
      <c r="B1330" s="838" t="s">
        <v>551</v>
      </c>
      <c r="C1330" s="838" t="s">
        <v>552</v>
      </c>
      <c r="D1330" s="838" t="s">
        <v>839</v>
      </c>
      <c r="E1330" s="838" t="s">
        <v>840</v>
      </c>
    </row>
    <row r="1331" spans="2:5" x14ac:dyDescent="0.45">
      <c r="B1331" s="838" t="s">
        <v>551</v>
      </c>
      <c r="C1331" s="838" t="s">
        <v>552</v>
      </c>
      <c r="D1331" s="838" t="s">
        <v>841</v>
      </c>
      <c r="E1331" s="838" t="s">
        <v>842</v>
      </c>
    </row>
    <row r="1332" spans="2:5" x14ac:dyDescent="0.45">
      <c r="B1332" s="838" t="s">
        <v>551</v>
      </c>
      <c r="C1332" s="838" t="s">
        <v>552</v>
      </c>
      <c r="D1332" s="838" t="s">
        <v>617</v>
      </c>
      <c r="E1332" s="838" t="s">
        <v>618</v>
      </c>
    </row>
    <row r="1333" spans="2:5" x14ac:dyDescent="0.45">
      <c r="B1333" s="838" t="s">
        <v>551</v>
      </c>
      <c r="C1333" s="838" t="s">
        <v>552</v>
      </c>
      <c r="D1333" s="838" t="s">
        <v>619</v>
      </c>
      <c r="E1333" s="838" t="s">
        <v>620</v>
      </c>
    </row>
    <row r="1334" spans="2:5" x14ac:dyDescent="0.45">
      <c r="B1334" s="838" t="s">
        <v>551</v>
      </c>
      <c r="C1334" s="838" t="s">
        <v>552</v>
      </c>
      <c r="D1334" s="838" t="s">
        <v>621</v>
      </c>
      <c r="E1334" s="838" t="s">
        <v>622</v>
      </c>
    </row>
    <row r="1335" spans="2:5" x14ac:dyDescent="0.45">
      <c r="B1335" s="838" t="s">
        <v>551</v>
      </c>
      <c r="C1335" s="838" t="s">
        <v>552</v>
      </c>
      <c r="D1335" s="838" t="s">
        <v>843</v>
      </c>
      <c r="E1335" s="838" t="s">
        <v>844</v>
      </c>
    </row>
    <row r="1336" spans="2:5" x14ac:dyDescent="0.45">
      <c r="B1336" s="838" t="s">
        <v>551</v>
      </c>
      <c r="C1336" s="838" t="s">
        <v>552</v>
      </c>
      <c r="D1336" s="838" t="s">
        <v>625</v>
      </c>
      <c r="E1336" s="838" t="s">
        <v>626</v>
      </c>
    </row>
    <row r="1337" spans="2:5" x14ac:dyDescent="0.45">
      <c r="B1337" s="838" t="s">
        <v>551</v>
      </c>
      <c r="C1337" s="838" t="s">
        <v>552</v>
      </c>
      <c r="D1337" s="838" t="s">
        <v>627</v>
      </c>
      <c r="E1337" s="838" t="s">
        <v>628</v>
      </c>
    </row>
    <row r="1338" spans="2:5" x14ac:dyDescent="0.45">
      <c r="B1338" s="838" t="s">
        <v>551</v>
      </c>
      <c r="C1338" s="838" t="s">
        <v>552</v>
      </c>
      <c r="D1338" s="838" t="s">
        <v>629</v>
      </c>
      <c r="E1338" s="838" t="s">
        <v>630</v>
      </c>
    </row>
    <row r="1339" spans="2:5" x14ac:dyDescent="0.45">
      <c r="B1339" s="838" t="s">
        <v>551</v>
      </c>
      <c r="C1339" s="838" t="s">
        <v>552</v>
      </c>
      <c r="D1339" s="838" t="s">
        <v>631</v>
      </c>
      <c r="E1339" s="838" t="s">
        <v>632</v>
      </c>
    </row>
    <row r="1340" spans="2:5" x14ac:dyDescent="0.45">
      <c r="B1340" s="838" t="s">
        <v>551</v>
      </c>
      <c r="C1340" s="838" t="s">
        <v>552</v>
      </c>
      <c r="D1340" s="838" t="s">
        <v>633</v>
      </c>
      <c r="E1340" s="838" t="s">
        <v>634</v>
      </c>
    </row>
    <row r="1341" spans="2:5" x14ac:dyDescent="0.45">
      <c r="B1341" s="838" t="s">
        <v>551</v>
      </c>
      <c r="C1341" s="838" t="s">
        <v>552</v>
      </c>
      <c r="D1341" s="838" t="s">
        <v>635</v>
      </c>
      <c r="E1341" s="838" t="s">
        <v>636</v>
      </c>
    </row>
    <row r="1342" spans="2:5" x14ac:dyDescent="0.45">
      <c r="B1342" s="838" t="s">
        <v>551</v>
      </c>
      <c r="C1342" s="838" t="s">
        <v>552</v>
      </c>
      <c r="D1342" s="838" t="s">
        <v>637</v>
      </c>
      <c r="E1342" s="838" t="s">
        <v>638</v>
      </c>
    </row>
    <row r="1343" spans="2:5" x14ac:dyDescent="0.45">
      <c r="B1343" s="838" t="s">
        <v>551</v>
      </c>
      <c r="C1343" s="838" t="s">
        <v>552</v>
      </c>
      <c r="D1343" s="838" t="s">
        <v>639</v>
      </c>
      <c r="E1343" s="838" t="s">
        <v>640</v>
      </c>
    </row>
    <row r="1344" spans="2:5" x14ac:dyDescent="0.45">
      <c r="B1344" s="838" t="s">
        <v>551</v>
      </c>
      <c r="C1344" s="838" t="s">
        <v>552</v>
      </c>
      <c r="D1344" s="838" t="s">
        <v>641</v>
      </c>
      <c r="E1344" s="838" t="s">
        <v>642</v>
      </c>
    </row>
    <row r="1345" spans="2:5" x14ac:dyDescent="0.45">
      <c r="B1345" s="838" t="s">
        <v>551</v>
      </c>
      <c r="C1345" s="838" t="s">
        <v>552</v>
      </c>
      <c r="D1345" s="838" t="s">
        <v>643</v>
      </c>
      <c r="E1345" s="838" t="s">
        <v>644</v>
      </c>
    </row>
    <row r="1346" spans="2:5" x14ac:dyDescent="0.45">
      <c r="B1346" s="838" t="s">
        <v>551</v>
      </c>
      <c r="C1346" s="838" t="s">
        <v>552</v>
      </c>
      <c r="D1346" s="838" t="s">
        <v>645</v>
      </c>
      <c r="E1346" s="838" t="s">
        <v>646</v>
      </c>
    </row>
    <row r="1347" spans="2:5" x14ac:dyDescent="0.45">
      <c r="B1347" s="838" t="s">
        <v>551</v>
      </c>
      <c r="C1347" s="838" t="s">
        <v>552</v>
      </c>
      <c r="D1347" s="838" t="s">
        <v>647</v>
      </c>
      <c r="E1347" s="838" t="s">
        <v>648</v>
      </c>
    </row>
    <row r="1348" spans="2:5" x14ac:dyDescent="0.45">
      <c r="B1348" s="838" t="s">
        <v>551</v>
      </c>
      <c r="C1348" s="838" t="s">
        <v>552</v>
      </c>
      <c r="D1348" s="838" t="s">
        <v>649</v>
      </c>
      <c r="E1348" s="838" t="s">
        <v>650</v>
      </c>
    </row>
    <row r="1349" spans="2:5" x14ac:dyDescent="0.45">
      <c r="B1349" s="838" t="s">
        <v>551</v>
      </c>
      <c r="C1349" s="838" t="s">
        <v>555</v>
      </c>
      <c r="D1349" s="838" t="s">
        <v>525</v>
      </c>
      <c r="E1349" s="838" t="s">
        <v>526</v>
      </c>
    </row>
    <row r="1350" spans="2:5" x14ac:dyDescent="0.45">
      <c r="B1350" s="838" t="s">
        <v>551</v>
      </c>
      <c r="C1350" s="838" t="s">
        <v>555</v>
      </c>
      <c r="D1350" s="838" t="s">
        <v>998</v>
      </c>
      <c r="E1350" s="838" t="s">
        <v>995</v>
      </c>
    </row>
    <row r="1351" spans="2:5" x14ac:dyDescent="0.45">
      <c r="B1351" s="838" t="s">
        <v>551</v>
      </c>
      <c r="C1351" s="838" t="s">
        <v>555</v>
      </c>
      <c r="D1351" s="838" t="s">
        <v>536</v>
      </c>
      <c r="E1351" s="838" t="s">
        <v>537</v>
      </c>
    </row>
    <row r="1352" spans="2:5" x14ac:dyDescent="0.45">
      <c r="B1352" s="838" t="s">
        <v>551</v>
      </c>
      <c r="C1352" s="838" t="s">
        <v>555</v>
      </c>
      <c r="D1352" s="838" t="s">
        <v>539</v>
      </c>
      <c r="E1352" s="838" t="s">
        <v>540</v>
      </c>
    </row>
    <row r="1353" spans="2:5" x14ac:dyDescent="0.45">
      <c r="B1353" s="838" t="s">
        <v>551</v>
      </c>
      <c r="C1353" s="838" t="s">
        <v>555</v>
      </c>
      <c r="D1353" s="838" t="s">
        <v>915</v>
      </c>
      <c r="E1353" s="838" t="s">
        <v>916</v>
      </c>
    </row>
    <row r="1354" spans="2:5" x14ac:dyDescent="0.45">
      <c r="B1354" s="838" t="s">
        <v>551</v>
      </c>
      <c r="C1354" s="838" t="s">
        <v>555</v>
      </c>
      <c r="D1354" s="838" t="s">
        <v>546</v>
      </c>
      <c r="E1354" s="838" t="s">
        <v>547</v>
      </c>
    </row>
    <row r="1355" spans="2:5" x14ac:dyDescent="0.45">
      <c r="B1355" s="838" t="s">
        <v>551</v>
      </c>
      <c r="C1355" s="838" t="s">
        <v>555</v>
      </c>
      <c r="D1355" s="838" t="s">
        <v>549</v>
      </c>
      <c r="E1355" s="838" t="s">
        <v>550</v>
      </c>
    </row>
    <row r="1356" spans="2:5" x14ac:dyDescent="0.45">
      <c r="B1356" s="838" t="s">
        <v>551</v>
      </c>
      <c r="C1356" s="838" t="s">
        <v>555</v>
      </c>
      <c r="D1356" s="838" t="s">
        <v>917</v>
      </c>
      <c r="E1356" s="838" t="s">
        <v>918</v>
      </c>
    </row>
    <row r="1357" spans="2:5" x14ac:dyDescent="0.45">
      <c r="B1357" s="838" t="s">
        <v>551</v>
      </c>
      <c r="C1357" s="838" t="s">
        <v>555</v>
      </c>
      <c r="D1357" s="838" t="s">
        <v>556</v>
      </c>
      <c r="E1357" s="838" t="s">
        <v>557</v>
      </c>
    </row>
    <row r="1358" spans="2:5" x14ac:dyDescent="0.45">
      <c r="B1358" s="838" t="s">
        <v>551</v>
      </c>
      <c r="C1358" s="838" t="s">
        <v>555</v>
      </c>
      <c r="D1358" s="838" t="s">
        <v>835</v>
      </c>
      <c r="E1358" s="838" t="s">
        <v>836</v>
      </c>
    </row>
    <row r="1359" spans="2:5" x14ac:dyDescent="0.45">
      <c r="B1359" s="838" t="s">
        <v>551</v>
      </c>
      <c r="C1359" s="838" t="s">
        <v>555</v>
      </c>
      <c r="D1359" s="838" t="s">
        <v>560</v>
      </c>
      <c r="E1359" s="838" t="s">
        <v>561</v>
      </c>
    </row>
    <row r="1360" spans="2:5" x14ac:dyDescent="0.45">
      <c r="B1360" s="838" t="s">
        <v>551</v>
      </c>
      <c r="C1360" s="838" t="s">
        <v>555</v>
      </c>
      <c r="D1360" s="838" t="s">
        <v>563</v>
      </c>
      <c r="E1360" s="838" t="s">
        <v>564</v>
      </c>
    </row>
    <row r="1361" spans="2:5" x14ac:dyDescent="0.45">
      <c r="B1361" s="838" t="s">
        <v>551</v>
      </c>
      <c r="C1361" s="838" t="s">
        <v>555</v>
      </c>
      <c r="D1361" s="838" t="s">
        <v>567</v>
      </c>
      <c r="E1361" s="838" t="s">
        <v>568</v>
      </c>
    </row>
    <row r="1362" spans="2:5" x14ac:dyDescent="0.45">
      <c r="B1362" s="838" t="s">
        <v>551</v>
      </c>
      <c r="C1362" s="838" t="s">
        <v>555</v>
      </c>
      <c r="D1362" s="838" t="s">
        <v>571</v>
      </c>
      <c r="E1362" s="838" t="s">
        <v>572</v>
      </c>
    </row>
    <row r="1363" spans="2:5" x14ac:dyDescent="0.45">
      <c r="B1363" s="838" t="s">
        <v>551</v>
      </c>
      <c r="C1363" s="838" t="s">
        <v>555</v>
      </c>
      <c r="D1363" s="838" t="s">
        <v>575</v>
      </c>
      <c r="E1363" s="838" t="s">
        <v>576</v>
      </c>
    </row>
    <row r="1364" spans="2:5" x14ac:dyDescent="0.45">
      <c r="B1364" s="838" t="s">
        <v>551</v>
      </c>
      <c r="C1364" s="838" t="s">
        <v>555</v>
      </c>
      <c r="D1364" s="838" t="s">
        <v>579</v>
      </c>
      <c r="E1364" s="838" t="s">
        <v>580</v>
      </c>
    </row>
    <row r="1365" spans="2:5" x14ac:dyDescent="0.45">
      <c r="B1365" s="838" t="s">
        <v>551</v>
      </c>
      <c r="C1365" s="838" t="s">
        <v>555</v>
      </c>
      <c r="D1365" s="838" t="s">
        <v>996</v>
      </c>
      <c r="E1365" s="838" t="s">
        <v>997</v>
      </c>
    </row>
    <row r="1366" spans="2:5" x14ac:dyDescent="0.45">
      <c r="B1366" s="838" t="s">
        <v>551</v>
      </c>
      <c r="C1366" s="838" t="s">
        <v>555</v>
      </c>
      <c r="D1366" s="838" t="s">
        <v>587</v>
      </c>
      <c r="E1366" s="838" t="s">
        <v>588</v>
      </c>
    </row>
    <row r="1367" spans="2:5" x14ac:dyDescent="0.45">
      <c r="B1367" s="838" t="s">
        <v>551</v>
      </c>
      <c r="C1367" s="838" t="s">
        <v>555</v>
      </c>
      <c r="D1367" s="838" t="s">
        <v>590</v>
      </c>
      <c r="E1367" s="838" t="s">
        <v>591</v>
      </c>
    </row>
    <row r="1368" spans="2:5" x14ac:dyDescent="0.45">
      <c r="B1368" s="838" t="s">
        <v>551</v>
      </c>
      <c r="C1368" s="838" t="s">
        <v>555</v>
      </c>
      <c r="D1368" s="838" t="s">
        <v>593</v>
      </c>
      <c r="E1368" s="838" t="s">
        <v>594</v>
      </c>
    </row>
    <row r="1369" spans="2:5" x14ac:dyDescent="0.45">
      <c r="B1369" s="838" t="s">
        <v>551</v>
      </c>
      <c r="C1369" s="838" t="s">
        <v>555</v>
      </c>
      <c r="D1369" s="838" t="s">
        <v>597</v>
      </c>
      <c r="E1369" s="838" t="s">
        <v>598</v>
      </c>
    </row>
    <row r="1370" spans="2:5" x14ac:dyDescent="0.45">
      <c r="B1370" s="838" t="s">
        <v>551</v>
      </c>
      <c r="C1370" s="838" t="s">
        <v>555</v>
      </c>
      <c r="D1370" s="838" t="s">
        <v>601</v>
      </c>
      <c r="E1370" s="838" t="s">
        <v>602</v>
      </c>
    </row>
    <row r="1371" spans="2:5" x14ac:dyDescent="0.45">
      <c r="B1371" s="838" t="s">
        <v>551</v>
      </c>
      <c r="C1371" s="838" t="s">
        <v>555</v>
      </c>
      <c r="D1371" s="838" t="s">
        <v>603</v>
      </c>
      <c r="E1371" s="838" t="s">
        <v>604</v>
      </c>
    </row>
    <row r="1372" spans="2:5" x14ac:dyDescent="0.45">
      <c r="B1372" s="838" t="s">
        <v>551</v>
      </c>
      <c r="C1372" s="838" t="s">
        <v>555</v>
      </c>
      <c r="D1372" s="838" t="s">
        <v>605</v>
      </c>
      <c r="E1372" s="838" t="s">
        <v>606</v>
      </c>
    </row>
    <row r="1373" spans="2:5" x14ac:dyDescent="0.45">
      <c r="B1373" s="838" t="s">
        <v>551</v>
      </c>
      <c r="C1373" s="838" t="s">
        <v>555</v>
      </c>
      <c r="D1373" s="838" t="s">
        <v>607</v>
      </c>
      <c r="E1373" s="838" t="s">
        <v>608</v>
      </c>
    </row>
    <row r="1374" spans="2:5" x14ac:dyDescent="0.45">
      <c r="B1374" s="838" t="s">
        <v>551</v>
      </c>
      <c r="C1374" s="838" t="s">
        <v>555</v>
      </c>
      <c r="D1374" s="838" t="s">
        <v>609</v>
      </c>
      <c r="E1374" s="838" t="s">
        <v>610</v>
      </c>
    </row>
    <row r="1375" spans="2:5" x14ac:dyDescent="0.45">
      <c r="B1375" s="838" t="s">
        <v>551</v>
      </c>
      <c r="C1375" s="838" t="s">
        <v>555</v>
      </c>
      <c r="D1375" s="838" t="s">
        <v>613</v>
      </c>
      <c r="E1375" s="838" t="s">
        <v>614</v>
      </c>
    </row>
    <row r="1376" spans="2:5" x14ac:dyDescent="0.45">
      <c r="B1376" s="838" t="s">
        <v>551</v>
      </c>
      <c r="C1376" s="838" t="s">
        <v>555</v>
      </c>
      <c r="D1376" s="838" t="s">
        <v>615</v>
      </c>
      <c r="E1376" s="838" t="s">
        <v>616</v>
      </c>
    </row>
    <row r="1377" spans="2:5" x14ac:dyDescent="0.45">
      <c r="B1377" s="838" t="s">
        <v>551</v>
      </c>
      <c r="C1377" s="838" t="s">
        <v>555</v>
      </c>
      <c r="D1377" s="838" t="s">
        <v>839</v>
      </c>
      <c r="E1377" s="838" t="s">
        <v>840</v>
      </c>
    </row>
    <row r="1378" spans="2:5" x14ac:dyDescent="0.45">
      <c r="B1378" s="838" t="s">
        <v>551</v>
      </c>
      <c r="C1378" s="838" t="s">
        <v>555</v>
      </c>
      <c r="D1378" s="838" t="s">
        <v>841</v>
      </c>
      <c r="E1378" s="838" t="s">
        <v>842</v>
      </c>
    </row>
    <row r="1379" spans="2:5" x14ac:dyDescent="0.45">
      <c r="B1379" s="838" t="s">
        <v>551</v>
      </c>
      <c r="C1379" s="838" t="s">
        <v>555</v>
      </c>
      <c r="D1379" s="838" t="s">
        <v>617</v>
      </c>
      <c r="E1379" s="838" t="s">
        <v>618</v>
      </c>
    </row>
    <row r="1380" spans="2:5" x14ac:dyDescent="0.45">
      <c r="B1380" s="838" t="s">
        <v>551</v>
      </c>
      <c r="C1380" s="838" t="s">
        <v>555</v>
      </c>
      <c r="D1380" s="838" t="s">
        <v>619</v>
      </c>
      <c r="E1380" s="838" t="s">
        <v>620</v>
      </c>
    </row>
    <row r="1381" spans="2:5" x14ac:dyDescent="0.45">
      <c r="B1381" s="838" t="s">
        <v>551</v>
      </c>
      <c r="C1381" s="838" t="s">
        <v>555</v>
      </c>
      <c r="D1381" s="838" t="s">
        <v>621</v>
      </c>
      <c r="E1381" s="838" t="s">
        <v>622</v>
      </c>
    </row>
    <row r="1382" spans="2:5" x14ac:dyDescent="0.45">
      <c r="B1382" s="838" t="s">
        <v>551</v>
      </c>
      <c r="C1382" s="838" t="s">
        <v>555</v>
      </c>
      <c r="D1382" s="838" t="s">
        <v>843</v>
      </c>
      <c r="E1382" s="838" t="s">
        <v>844</v>
      </c>
    </row>
    <row r="1383" spans="2:5" x14ac:dyDescent="0.45">
      <c r="B1383" s="838" t="s">
        <v>551</v>
      </c>
      <c r="C1383" s="838" t="s">
        <v>555</v>
      </c>
      <c r="D1383" s="838" t="s">
        <v>625</v>
      </c>
      <c r="E1383" s="838" t="s">
        <v>626</v>
      </c>
    </row>
    <row r="1384" spans="2:5" x14ac:dyDescent="0.45">
      <c r="B1384" s="838" t="s">
        <v>551</v>
      </c>
      <c r="C1384" s="838" t="s">
        <v>555</v>
      </c>
      <c r="D1384" s="838" t="s">
        <v>627</v>
      </c>
      <c r="E1384" s="838" t="s">
        <v>628</v>
      </c>
    </row>
    <row r="1385" spans="2:5" x14ac:dyDescent="0.45">
      <c r="B1385" s="838" t="s">
        <v>551</v>
      </c>
      <c r="C1385" s="838" t="s">
        <v>555</v>
      </c>
      <c r="D1385" s="838" t="s">
        <v>629</v>
      </c>
      <c r="E1385" s="838" t="s">
        <v>630</v>
      </c>
    </row>
    <row r="1386" spans="2:5" x14ac:dyDescent="0.45">
      <c r="B1386" s="838" t="s">
        <v>551</v>
      </c>
      <c r="C1386" s="838" t="s">
        <v>555</v>
      </c>
      <c r="D1386" s="838" t="s">
        <v>631</v>
      </c>
      <c r="E1386" s="838" t="s">
        <v>632</v>
      </c>
    </row>
    <row r="1387" spans="2:5" x14ac:dyDescent="0.45">
      <c r="B1387" s="838" t="s">
        <v>551</v>
      </c>
      <c r="C1387" s="838" t="s">
        <v>555</v>
      </c>
      <c r="D1387" s="838" t="s">
        <v>633</v>
      </c>
      <c r="E1387" s="838" t="s">
        <v>634</v>
      </c>
    </row>
    <row r="1388" spans="2:5" x14ac:dyDescent="0.45">
      <c r="B1388" s="838" t="s">
        <v>551</v>
      </c>
      <c r="C1388" s="838" t="s">
        <v>555</v>
      </c>
      <c r="D1388" s="838" t="s">
        <v>635</v>
      </c>
      <c r="E1388" s="838" t="s">
        <v>636</v>
      </c>
    </row>
    <row r="1389" spans="2:5" x14ac:dyDescent="0.45">
      <c r="B1389" s="838" t="s">
        <v>551</v>
      </c>
      <c r="C1389" s="838" t="s">
        <v>555</v>
      </c>
      <c r="D1389" s="838" t="s">
        <v>637</v>
      </c>
      <c r="E1389" s="838" t="s">
        <v>638</v>
      </c>
    </row>
    <row r="1390" spans="2:5" x14ac:dyDescent="0.45">
      <c r="B1390" s="838" t="s">
        <v>551</v>
      </c>
      <c r="C1390" s="838" t="s">
        <v>555</v>
      </c>
      <c r="D1390" s="838" t="s">
        <v>653</v>
      </c>
      <c r="E1390" s="838" t="s">
        <v>640</v>
      </c>
    </row>
    <row r="1391" spans="2:5" x14ac:dyDescent="0.45">
      <c r="B1391" s="838" t="s">
        <v>551</v>
      </c>
      <c r="C1391" s="838" t="s">
        <v>555</v>
      </c>
      <c r="D1391" s="838" t="s">
        <v>641</v>
      </c>
      <c r="E1391" s="838" t="s">
        <v>642</v>
      </c>
    </row>
    <row r="1392" spans="2:5" x14ac:dyDescent="0.45">
      <c r="B1392" s="838" t="s">
        <v>551</v>
      </c>
      <c r="C1392" s="838" t="s">
        <v>555</v>
      </c>
      <c r="D1392" s="838" t="s">
        <v>643</v>
      </c>
      <c r="E1392" s="838" t="s">
        <v>644</v>
      </c>
    </row>
    <row r="1393" spans="2:5" x14ac:dyDescent="0.45">
      <c r="B1393" s="838" t="s">
        <v>551</v>
      </c>
      <c r="C1393" s="838" t="s">
        <v>555</v>
      </c>
      <c r="D1393" s="838" t="s">
        <v>645</v>
      </c>
      <c r="E1393" s="838" t="s">
        <v>646</v>
      </c>
    </row>
    <row r="1394" spans="2:5" x14ac:dyDescent="0.45">
      <c r="B1394" s="838" t="s">
        <v>551</v>
      </c>
      <c r="C1394" s="838" t="s">
        <v>555</v>
      </c>
      <c r="D1394" s="838" t="s">
        <v>647</v>
      </c>
      <c r="E1394" s="838" t="s">
        <v>648</v>
      </c>
    </row>
    <row r="1395" spans="2:5" x14ac:dyDescent="0.45">
      <c r="B1395" s="838" t="s">
        <v>551</v>
      </c>
      <c r="C1395" s="838" t="s">
        <v>555</v>
      </c>
      <c r="D1395" s="838" t="s">
        <v>649</v>
      </c>
      <c r="E1395" s="838" t="s">
        <v>650</v>
      </c>
    </row>
    <row r="1396" spans="2:5" x14ac:dyDescent="0.45">
      <c r="B1396" s="838" t="s">
        <v>551</v>
      </c>
      <c r="C1396" s="838" t="s">
        <v>552</v>
      </c>
      <c r="D1396" s="838" t="s">
        <v>657</v>
      </c>
      <c r="E1396" s="838" t="s">
        <v>658</v>
      </c>
    </row>
    <row r="1397" spans="2:5" x14ac:dyDescent="0.45">
      <c r="B1397" s="838" t="s">
        <v>551</v>
      </c>
      <c r="C1397" s="838" t="s">
        <v>552</v>
      </c>
      <c r="D1397" s="838" t="s">
        <v>659</v>
      </c>
      <c r="E1397" s="838" t="s">
        <v>660</v>
      </c>
    </row>
    <row r="1398" spans="2:5" x14ac:dyDescent="0.45">
      <c r="B1398" s="838" t="s">
        <v>551</v>
      </c>
      <c r="C1398" s="838" t="s">
        <v>552</v>
      </c>
      <c r="D1398" s="838" t="s">
        <v>661</v>
      </c>
      <c r="E1398" s="838" t="s">
        <v>662</v>
      </c>
    </row>
    <row r="1399" spans="2:5" x14ac:dyDescent="0.45">
      <c r="B1399" s="838" t="s">
        <v>551</v>
      </c>
      <c r="C1399" s="838" t="s">
        <v>552</v>
      </c>
      <c r="D1399" s="838" t="s">
        <v>667</v>
      </c>
      <c r="E1399" s="838" t="s">
        <v>668</v>
      </c>
    </row>
    <row r="1400" spans="2:5" x14ac:dyDescent="0.45">
      <c r="B1400" s="838" t="s">
        <v>551</v>
      </c>
      <c r="C1400" s="838" t="s">
        <v>552</v>
      </c>
      <c r="D1400" s="838" t="s">
        <v>856</v>
      </c>
      <c r="E1400" s="838" t="s">
        <v>857</v>
      </c>
    </row>
    <row r="1401" spans="2:5" x14ac:dyDescent="0.45">
      <c r="B1401" s="838" t="s">
        <v>551</v>
      </c>
      <c r="C1401" s="838" t="s">
        <v>552</v>
      </c>
      <c r="D1401" s="838" t="s">
        <v>923</v>
      </c>
      <c r="E1401" s="838" t="s">
        <v>924</v>
      </c>
    </row>
    <row r="1402" spans="2:5" x14ac:dyDescent="0.45">
      <c r="B1402" s="838" t="s">
        <v>551</v>
      </c>
      <c r="C1402" s="838" t="s">
        <v>552</v>
      </c>
      <c r="D1402" s="838" t="s">
        <v>679</v>
      </c>
      <c r="E1402" s="838" t="s">
        <v>680</v>
      </c>
    </row>
    <row r="1403" spans="2:5" x14ac:dyDescent="0.45">
      <c r="B1403" s="838" t="s">
        <v>551</v>
      </c>
      <c r="C1403" s="838" t="s">
        <v>552</v>
      </c>
      <c r="D1403" s="838" t="s">
        <v>925</v>
      </c>
      <c r="E1403" s="838" t="s">
        <v>926</v>
      </c>
    </row>
    <row r="1404" spans="2:5" x14ac:dyDescent="0.45">
      <c r="B1404" s="838" t="s">
        <v>551</v>
      </c>
      <c r="C1404" s="838" t="s">
        <v>552</v>
      </c>
      <c r="D1404" s="838" t="s">
        <v>858</v>
      </c>
      <c r="E1404" s="838" t="s">
        <v>859</v>
      </c>
    </row>
    <row r="1405" spans="2:5" x14ac:dyDescent="0.45">
      <c r="B1405" s="838" t="s">
        <v>551</v>
      </c>
      <c r="C1405" s="838" t="s">
        <v>552</v>
      </c>
      <c r="D1405" s="838" t="s">
        <v>927</v>
      </c>
      <c r="E1405" s="838" t="s">
        <v>928</v>
      </c>
    </row>
    <row r="1406" spans="2:5" x14ac:dyDescent="0.45">
      <c r="B1406" s="838" t="s">
        <v>551</v>
      </c>
      <c r="C1406" s="838" t="s">
        <v>552</v>
      </c>
      <c r="D1406" s="838" t="s">
        <v>999</v>
      </c>
      <c r="E1406" s="838" t="s">
        <v>1000</v>
      </c>
    </row>
    <row r="1407" spans="2:5" x14ac:dyDescent="0.45">
      <c r="B1407" s="838" t="s">
        <v>551</v>
      </c>
      <c r="C1407" s="838" t="s">
        <v>552</v>
      </c>
      <c r="D1407" s="838" t="s">
        <v>1001</v>
      </c>
      <c r="E1407" s="838" t="s">
        <v>1002</v>
      </c>
    </row>
    <row r="1408" spans="2:5" x14ac:dyDescent="0.45">
      <c r="B1408" s="838" t="s">
        <v>551</v>
      </c>
      <c r="C1408" s="838" t="s">
        <v>552</v>
      </c>
      <c r="D1408" s="838" t="s">
        <v>1003</v>
      </c>
      <c r="E1408" s="838" t="s">
        <v>1004</v>
      </c>
    </row>
    <row r="1409" spans="2:5" x14ac:dyDescent="0.45">
      <c r="B1409" s="838" t="s">
        <v>551</v>
      </c>
      <c r="C1409" s="838" t="s">
        <v>555</v>
      </c>
      <c r="D1409" s="838" t="s">
        <v>657</v>
      </c>
      <c r="E1409" s="838" t="s">
        <v>658</v>
      </c>
    </row>
    <row r="1410" spans="2:5" x14ac:dyDescent="0.45">
      <c r="B1410" s="838" t="s">
        <v>551</v>
      </c>
      <c r="C1410" s="838" t="s">
        <v>555</v>
      </c>
      <c r="D1410" s="838" t="s">
        <v>659</v>
      </c>
      <c r="E1410" s="838" t="s">
        <v>660</v>
      </c>
    </row>
    <row r="1411" spans="2:5" x14ac:dyDescent="0.45">
      <c r="B1411" s="838" t="s">
        <v>551</v>
      </c>
      <c r="C1411" s="838" t="s">
        <v>555</v>
      </c>
      <c r="D1411" s="838" t="s">
        <v>661</v>
      </c>
      <c r="E1411" s="838" t="s">
        <v>662</v>
      </c>
    </row>
    <row r="1412" spans="2:5" x14ac:dyDescent="0.45">
      <c r="B1412" s="838" t="s">
        <v>551</v>
      </c>
      <c r="C1412" s="838" t="s">
        <v>555</v>
      </c>
      <c r="D1412" s="838" t="s">
        <v>667</v>
      </c>
      <c r="E1412" s="838" t="s">
        <v>668</v>
      </c>
    </row>
    <row r="1413" spans="2:5" x14ac:dyDescent="0.45">
      <c r="B1413" s="838" t="s">
        <v>551</v>
      </c>
      <c r="C1413" s="838" t="s">
        <v>555</v>
      </c>
      <c r="D1413" s="838" t="s">
        <v>866</v>
      </c>
      <c r="E1413" s="838" t="s">
        <v>857</v>
      </c>
    </row>
    <row r="1414" spans="2:5" x14ac:dyDescent="0.45">
      <c r="B1414" s="838" t="s">
        <v>551</v>
      </c>
      <c r="C1414" s="838" t="s">
        <v>555</v>
      </c>
      <c r="D1414" s="838" t="s">
        <v>933</v>
      </c>
      <c r="E1414" s="838" t="s">
        <v>924</v>
      </c>
    </row>
    <row r="1415" spans="2:5" x14ac:dyDescent="0.45">
      <c r="B1415" s="838" t="s">
        <v>551</v>
      </c>
      <c r="C1415" s="838" t="s">
        <v>555</v>
      </c>
      <c r="D1415" s="838" t="s">
        <v>691</v>
      </c>
      <c r="E1415" s="838" t="s">
        <v>680</v>
      </c>
    </row>
    <row r="1416" spans="2:5" x14ac:dyDescent="0.45">
      <c r="B1416" s="838" t="s">
        <v>551</v>
      </c>
      <c r="C1416" s="838" t="s">
        <v>555</v>
      </c>
      <c r="D1416" s="838" t="s">
        <v>925</v>
      </c>
      <c r="E1416" s="838" t="s">
        <v>926</v>
      </c>
    </row>
    <row r="1417" spans="2:5" x14ac:dyDescent="0.45">
      <c r="B1417" s="838" t="s">
        <v>551</v>
      </c>
      <c r="C1417" s="838" t="s">
        <v>555</v>
      </c>
      <c r="D1417" s="838" t="s">
        <v>858</v>
      </c>
      <c r="E1417" s="838" t="s">
        <v>859</v>
      </c>
    </row>
    <row r="1418" spans="2:5" x14ac:dyDescent="0.45">
      <c r="B1418" s="838" t="s">
        <v>551</v>
      </c>
      <c r="C1418" s="838" t="s">
        <v>555</v>
      </c>
      <c r="D1418" s="838" t="s">
        <v>927</v>
      </c>
      <c r="E1418" s="838" t="s">
        <v>928</v>
      </c>
    </row>
    <row r="1419" spans="2:5" x14ac:dyDescent="0.45">
      <c r="B1419" s="838" t="s">
        <v>551</v>
      </c>
      <c r="C1419" s="838" t="s">
        <v>555</v>
      </c>
      <c r="D1419" s="838" t="s">
        <v>999</v>
      </c>
      <c r="E1419" s="838" t="s">
        <v>1000</v>
      </c>
    </row>
    <row r="1420" spans="2:5" x14ac:dyDescent="0.45">
      <c r="B1420" s="838" t="s">
        <v>551</v>
      </c>
      <c r="C1420" s="838" t="s">
        <v>555</v>
      </c>
      <c r="D1420" s="838" t="s">
        <v>1001</v>
      </c>
      <c r="E1420" s="838" t="s">
        <v>1002</v>
      </c>
    </row>
    <row r="1421" spans="2:5" x14ac:dyDescent="0.45">
      <c r="B1421" s="838" t="s">
        <v>551</v>
      </c>
      <c r="C1421" s="838" t="s">
        <v>555</v>
      </c>
      <c r="D1421" s="838" t="s">
        <v>1003</v>
      </c>
      <c r="E1421" s="838" t="s">
        <v>1004</v>
      </c>
    </row>
    <row r="1422" spans="2:5" x14ac:dyDescent="0.45">
      <c r="B1422" s="838" t="s">
        <v>551</v>
      </c>
      <c r="C1422" s="838" t="s">
        <v>552</v>
      </c>
      <c r="D1422" s="838" t="s">
        <v>693</v>
      </c>
      <c r="E1422" s="838" t="s">
        <v>694</v>
      </c>
    </row>
    <row r="1423" spans="2:5" x14ac:dyDescent="0.45">
      <c r="B1423" s="838" t="s">
        <v>551</v>
      </c>
      <c r="C1423" s="838" t="s">
        <v>552</v>
      </c>
      <c r="D1423" s="838" t="s">
        <v>695</v>
      </c>
      <c r="E1423" s="838" t="s">
        <v>696</v>
      </c>
    </row>
    <row r="1424" spans="2:5" x14ac:dyDescent="0.45">
      <c r="B1424" s="838" t="s">
        <v>551</v>
      </c>
      <c r="C1424" s="838" t="s">
        <v>555</v>
      </c>
      <c r="D1424" s="838" t="s">
        <v>693</v>
      </c>
      <c r="E1424" s="838" t="s">
        <v>694</v>
      </c>
    </row>
    <row r="1425" spans="2:5" x14ac:dyDescent="0.45">
      <c r="B1425" s="838" t="s">
        <v>551</v>
      </c>
      <c r="C1425" s="838" t="s">
        <v>555</v>
      </c>
      <c r="D1425" s="838" t="s">
        <v>695</v>
      </c>
      <c r="E1425" s="838" t="s">
        <v>696</v>
      </c>
    </row>
    <row r="1426" spans="2:5" x14ac:dyDescent="0.45">
      <c r="B1426" s="838" t="s">
        <v>551</v>
      </c>
      <c r="C1426" s="838" t="s">
        <v>552</v>
      </c>
      <c r="D1426" s="838" t="s">
        <v>697</v>
      </c>
      <c r="E1426" s="838" t="s">
        <v>698</v>
      </c>
    </row>
    <row r="1427" spans="2:5" x14ac:dyDescent="0.45">
      <c r="B1427" s="838" t="s">
        <v>551</v>
      </c>
      <c r="C1427" s="838" t="s">
        <v>552</v>
      </c>
      <c r="D1427" s="838" t="s">
        <v>935</v>
      </c>
      <c r="E1427" s="838" t="s">
        <v>936</v>
      </c>
    </row>
    <row r="1428" spans="2:5" x14ac:dyDescent="0.45">
      <c r="B1428" s="838" t="s">
        <v>551</v>
      </c>
      <c r="C1428" s="838" t="s">
        <v>552</v>
      </c>
      <c r="D1428" s="838" t="s">
        <v>703</v>
      </c>
      <c r="E1428" s="838" t="s">
        <v>704</v>
      </c>
    </row>
    <row r="1429" spans="2:5" x14ac:dyDescent="0.45">
      <c r="B1429" s="838" t="s">
        <v>551</v>
      </c>
      <c r="C1429" s="838" t="s">
        <v>552</v>
      </c>
      <c r="D1429" s="838" t="s">
        <v>705</v>
      </c>
      <c r="E1429" s="838" t="s">
        <v>706</v>
      </c>
    </row>
    <row r="1430" spans="2:5" x14ac:dyDescent="0.45">
      <c r="B1430" s="838" t="s">
        <v>551</v>
      </c>
      <c r="C1430" s="838" t="s">
        <v>552</v>
      </c>
      <c r="D1430" s="838" t="s">
        <v>937</v>
      </c>
      <c r="E1430" s="838" t="s">
        <v>938</v>
      </c>
    </row>
    <row r="1431" spans="2:5" x14ac:dyDescent="0.45">
      <c r="B1431" s="838" t="s">
        <v>551</v>
      </c>
      <c r="C1431" s="838" t="s">
        <v>555</v>
      </c>
      <c r="D1431" s="838" t="s">
        <v>697</v>
      </c>
      <c r="E1431" s="838" t="s">
        <v>698</v>
      </c>
    </row>
    <row r="1432" spans="2:5" x14ac:dyDescent="0.45">
      <c r="B1432" s="838" t="s">
        <v>551</v>
      </c>
      <c r="C1432" s="838" t="s">
        <v>555</v>
      </c>
      <c r="D1432" s="838" t="s">
        <v>935</v>
      </c>
      <c r="E1432" s="838" t="s">
        <v>936</v>
      </c>
    </row>
    <row r="1433" spans="2:5" x14ac:dyDescent="0.45">
      <c r="B1433" s="838" t="s">
        <v>551</v>
      </c>
      <c r="C1433" s="838" t="s">
        <v>555</v>
      </c>
      <c r="D1433" s="838" t="s">
        <v>703</v>
      </c>
      <c r="E1433" s="838" t="s">
        <v>704</v>
      </c>
    </row>
    <row r="1434" spans="2:5" x14ac:dyDescent="0.45">
      <c r="B1434" s="838" t="s">
        <v>551</v>
      </c>
      <c r="C1434" s="838" t="s">
        <v>555</v>
      </c>
      <c r="D1434" s="838" t="s">
        <v>705</v>
      </c>
      <c r="E1434" s="838" t="s">
        <v>706</v>
      </c>
    </row>
    <row r="1435" spans="2:5" x14ac:dyDescent="0.45">
      <c r="B1435" s="838" t="s">
        <v>551</v>
      </c>
      <c r="C1435" s="838" t="s">
        <v>555</v>
      </c>
      <c r="D1435" s="838" t="s">
        <v>937</v>
      </c>
      <c r="E1435" s="838" t="s">
        <v>938</v>
      </c>
    </row>
    <row r="1436" spans="2:5" x14ac:dyDescent="0.45">
      <c r="B1436" s="838" t="s">
        <v>551</v>
      </c>
      <c r="C1436" s="838" t="s">
        <v>552</v>
      </c>
      <c r="D1436" s="838" t="s">
        <v>707</v>
      </c>
      <c r="E1436" s="838" t="s">
        <v>708</v>
      </c>
    </row>
    <row r="1437" spans="2:5" x14ac:dyDescent="0.45">
      <c r="B1437" s="838" t="s">
        <v>551</v>
      </c>
      <c r="C1437" s="838" t="s">
        <v>552</v>
      </c>
      <c r="D1437" s="838" t="s">
        <v>709</v>
      </c>
      <c r="E1437" s="838" t="s">
        <v>710</v>
      </c>
    </row>
    <row r="1438" spans="2:5" x14ac:dyDescent="0.45">
      <c r="B1438" s="838" t="s">
        <v>551</v>
      </c>
      <c r="C1438" s="838" t="s">
        <v>552</v>
      </c>
      <c r="D1438" s="838" t="s">
        <v>711</v>
      </c>
      <c r="E1438" s="838" t="s">
        <v>712</v>
      </c>
    </row>
    <row r="1439" spans="2:5" x14ac:dyDescent="0.45">
      <c r="B1439" s="838" t="s">
        <v>551</v>
      </c>
      <c r="C1439" s="838" t="s">
        <v>555</v>
      </c>
      <c r="D1439" s="838" t="s">
        <v>707</v>
      </c>
      <c r="E1439" s="838" t="s">
        <v>708</v>
      </c>
    </row>
    <row r="1440" spans="2:5" x14ac:dyDescent="0.45">
      <c r="B1440" s="838" t="s">
        <v>551</v>
      </c>
      <c r="C1440" s="838" t="s">
        <v>555</v>
      </c>
      <c r="D1440" s="838" t="s">
        <v>709</v>
      </c>
      <c r="E1440" s="838" t="s">
        <v>710</v>
      </c>
    </row>
    <row r="1441" spans="2:5" x14ac:dyDescent="0.45">
      <c r="B1441" s="838" t="s">
        <v>551</v>
      </c>
      <c r="C1441" s="838" t="s">
        <v>555</v>
      </c>
      <c r="D1441" s="838" t="s">
        <v>711</v>
      </c>
      <c r="E1441" s="838" t="s">
        <v>712</v>
      </c>
    </row>
    <row r="1442" spans="2:5" x14ac:dyDescent="0.45">
      <c r="B1442" s="838" t="s">
        <v>551</v>
      </c>
      <c r="C1442" s="838" t="s">
        <v>552</v>
      </c>
      <c r="D1442" s="838" t="s">
        <v>713</v>
      </c>
      <c r="E1442" s="838" t="s">
        <v>714</v>
      </c>
    </row>
    <row r="1443" spans="2:5" x14ac:dyDescent="0.45">
      <c r="B1443" s="838" t="s">
        <v>551</v>
      </c>
      <c r="C1443" s="838" t="s">
        <v>552</v>
      </c>
      <c r="D1443" s="838" t="s">
        <v>715</v>
      </c>
      <c r="E1443" s="838" t="s">
        <v>716</v>
      </c>
    </row>
    <row r="1444" spans="2:5" x14ac:dyDescent="0.45">
      <c r="B1444" s="838" t="s">
        <v>551</v>
      </c>
      <c r="C1444" s="838" t="s">
        <v>552</v>
      </c>
      <c r="D1444" s="838" t="s">
        <v>717</v>
      </c>
      <c r="E1444" s="838" t="s">
        <v>718</v>
      </c>
    </row>
    <row r="1445" spans="2:5" x14ac:dyDescent="0.45">
      <c r="B1445" s="838" t="s">
        <v>551</v>
      </c>
      <c r="C1445" s="838" t="s">
        <v>555</v>
      </c>
      <c r="D1445" s="838" t="s">
        <v>713</v>
      </c>
      <c r="E1445" s="838" t="s">
        <v>714</v>
      </c>
    </row>
    <row r="1446" spans="2:5" x14ac:dyDescent="0.45">
      <c r="B1446" s="838" t="s">
        <v>551</v>
      </c>
      <c r="C1446" s="838" t="s">
        <v>555</v>
      </c>
      <c r="D1446" s="838" t="s">
        <v>715</v>
      </c>
      <c r="E1446" s="838" t="s">
        <v>716</v>
      </c>
    </row>
    <row r="1447" spans="2:5" x14ac:dyDescent="0.45">
      <c r="B1447" s="838" t="s">
        <v>551</v>
      </c>
      <c r="C1447" s="838" t="s">
        <v>555</v>
      </c>
      <c r="D1447" s="838" t="s">
        <v>717</v>
      </c>
      <c r="E1447" s="838" t="s">
        <v>718</v>
      </c>
    </row>
    <row r="1448" spans="2:5" x14ac:dyDescent="0.45">
      <c r="B1448" s="838" t="s">
        <v>551</v>
      </c>
      <c r="C1448" s="838" t="s">
        <v>552</v>
      </c>
      <c r="D1448" s="838" t="s">
        <v>719</v>
      </c>
      <c r="E1448" s="838" t="s">
        <v>720</v>
      </c>
    </row>
    <row r="1449" spans="2:5" x14ac:dyDescent="0.45">
      <c r="B1449" s="838" t="s">
        <v>551</v>
      </c>
      <c r="C1449" s="838" t="s">
        <v>555</v>
      </c>
      <c r="D1449" s="838" t="s">
        <v>719</v>
      </c>
      <c r="E1449" s="838" t="s">
        <v>720</v>
      </c>
    </row>
    <row r="1450" spans="2:5" x14ac:dyDescent="0.45">
      <c r="B1450" s="838" t="s">
        <v>551</v>
      </c>
      <c r="C1450" s="838" t="s">
        <v>552</v>
      </c>
      <c r="D1450" s="838" t="s">
        <v>721</v>
      </c>
      <c r="E1450" s="838" t="s">
        <v>722</v>
      </c>
    </row>
    <row r="1451" spans="2:5" x14ac:dyDescent="0.45">
      <c r="B1451" s="838" t="s">
        <v>551</v>
      </c>
      <c r="C1451" s="838" t="s">
        <v>552</v>
      </c>
      <c r="D1451" s="838" t="s">
        <v>723</v>
      </c>
      <c r="E1451" s="838" t="s">
        <v>724</v>
      </c>
    </row>
    <row r="1452" spans="2:5" x14ac:dyDescent="0.45">
      <c r="B1452" s="838" t="s">
        <v>551</v>
      </c>
      <c r="C1452" s="838" t="s">
        <v>555</v>
      </c>
      <c r="D1452" s="838" t="s">
        <v>721</v>
      </c>
      <c r="E1452" s="838" t="s">
        <v>722</v>
      </c>
    </row>
    <row r="1453" spans="2:5" x14ac:dyDescent="0.45">
      <c r="B1453" s="838" t="s">
        <v>551</v>
      </c>
      <c r="C1453" s="838" t="s">
        <v>555</v>
      </c>
      <c r="D1453" s="838" t="s">
        <v>723</v>
      </c>
      <c r="E1453" s="838" t="s">
        <v>724</v>
      </c>
    </row>
    <row r="1454" spans="2:5" x14ac:dyDescent="0.45">
      <c r="B1454" s="838" t="s">
        <v>551</v>
      </c>
      <c r="C1454" s="838" t="s">
        <v>552</v>
      </c>
      <c r="D1454" s="838" t="s">
        <v>939</v>
      </c>
      <c r="E1454" s="838" t="s">
        <v>940</v>
      </c>
    </row>
    <row r="1455" spans="2:5" x14ac:dyDescent="0.45">
      <c r="B1455" s="838" t="s">
        <v>551</v>
      </c>
      <c r="C1455" s="838" t="s">
        <v>555</v>
      </c>
      <c r="D1455" s="838" t="s">
        <v>939</v>
      </c>
      <c r="E1455" s="838" t="s">
        <v>940</v>
      </c>
    </row>
    <row r="1456" spans="2:5" x14ac:dyDescent="0.45">
      <c r="B1456" s="838" t="s">
        <v>551</v>
      </c>
      <c r="C1456" s="838" t="s">
        <v>552</v>
      </c>
      <c r="D1456" s="838" t="s">
        <v>871</v>
      </c>
      <c r="E1456" s="838" t="s">
        <v>872</v>
      </c>
    </row>
    <row r="1457" spans="2:5" x14ac:dyDescent="0.45">
      <c r="B1457" s="838" t="s">
        <v>551</v>
      </c>
      <c r="C1457" s="838" t="s">
        <v>552</v>
      </c>
      <c r="D1457" s="838" t="s">
        <v>745</v>
      </c>
      <c r="E1457" s="838" t="s">
        <v>746</v>
      </c>
    </row>
    <row r="1458" spans="2:5" x14ac:dyDescent="0.45">
      <c r="B1458" s="838" t="s">
        <v>551</v>
      </c>
      <c r="C1458" s="838" t="s">
        <v>555</v>
      </c>
      <c r="D1458" s="838" t="s">
        <v>871</v>
      </c>
      <c r="E1458" s="838" t="s">
        <v>872</v>
      </c>
    </row>
    <row r="1459" spans="2:5" x14ac:dyDescent="0.45">
      <c r="B1459" s="838" t="s">
        <v>551</v>
      </c>
      <c r="C1459" s="838" t="s">
        <v>555</v>
      </c>
      <c r="D1459" s="838" t="s">
        <v>745</v>
      </c>
      <c r="E1459" s="838" t="s">
        <v>746</v>
      </c>
    </row>
    <row r="1460" spans="2:5" x14ac:dyDescent="0.45">
      <c r="B1460" s="838" t="s">
        <v>551</v>
      </c>
      <c r="C1460" s="838" t="s">
        <v>552</v>
      </c>
      <c r="D1460" s="838" t="s">
        <v>727</v>
      </c>
      <c r="E1460" s="838" t="s">
        <v>728</v>
      </c>
    </row>
    <row r="1461" spans="2:5" x14ac:dyDescent="0.45">
      <c r="B1461" s="838" t="s">
        <v>551</v>
      </c>
      <c r="C1461" s="838" t="s">
        <v>552</v>
      </c>
      <c r="D1461" s="838" t="s">
        <v>729</v>
      </c>
      <c r="E1461" s="838" t="s">
        <v>730</v>
      </c>
    </row>
    <row r="1462" spans="2:5" x14ac:dyDescent="0.45">
      <c r="B1462" s="838" t="s">
        <v>551</v>
      </c>
      <c r="C1462" s="838" t="s">
        <v>552</v>
      </c>
      <c r="D1462" s="838" t="s">
        <v>941</v>
      </c>
      <c r="E1462" s="838" t="s">
        <v>942</v>
      </c>
    </row>
    <row r="1463" spans="2:5" x14ac:dyDescent="0.45">
      <c r="B1463" s="838" t="s">
        <v>551</v>
      </c>
      <c r="C1463" s="838" t="s">
        <v>552</v>
      </c>
      <c r="D1463" s="838" t="s">
        <v>731</v>
      </c>
      <c r="E1463" s="838" t="s">
        <v>732</v>
      </c>
    </row>
    <row r="1464" spans="2:5" x14ac:dyDescent="0.45">
      <c r="B1464" s="838" t="s">
        <v>551</v>
      </c>
      <c r="C1464" s="838" t="s">
        <v>552</v>
      </c>
      <c r="D1464" s="838" t="s">
        <v>1005</v>
      </c>
      <c r="E1464" s="838" t="s">
        <v>1006</v>
      </c>
    </row>
    <row r="1465" spans="2:5" x14ac:dyDescent="0.45">
      <c r="B1465" s="838" t="s">
        <v>551</v>
      </c>
      <c r="C1465" s="838" t="s">
        <v>552</v>
      </c>
      <c r="D1465" s="838" t="s">
        <v>947</v>
      </c>
      <c r="E1465" s="838" t="s">
        <v>948</v>
      </c>
    </row>
    <row r="1466" spans="2:5" x14ac:dyDescent="0.45">
      <c r="B1466" s="838" t="s">
        <v>551</v>
      </c>
      <c r="C1466" s="838" t="s">
        <v>552</v>
      </c>
      <c r="D1466" s="838" t="s">
        <v>1007</v>
      </c>
      <c r="E1466" s="838" t="s">
        <v>1008</v>
      </c>
    </row>
    <row r="1467" spans="2:5" x14ac:dyDescent="0.45">
      <c r="B1467" s="838" t="s">
        <v>551</v>
      </c>
      <c r="C1467" s="838" t="s">
        <v>555</v>
      </c>
      <c r="D1467" s="838" t="s">
        <v>727</v>
      </c>
      <c r="E1467" s="838" t="s">
        <v>728</v>
      </c>
    </row>
    <row r="1468" spans="2:5" x14ac:dyDescent="0.45">
      <c r="B1468" s="838" t="s">
        <v>551</v>
      </c>
      <c r="C1468" s="838" t="s">
        <v>555</v>
      </c>
      <c r="D1468" s="838" t="s">
        <v>729</v>
      </c>
      <c r="E1468" s="838" t="s">
        <v>730</v>
      </c>
    </row>
    <row r="1469" spans="2:5" x14ac:dyDescent="0.45">
      <c r="B1469" s="838" t="s">
        <v>551</v>
      </c>
      <c r="C1469" s="838" t="s">
        <v>555</v>
      </c>
      <c r="D1469" s="838" t="s">
        <v>941</v>
      </c>
      <c r="E1469" s="838" t="s">
        <v>942</v>
      </c>
    </row>
    <row r="1470" spans="2:5" x14ac:dyDescent="0.45">
      <c r="B1470" s="838" t="s">
        <v>551</v>
      </c>
      <c r="C1470" s="838" t="s">
        <v>555</v>
      </c>
      <c r="D1470" s="838" t="s">
        <v>731</v>
      </c>
      <c r="E1470" s="838" t="s">
        <v>732</v>
      </c>
    </row>
    <row r="1471" spans="2:5" x14ac:dyDescent="0.45">
      <c r="B1471" s="838" t="s">
        <v>551</v>
      </c>
      <c r="C1471" s="838" t="s">
        <v>555</v>
      </c>
      <c r="D1471" s="838" t="s">
        <v>1005</v>
      </c>
      <c r="E1471" s="838" t="s">
        <v>1006</v>
      </c>
    </row>
    <row r="1472" spans="2:5" x14ac:dyDescent="0.45">
      <c r="B1472" s="838" t="s">
        <v>551</v>
      </c>
      <c r="C1472" s="838" t="s">
        <v>555</v>
      </c>
      <c r="D1472" s="838" t="s">
        <v>947</v>
      </c>
      <c r="E1472" s="838" t="s">
        <v>948</v>
      </c>
    </row>
    <row r="1473" spans="2:5" x14ac:dyDescent="0.45">
      <c r="B1473" s="838" t="s">
        <v>551</v>
      </c>
      <c r="C1473" s="838" t="s">
        <v>555</v>
      </c>
      <c r="D1473" s="838" t="s">
        <v>1007</v>
      </c>
      <c r="E1473" s="838" t="s">
        <v>1008</v>
      </c>
    </row>
    <row r="1474" spans="2:5" x14ac:dyDescent="0.45">
      <c r="B1474" s="838" t="s">
        <v>551</v>
      </c>
      <c r="C1474" s="838" t="s">
        <v>552</v>
      </c>
      <c r="D1474" s="838" t="s">
        <v>735</v>
      </c>
      <c r="E1474" s="838" t="s">
        <v>736</v>
      </c>
    </row>
    <row r="1475" spans="2:5" x14ac:dyDescent="0.45">
      <c r="B1475" s="838" t="s">
        <v>551</v>
      </c>
      <c r="C1475" s="838" t="s">
        <v>552</v>
      </c>
      <c r="D1475" s="838" t="s">
        <v>737</v>
      </c>
      <c r="E1475" s="838" t="s">
        <v>738</v>
      </c>
    </row>
    <row r="1476" spans="2:5" x14ac:dyDescent="0.45">
      <c r="B1476" s="838" t="s">
        <v>551</v>
      </c>
      <c r="C1476" s="838" t="s">
        <v>552</v>
      </c>
      <c r="D1476" s="838" t="s">
        <v>739</v>
      </c>
      <c r="E1476" s="838" t="s">
        <v>740</v>
      </c>
    </row>
    <row r="1477" spans="2:5" x14ac:dyDescent="0.45">
      <c r="B1477" s="838" t="s">
        <v>551</v>
      </c>
      <c r="C1477" s="838" t="s">
        <v>552</v>
      </c>
      <c r="D1477" s="838" t="s">
        <v>741</v>
      </c>
      <c r="E1477" s="838" t="s">
        <v>742</v>
      </c>
    </row>
    <row r="1478" spans="2:5" x14ac:dyDescent="0.45">
      <c r="B1478" s="838" t="s">
        <v>551</v>
      </c>
      <c r="C1478" s="838" t="s">
        <v>552</v>
      </c>
      <c r="D1478" s="838" t="s">
        <v>743</v>
      </c>
      <c r="E1478" s="838" t="s">
        <v>744</v>
      </c>
    </row>
    <row r="1479" spans="2:5" x14ac:dyDescent="0.45">
      <c r="B1479" s="838" t="s">
        <v>551</v>
      </c>
      <c r="C1479" s="838" t="s">
        <v>552</v>
      </c>
      <c r="D1479" s="838" t="s">
        <v>747</v>
      </c>
      <c r="E1479" s="838" t="s">
        <v>748</v>
      </c>
    </row>
    <row r="1480" spans="2:5" x14ac:dyDescent="0.45">
      <c r="B1480" s="838" t="s">
        <v>551</v>
      </c>
      <c r="C1480" s="838" t="s">
        <v>555</v>
      </c>
      <c r="D1480" s="838" t="s">
        <v>735</v>
      </c>
      <c r="E1480" s="838" t="s">
        <v>736</v>
      </c>
    </row>
    <row r="1481" spans="2:5" x14ac:dyDescent="0.45">
      <c r="B1481" s="838" t="s">
        <v>551</v>
      </c>
      <c r="C1481" s="838" t="s">
        <v>555</v>
      </c>
      <c r="D1481" s="838" t="s">
        <v>737</v>
      </c>
      <c r="E1481" s="838" t="s">
        <v>738</v>
      </c>
    </row>
    <row r="1482" spans="2:5" x14ac:dyDescent="0.45">
      <c r="B1482" s="838" t="s">
        <v>551</v>
      </c>
      <c r="C1482" s="838" t="s">
        <v>555</v>
      </c>
      <c r="D1482" s="838" t="s">
        <v>739</v>
      </c>
      <c r="E1482" s="838" t="s">
        <v>740</v>
      </c>
    </row>
    <row r="1483" spans="2:5" x14ac:dyDescent="0.45">
      <c r="B1483" s="838" t="s">
        <v>551</v>
      </c>
      <c r="C1483" s="838" t="s">
        <v>555</v>
      </c>
      <c r="D1483" s="838" t="s">
        <v>741</v>
      </c>
      <c r="E1483" s="838" t="s">
        <v>742</v>
      </c>
    </row>
    <row r="1484" spans="2:5" x14ac:dyDescent="0.45">
      <c r="B1484" s="838" t="s">
        <v>551</v>
      </c>
      <c r="C1484" s="838" t="s">
        <v>555</v>
      </c>
      <c r="D1484" s="838" t="s">
        <v>743</v>
      </c>
      <c r="E1484" s="838" t="s">
        <v>744</v>
      </c>
    </row>
    <row r="1485" spans="2:5" x14ac:dyDescent="0.45">
      <c r="B1485" s="838" t="s">
        <v>551</v>
      </c>
      <c r="C1485" s="838" t="s">
        <v>555</v>
      </c>
      <c r="D1485" s="838" t="s">
        <v>747</v>
      </c>
      <c r="E1485" s="838" t="s">
        <v>748</v>
      </c>
    </row>
    <row r="1486" spans="2:5" x14ac:dyDescent="0.45">
      <c r="B1486" s="838" t="s">
        <v>551</v>
      </c>
      <c r="C1486" s="838" t="s">
        <v>552</v>
      </c>
      <c r="D1486" s="838" t="s">
        <v>749</v>
      </c>
      <c r="E1486" s="838" t="s">
        <v>750</v>
      </c>
    </row>
    <row r="1487" spans="2:5" x14ac:dyDescent="0.45">
      <c r="B1487" s="838" t="s">
        <v>551</v>
      </c>
      <c r="C1487" s="838" t="s">
        <v>555</v>
      </c>
      <c r="D1487" s="838" t="s">
        <v>749</v>
      </c>
      <c r="E1487" s="838" t="s">
        <v>750</v>
      </c>
    </row>
    <row r="1488" spans="2:5" x14ac:dyDescent="0.45">
      <c r="B1488" s="838" t="s">
        <v>551</v>
      </c>
      <c r="C1488" s="838" t="s">
        <v>552</v>
      </c>
      <c r="D1488" s="838" t="s">
        <v>951</v>
      </c>
      <c r="E1488" s="838" t="s">
        <v>952</v>
      </c>
    </row>
    <row r="1489" spans="2:5" x14ac:dyDescent="0.45">
      <c r="B1489" s="838" t="s">
        <v>551</v>
      </c>
      <c r="C1489" s="838" t="s">
        <v>555</v>
      </c>
      <c r="D1489" s="838" t="s">
        <v>951</v>
      </c>
      <c r="E1489" s="838" t="s">
        <v>952</v>
      </c>
    </row>
    <row r="1490" spans="2:5" x14ac:dyDescent="0.45">
      <c r="B1490" s="838" t="s">
        <v>551</v>
      </c>
      <c r="C1490" s="838" t="s">
        <v>552</v>
      </c>
      <c r="D1490" s="838" t="s">
        <v>887</v>
      </c>
      <c r="E1490" s="838" t="s">
        <v>888</v>
      </c>
    </row>
    <row r="1491" spans="2:5" x14ac:dyDescent="0.45">
      <c r="B1491" s="838" t="s">
        <v>551</v>
      </c>
      <c r="C1491" s="838" t="s">
        <v>555</v>
      </c>
      <c r="D1491" s="838" t="s">
        <v>887</v>
      </c>
      <c r="E1491" s="838" t="s">
        <v>888</v>
      </c>
    </row>
    <row r="1492" spans="2:5" x14ac:dyDescent="0.45">
      <c r="B1492" s="838" t="s">
        <v>551</v>
      </c>
      <c r="C1492" s="838" t="s">
        <v>552</v>
      </c>
      <c r="D1492" s="838" t="s">
        <v>955</v>
      </c>
      <c r="E1492" s="838" t="s">
        <v>956</v>
      </c>
    </row>
    <row r="1493" spans="2:5" x14ac:dyDescent="0.45">
      <c r="B1493" s="838" t="s">
        <v>551</v>
      </c>
      <c r="C1493" s="838" t="s">
        <v>552</v>
      </c>
      <c r="D1493" s="838" t="s">
        <v>761</v>
      </c>
      <c r="E1493" s="838" t="s">
        <v>762</v>
      </c>
    </row>
    <row r="1494" spans="2:5" x14ac:dyDescent="0.45">
      <c r="B1494" s="838" t="s">
        <v>551</v>
      </c>
      <c r="C1494" s="838" t="s">
        <v>555</v>
      </c>
      <c r="D1494" s="838" t="s">
        <v>955</v>
      </c>
      <c r="E1494" s="838" t="s">
        <v>956</v>
      </c>
    </row>
    <row r="1495" spans="2:5" x14ac:dyDescent="0.45">
      <c r="B1495" s="838" t="s">
        <v>551</v>
      </c>
      <c r="C1495" s="838" t="s">
        <v>555</v>
      </c>
      <c r="D1495" s="838" t="s">
        <v>761</v>
      </c>
      <c r="E1495" s="838" t="s">
        <v>762</v>
      </c>
    </row>
    <row r="1496" spans="2:5" x14ac:dyDescent="0.45">
      <c r="B1496" s="838" t="s">
        <v>551</v>
      </c>
      <c r="C1496" s="838" t="s">
        <v>552</v>
      </c>
      <c r="D1496" s="838" t="s">
        <v>775</v>
      </c>
      <c r="E1496" s="838" t="s">
        <v>776</v>
      </c>
    </row>
    <row r="1497" spans="2:5" x14ac:dyDescent="0.45">
      <c r="B1497" s="838" t="s">
        <v>551</v>
      </c>
      <c r="C1497" s="838" t="s">
        <v>555</v>
      </c>
      <c r="D1497" s="838" t="s">
        <v>775</v>
      </c>
      <c r="E1497" s="838" t="s">
        <v>776</v>
      </c>
    </row>
    <row r="1498" spans="2:5" x14ac:dyDescent="0.45">
      <c r="B1498" s="838" t="s">
        <v>551</v>
      </c>
      <c r="C1498" s="838" t="s">
        <v>552</v>
      </c>
      <c r="D1498" s="838" t="s">
        <v>1009</v>
      </c>
      <c r="E1498" s="838" t="s">
        <v>1010</v>
      </c>
    </row>
    <row r="1499" spans="2:5" x14ac:dyDescent="0.45">
      <c r="B1499" s="838" t="s">
        <v>551</v>
      </c>
      <c r="C1499" s="838" t="s">
        <v>552</v>
      </c>
      <c r="D1499" s="838" t="s">
        <v>1011</v>
      </c>
      <c r="E1499" s="838" t="s">
        <v>1012</v>
      </c>
    </row>
    <row r="1500" spans="2:5" x14ac:dyDescent="0.45">
      <c r="B1500" s="838" t="s">
        <v>551</v>
      </c>
      <c r="C1500" s="838" t="s">
        <v>555</v>
      </c>
      <c r="D1500" s="838" t="s">
        <v>1009</v>
      </c>
      <c r="E1500" s="838" t="s">
        <v>1010</v>
      </c>
    </row>
    <row r="1501" spans="2:5" x14ac:dyDescent="0.45">
      <c r="B1501" s="838" t="s">
        <v>551</v>
      </c>
      <c r="C1501" s="838" t="s">
        <v>555</v>
      </c>
      <c r="D1501" s="838" t="s">
        <v>1011</v>
      </c>
      <c r="E1501" s="838" t="s">
        <v>1012</v>
      </c>
    </row>
    <row r="1502" spans="2:5" x14ac:dyDescent="0.45">
      <c r="B1502" s="838" t="s">
        <v>551</v>
      </c>
      <c r="C1502" s="838" t="s">
        <v>552</v>
      </c>
      <c r="D1502" s="838" t="s">
        <v>777</v>
      </c>
      <c r="E1502" s="838" t="s">
        <v>778</v>
      </c>
    </row>
    <row r="1503" spans="2:5" x14ac:dyDescent="0.45">
      <c r="B1503" s="838" t="s">
        <v>551</v>
      </c>
      <c r="C1503" s="838" t="s">
        <v>555</v>
      </c>
      <c r="D1503" s="838" t="s">
        <v>777</v>
      </c>
      <c r="E1503" s="838" t="s">
        <v>778</v>
      </c>
    </row>
    <row r="1504" spans="2:5" x14ac:dyDescent="0.45">
      <c r="B1504" s="838" t="s">
        <v>551</v>
      </c>
      <c r="C1504" s="838" t="s">
        <v>552</v>
      </c>
      <c r="D1504" s="838" t="s">
        <v>1013</v>
      </c>
      <c r="E1504" s="838" t="s">
        <v>1014</v>
      </c>
    </row>
    <row r="1505" spans="2:5" x14ac:dyDescent="0.45">
      <c r="B1505" s="838" t="s">
        <v>551</v>
      </c>
      <c r="C1505" s="838" t="s">
        <v>552</v>
      </c>
      <c r="D1505" s="838" t="s">
        <v>1015</v>
      </c>
      <c r="E1505" s="838" t="s">
        <v>1016</v>
      </c>
    </row>
    <row r="1506" spans="2:5" x14ac:dyDescent="0.45">
      <c r="B1506" s="838" t="s">
        <v>551</v>
      </c>
      <c r="C1506" s="838" t="s">
        <v>552</v>
      </c>
      <c r="D1506" s="838" t="s">
        <v>1017</v>
      </c>
      <c r="E1506" s="838" t="s">
        <v>1018</v>
      </c>
    </row>
    <row r="1507" spans="2:5" x14ac:dyDescent="0.45">
      <c r="B1507" s="838" t="s">
        <v>551</v>
      </c>
      <c r="C1507" s="838" t="s">
        <v>552</v>
      </c>
      <c r="D1507" s="838" t="s">
        <v>757</v>
      </c>
      <c r="E1507" s="838" t="s">
        <v>758</v>
      </c>
    </row>
    <row r="1508" spans="2:5" x14ac:dyDescent="0.45">
      <c r="B1508" s="838" t="s">
        <v>551</v>
      </c>
      <c r="C1508" s="838" t="s">
        <v>555</v>
      </c>
      <c r="D1508" s="838" t="s">
        <v>1013</v>
      </c>
      <c r="E1508" s="838" t="s">
        <v>1014</v>
      </c>
    </row>
    <row r="1509" spans="2:5" x14ac:dyDescent="0.45">
      <c r="B1509" s="838" t="s">
        <v>551</v>
      </c>
      <c r="C1509" s="838" t="s">
        <v>555</v>
      </c>
      <c r="D1509" s="838" t="s">
        <v>1015</v>
      </c>
      <c r="E1509" s="838" t="s">
        <v>1016</v>
      </c>
    </row>
    <row r="1510" spans="2:5" x14ac:dyDescent="0.45">
      <c r="B1510" s="838" t="s">
        <v>551</v>
      </c>
      <c r="C1510" s="838" t="s">
        <v>555</v>
      </c>
      <c r="D1510" s="838" t="s">
        <v>1017</v>
      </c>
      <c r="E1510" s="838" t="s">
        <v>1018</v>
      </c>
    </row>
    <row r="1511" spans="2:5" x14ac:dyDescent="0.45">
      <c r="B1511" s="838" t="s">
        <v>551</v>
      </c>
      <c r="C1511" s="838" t="s">
        <v>555</v>
      </c>
      <c r="D1511" s="838" t="s">
        <v>757</v>
      </c>
      <c r="E1511" s="838" t="s">
        <v>758</v>
      </c>
    </row>
    <row r="1512" spans="2:5" x14ac:dyDescent="0.45">
      <c r="B1512" s="838" t="s">
        <v>551</v>
      </c>
      <c r="C1512" s="838" t="s">
        <v>552</v>
      </c>
      <c r="D1512" s="838" t="s">
        <v>897</v>
      </c>
      <c r="E1512" s="838" t="s">
        <v>898</v>
      </c>
    </row>
    <row r="1513" spans="2:5" x14ac:dyDescent="0.45">
      <c r="B1513" s="838" t="s">
        <v>551</v>
      </c>
      <c r="C1513" s="838" t="s">
        <v>552</v>
      </c>
      <c r="D1513" s="838" t="s">
        <v>899</v>
      </c>
      <c r="E1513" s="838" t="s">
        <v>900</v>
      </c>
    </row>
    <row r="1514" spans="2:5" x14ac:dyDescent="0.45">
      <c r="B1514" s="838" t="s">
        <v>551</v>
      </c>
      <c r="C1514" s="838" t="s">
        <v>555</v>
      </c>
      <c r="D1514" s="838" t="s">
        <v>897</v>
      </c>
      <c r="E1514" s="838" t="s">
        <v>898</v>
      </c>
    </row>
    <row r="1515" spans="2:5" x14ac:dyDescent="0.45">
      <c r="B1515" s="838" t="s">
        <v>551</v>
      </c>
      <c r="C1515" s="838" t="s">
        <v>555</v>
      </c>
      <c r="D1515" s="838" t="s">
        <v>899</v>
      </c>
      <c r="E1515" s="838" t="s">
        <v>900</v>
      </c>
    </row>
    <row r="1516" spans="2:5" x14ac:dyDescent="0.45">
      <c r="B1516" s="838" t="s">
        <v>551</v>
      </c>
      <c r="C1516" s="838" t="s">
        <v>552</v>
      </c>
      <c r="D1516" s="838" t="s">
        <v>901</v>
      </c>
      <c r="E1516" s="838" t="s">
        <v>902</v>
      </c>
    </row>
    <row r="1517" spans="2:5" x14ac:dyDescent="0.45">
      <c r="B1517" s="838" t="s">
        <v>551</v>
      </c>
      <c r="C1517" s="838" t="s">
        <v>552</v>
      </c>
      <c r="D1517" s="838" t="s">
        <v>903</v>
      </c>
      <c r="E1517" s="838" t="s">
        <v>904</v>
      </c>
    </row>
    <row r="1518" spans="2:5" x14ac:dyDescent="0.45">
      <c r="B1518" s="838" t="s">
        <v>551</v>
      </c>
      <c r="C1518" s="838" t="s">
        <v>555</v>
      </c>
      <c r="D1518" s="838" t="s">
        <v>901</v>
      </c>
      <c r="E1518" s="838" t="s">
        <v>902</v>
      </c>
    </row>
    <row r="1519" spans="2:5" x14ac:dyDescent="0.45">
      <c r="B1519" s="838" t="s">
        <v>551</v>
      </c>
      <c r="C1519" s="838" t="s">
        <v>555</v>
      </c>
      <c r="D1519" s="838" t="s">
        <v>903</v>
      </c>
      <c r="E1519" s="838" t="s">
        <v>904</v>
      </c>
    </row>
    <row r="1520" spans="2:5" x14ac:dyDescent="0.45">
      <c r="B1520" s="838" t="s">
        <v>551</v>
      </c>
      <c r="C1520" s="838" t="s">
        <v>552</v>
      </c>
      <c r="D1520" s="838" t="s">
        <v>793</v>
      </c>
      <c r="E1520" s="838" t="s">
        <v>794</v>
      </c>
    </row>
    <row r="1521" spans="2:5" x14ac:dyDescent="0.45">
      <c r="B1521" s="838" t="s">
        <v>551</v>
      </c>
      <c r="C1521" s="838" t="s">
        <v>555</v>
      </c>
      <c r="D1521" s="838" t="s">
        <v>793</v>
      </c>
      <c r="E1521" s="838" t="s">
        <v>794</v>
      </c>
    </row>
    <row r="1522" spans="2:5" x14ac:dyDescent="0.45">
      <c r="B1522" s="838" t="s">
        <v>551</v>
      </c>
      <c r="C1522" s="838" t="s">
        <v>552</v>
      </c>
      <c r="D1522" s="838" t="s">
        <v>795</v>
      </c>
      <c r="E1522" s="838" t="s">
        <v>796</v>
      </c>
    </row>
    <row r="1523" spans="2:5" x14ac:dyDescent="0.45">
      <c r="B1523" s="838" t="s">
        <v>551</v>
      </c>
      <c r="C1523" s="838" t="s">
        <v>555</v>
      </c>
      <c r="D1523" s="838" t="s">
        <v>795</v>
      </c>
      <c r="E1523" s="838" t="s">
        <v>796</v>
      </c>
    </row>
    <row r="1524" spans="2:5" x14ac:dyDescent="0.45">
      <c r="B1524" s="838" t="s">
        <v>551</v>
      </c>
      <c r="C1524" s="838" t="s">
        <v>552</v>
      </c>
      <c r="D1524" s="838" t="s">
        <v>905</v>
      </c>
      <c r="E1524" s="838" t="s">
        <v>906</v>
      </c>
    </row>
    <row r="1525" spans="2:5" x14ac:dyDescent="0.45">
      <c r="B1525" s="838" t="s">
        <v>551</v>
      </c>
      <c r="C1525" s="838" t="s">
        <v>552</v>
      </c>
      <c r="D1525" s="838" t="s">
        <v>907</v>
      </c>
      <c r="E1525" s="838" t="s">
        <v>908</v>
      </c>
    </row>
    <row r="1526" spans="2:5" x14ac:dyDescent="0.45">
      <c r="B1526" s="838" t="s">
        <v>551</v>
      </c>
      <c r="C1526" s="838" t="s">
        <v>552</v>
      </c>
      <c r="D1526" s="838" t="s">
        <v>909</v>
      </c>
      <c r="E1526" s="838" t="s">
        <v>910</v>
      </c>
    </row>
    <row r="1527" spans="2:5" x14ac:dyDescent="0.45">
      <c r="B1527" s="838" t="s">
        <v>551</v>
      </c>
      <c r="C1527" s="838" t="s">
        <v>555</v>
      </c>
      <c r="D1527" s="838" t="s">
        <v>905</v>
      </c>
      <c r="E1527" s="838" t="s">
        <v>906</v>
      </c>
    </row>
    <row r="1528" spans="2:5" x14ac:dyDescent="0.45">
      <c r="B1528" s="838" t="s">
        <v>551</v>
      </c>
      <c r="C1528" s="838" t="s">
        <v>555</v>
      </c>
      <c r="D1528" s="838" t="s">
        <v>907</v>
      </c>
      <c r="E1528" s="838" t="s">
        <v>908</v>
      </c>
    </row>
    <row r="1529" spans="2:5" x14ac:dyDescent="0.45">
      <c r="B1529" s="838" t="s">
        <v>551</v>
      </c>
      <c r="C1529" s="838" t="s">
        <v>555</v>
      </c>
      <c r="D1529" s="838" t="s">
        <v>909</v>
      </c>
      <c r="E1529" s="838" t="s">
        <v>910</v>
      </c>
    </row>
    <row r="1530" spans="2:5" x14ac:dyDescent="0.45">
      <c r="B1530" s="838" t="s">
        <v>551</v>
      </c>
      <c r="C1530" s="838" t="s">
        <v>552</v>
      </c>
      <c r="D1530" s="838" t="s">
        <v>801</v>
      </c>
      <c r="E1530" s="838" t="s">
        <v>802</v>
      </c>
    </row>
    <row r="1531" spans="2:5" x14ac:dyDescent="0.45">
      <c r="B1531" s="838" t="s">
        <v>551</v>
      </c>
      <c r="C1531" s="838" t="s">
        <v>555</v>
      </c>
      <c r="D1531" s="838" t="s">
        <v>801</v>
      </c>
      <c r="E1531" s="838" t="s">
        <v>802</v>
      </c>
    </row>
    <row r="1532" spans="2:5" x14ac:dyDescent="0.45">
      <c r="B1532" s="838" t="s">
        <v>551</v>
      </c>
      <c r="C1532" s="838" t="s">
        <v>552</v>
      </c>
      <c r="D1532" s="838" t="s">
        <v>803</v>
      </c>
      <c r="E1532" s="838" t="s">
        <v>804</v>
      </c>
    </row>
    <row r="1533" spans="2:5" x14ac:dyDescent="0.45">
      <c r="B1533" s="838" t="s">
        <v>551</v>
      </c>
      <c r="C1533" s="838" t="s">
        <v>552</v>
      </c>
      <c r="D1533" s="838" t="s">
        <v>805</v>
      </c>
      <c r="E1533" s="838" t="s">
        <v>806</v>
      </c>
    </row>
    <row r="1534" spans="2:5" x14ac:dyDescent="0.45">
      <c r="B1534" s="838" t="s">
        <v>551</v>
      </c>
      <c r="C1534" s="838" t="s">
        <v>555</v>
      </c>
      <c r="D1534" s="838" t="s">
        <v>803</v>
      </c>
      <c r="E1534" s="838" t="s">
        <v>804</v>
      </c>
    </row>
    <row r="1535" spans="2:5" x14ac:dyDescent="0.45">
      <c r="B1535" s="838" t="s">
        <v>551</v>
      </c>
      <c r="C1535" s="838" t="s">
        <v>555</v>
      </c>
      <c r="D1535" s="838" t="s">
        <v>805</v>
      </c>
      <c r="E1535" s="838" t="s">
        <v>806</v>
      </c>
    </row>
    <row r="1536" spans="2:5" x14ac:dyDescent="0.45">
      <c r="B1536" s="838" t="s">
        <v>551</v>
      </c>
      <c r="C1536" s="838" t="s">
        <v>552</v>
      </c>
      <c r="D1536" s="838" t="s">
        <v>965</v>
      </c>
      <c r="E1536" s="838" t="s">
        <v>966</v>
      </c>
    </row>
    <row r="1537" spans="2:5" x14ac:dyDescent="0.45">
      <c r="B1537" s="838" t="s">
        <v>551</v>
      </c>
      <c r="C1537" s="838" t="s">
        <v>555</v>
      </c>
      <c r="D1537" s="838" t="s">
        <v>965</v>
      </c>
      <c r="E1537" s="838" t="s">
        <v>966</v>
      </c>
    </row>
    <row r="1538" spans="2:5" x14ac:dyDescent="0.45">
      <c r="B1538" s="838" t="s">
        <v>551</v>
      </c>
      <c r="C1538" s="838" t="s">
        <v>552</v>
      </c>
      <c r="D1538" s="838" t="s">
        <v>807</v>
      </c>
      <c r="E1538" s="838" t="s">
        <v>808</v>
      </c>
    </row>
    <row r="1539" spans="2:5" x14ac:dyDescent="0.45">
      <c r="B1539" s="838" t="s">
        <v>551</v>
      </c>
      <c r="C1539" s="838" t="s">
        <v>555</v>
      </c>
      <c r="D1539" s="838" t="s">
        <v>807</v>
      </c>
      <c r="E1539" s="838" t="s">
        <v>808</v>
      </c>
    </row>
    <row r="1540" spans="2:5" x14ac:dyDescent="0.45">
      <c r="B1540" s="838" t="s">
        <v>551</v>
      </c>
      <c r="C1540" s="838" t="s">
        <v>552</v>
      </c>
      <c r="D1540" s="838" t="s">
        <v>809</v>
      </c>
      <c r="E1540" s="838" t="s">
        <v>810</v>
      </c>
    </row>
    <row r="1541" spans="2:5" x14ac:dyDescent="0.45">
      <c r="B1541" s="838" t="s">
        <v>551</v>
      </c>
      <c r="C1541" s="838" t="s">
        <v>552</v>
      </c>
      <c r="D1541" s="838" t="s">
        <v>789</v>
      </c>
      <c r="E1541" s="838" t="s">
        <v>790</v>
      </c>
    </row>
    <row r="1542" spans="2:5" x14ac:dyDescent="0.45">
      <c r="B1542" s="838" t="s">
        <v>551</v>
      </c>
      <c r="C1542" s="838" t="s">
        <v>555</v>
      </c>
      <c r="D1542" s="838" t="s">
        <v>809</v>
      </c>
      <c r="E1542" s="838" t="s">
        <v>810</v>
      </c>
    </row>
    <row r="1543" spans="2:5" x14ac:dyDescent="0.45">
      <c r="B1543" s="838" t="s">
        <v>551</v>
      </c>
      <c r="C1543" s="838" t="s">
        <v>555</v>
      </c>
      <c r="D1543" s="838" t="s">
        <v>789</v>
      </c>
      <c r="E1543" s="838" t="s">
        <v>790</v>
      </c>
    </row>
    <row r="1544" spans="2:5" x14ac:dyDescent="0.45">
      <c r="B1544" s="838" t="s">
        <v>551</v>
      </c>
      <c r="C1544" s="838" t="s">
        <v>552</v>
      </c>
      <c r="D1544" s="838" t="s">
        <v>811</v>
      </c>
      <c r="E1544" s="838" t="s">
        <v>812</v>
      </c>
    </row>
    <row r="1545" spans="2:5" x14ac:dyDescent="0.45">
      <c r="B1545" s="838" t="s">
        <v>551</v>
      </c>
      <c r="C1545" s="838" t="s">
        <v>552</v>
      </c>
      <c r="D1545" s="838" t="s">
        <v>813</v>
      </c>
      <c r="E1545" s="838" t="s">
        <v>814</v>
      </c>
    </row>
    <row r="1546" spans="2:5" x14ac:dyDescent="0.45">
      <c r="B1546" s="838" t="s">
        <v>551</v>
      </c>
      <c r="C1546" s="838" t="s">
        <v>552</v>
      </c>
      <c r="D1546" s="838" t="s">
        <v>815</v>
      </c>
      <c r="E1546" s="838" t="s">
        <v>816</v>
      </c>
    </row>
    <row r="1547" spans="2:5" x14ac:dyDescent="0.45">
      <c r="B1547" s="838" t="s">
        <v>551</v>
      </c>
      <c r="C1547" s="838" t="s">
        <v>555</v>
      </c>
      <c r="D1547" s="838" t="s">
        <v>811</v>
      </c>
      <c r="E1547" s="838" t="s">
        <v>812</v>
      </c>
    </row>
    <row r="1548" spans="2:5" x14ac:dyDescent="0.45">
      <c r="B1548" s="838" t="s">
        <v>551</v>
      </c>
      <c r="C1548" s="838" t="s">
        <v>555</v>
      </c>
      <c r="D1548" s="838" t="s">
        <v>813</v>
      </c>
      <c r="E1548" s="838" t="s">
        <v>814</v>
      </c>
    </row>
    <row r="1549" spans="2:5" x14ac:dyDescent="0.45">
      <c r="B1549" s="838" t="s">
        <v>551</v>
      </c>
      <c r="C1549" s="838" t="s">
        <v>555</v>
      </c>
      <c r="D1549" s="838" t="s">
        <v>815</v>
      </c>
      <c r="E1549" s="838" t="s">
        <v>816</v>
      </c>
    </row>
    <row r="1550" spans="2:5" x14ac:dyDescent="0.45">
      <c r="B1550" s="838" t="s">
        <v>551</v>
      </c>
      <c r="C1550" s="838" t="s">
        <v>552</v>
      </c>
      <c r="D1550" s="838" t="s">
        <v>817</v>
      </c>
      <c r="E1550" s="838" t="s">
        <v>818</v>
      </c>
    </row>
    <row r="1551" spans="2:5" x14ac:dyDescent="0.45">
      <c r="B1551" s="838" t="s">
        <v>551</v>
      </c>
      <c r="C1551" s="838" t="s">
        <v>555</v>
      </c>
      <c r="D1551" s="838" t="s">
        <v>817</v>
      </c>
      <c r="E1551" s="838" t="s">
        <v>818</v>
      </c>
    </row>
    <row r="1552" spans="2:5" x14ac:dyDescent="0.45">
      <c r="B1552" s="838" t="s">
        <v>551</v>
      </c>
      <c r="C1552" s="838" t="s">
        <v>552</v>
      </c>
      <c r="D1552" s="838" t="s">
        <v>819</v>
      </c>
      <c r="E1552" s="838" t="s">
        <v>820</v>
      </c>
    </row>
    <row r="1553" spans="2:5" x14ac:dyDescent="0.45">
      <c r="B1553" s="838" t="s">
        <v>551</v>
      </c>
      <c r="C1553" s="838" t="s">
        <v>552</v>
      </c>
      <c r="D1553" s="838" t="s">
        <v>821</v>
      </c>
      <c r="E1553" s="838" t="s">
        <v>822</v>
      </c>
    </row>
    <row r="1554" spans="2:5" x14ac:dyDescent="0.45">
      <c r="B1554" s="838" t="s">
        <v>551</v>
      </c>
      <c r="C1554" s="838" t="s">
        <v>555</v>
      </c>
      <c r="D1554" s="838" t="s">
        <v>819</v>
      </c>
      <c r="E1554" s="838" t="s">
        <v>820</v>
      </c>
    </row>
    <row r="1555" spans="2:5" x14ac:dyDescent="0.45">
      <c r="B1555" s="838" t="s">
        <v>551</v>
      </c>
      <c r="C1555" s="838" t="s">
        <v>555</v>
      </c>
      <c r="D1555" s="838" t="s">
        <v>821</v>
      </c>
      <c r="E1555" s="838" t="s">
        <v>822</v>
      </c>
    </row>
    <row r="1556" spans="2:5" x14ac:dyDescent="0.45">
      <c r="B1556" s="838" t="s">
        <v>558</v>
      </c>
      <c r="C1556" s="838" t="s">
        <v>559</v>
      </c>
      <c r="D1556" s="838" t="s">
        <v>559</v>
      </c>
      <c r="E1556" s="838" t="s">
        <v>558</v>
      </c>
    </row>
    <row r="1557" spans="2:5" x14ac:dyDescent="0.45">
      <c r="B1557" s="838" t="s">
        <v>558</v>
      </c>
      <c r="C1557" s="838" t="s">
        <v>559</v>
      </c>
      <c r="D1557" s="838" t="s">
        <v>1019</v>
      </c>
      <c r="E1557" s="838" t="s">
        <v>1020</v>
      </c>
    </row>
    <row r="1558" spans="2:5" x14ac:dyDescent="0.45">
      <c r="B1558" s="838" t="s">
        <v>558</v>
      </c>
      <c r="C1558" s="838" t="s">
        <v>559</v>
      </c>
      <c r="D1558" s="838" t="s">
        <v>1021</v>
      </c>
      <c r="E1558" s="838" t="s">
        <v>1022</v>
      </c>
    </row>
    <row r="1559" spans="2:5" x14ac:dyDescent="0.45">
      <c r="B1559" s="838" t="s">
        <v>558</v>
      </c>
      <c r="C1559" s="838" t="s">
        <v>559</v>
      </c>
      <c r="D1559" s="838" t="s">
        <v>1023</v>
      </c>
      <c r="E1559" s="838" t="s">
        <v>1024</v>
      </c>
    </row>
    <row r="1560" spans="2:5" x14ac:dyDescent="0.45">
      <c r="B1560" s="838" t="s">
        <v>558</v>
      </c>
      <c r="C1560" s="838" t="s">
        <v>559</v>
      </c>
      <c r="D1560" s="838" t="s">
        <v>1025</v>
      </c>
      <c r="E1560" s="838" t="s">
        <v>1026</v>
      </c>
    </row>
    <row r="1561" spans="2:5" x14ac:dyDescent="0.45">
      <c r="B1561" s="838" t="s">
        <v>558</v>
      </c>
      <c r="C1561" s="838" t="s">
        <v>559</v>
      </c>
      <c r="D1561" s="838" t="s">
        <v>1027</v>
      </c>
      <c r="E1561" s="838" t="s">
        <v>1028</v>
      </c>
    </row>
    <row r="1562" spans="2:5" x14ac:dyDescent="0.45">
      <c r="B1562" s="838" t="s">
        <v>558</v>
      </c>
      <c r="C1562" s="838" t="s">
        <v>559</v>
      </c>
      <c r="D1562" s="838" t="s">
        <v>1029</v>
      </c>
      <c r="E1562" s="838" t="s">
        <v>1030</v>
      </c>
    </row>
    <row r="1563" spans="2:5" x14ac:dyDescent="0.45">
      <c r="B1563" s="838" t="s">
        <v>558</v>
      </c>
      <c r="C1563" s="838" t="s">
        <v>559</v>
      </c>
      <c r="D1563" s="838" t="s">
        <v>1031</v>
      </c>
      <c r="E1563" s="838" t="s">
        <v>1032</v>
      </c>
    </row>
    <row r="1564" spans="2:5" x14ac:dyDescent="0.45">
      <c r="B1564" s="838" t="s">
        <v>558</v>
      </c>
      <c r="C1564" s="838" t="s">
        <v>559</v>
      </c>
      <c r="D1564" s="838" t="s">
        <v>1033</v>
      </c>
      <c r="E1564" s="838" t="s">
        <v>1034</v>
      </c>
    </row>
    <row r="1565" spans="2:5" x14ac:dyDescent="0.45">
      <c r="B1565" s="838" t="s">
        <v>558</v>
      </c>
      <c r="C1565" s="838" t="s">
        <v>559</v>
      </c>
      <c r="D1565" s="838" t="s">
        <v>1035</v>
      </c>
      <c r="E1565" s="838" t="s">
        <v>1036</v>
      </c>
    </row>
    <row r="1566" spans="2:5" x14ac:dyDescent="0.45">
      <c r="B1566" s="838" t="s">
        <v>558</v>
      </c>
      <c r="C1566" s="838" t="s">
        <v>559</v>
      </c>
      <c r="D1566" s="838" t="s">
        <v>1037</v>
      </c>
      <c r="E1566" s="838" t="s">
        <v>1038</v>
      </c>
    </row>
    <row r="1567" spans="2:5" x14ac:dyDescent="0.45">
      <c r="B1567" s="838" t="s">
        <v>558</v>
      </c>
      <c r="C1567" s="838" t="s">
        <v>559</v>
      </c>
      <c r="D1567" s="838" t="s">
        <v>1039</v>
      </c>
      <c r="E1567" s="838" t="s">
        <v>1040</v>
      </c>
    </row>
    <row r="1568" spans="2:5" x14ac:dyDescent="0.45">
      <c r="B1568" s="838" t="s">
        <v>558</v>
      </c>
      <c r="C1568" s="838" t="s">
        <v>559</v>
      </c>
      <c r="D1568" s="838" t="s">
        <v>1041</v>
      </c>
      <c r="E1568" s="838" t="s">
        <v>1042</v>
      </c>
    </row>
    <row r="1569" spans="2:5" x14ac:dyDescent="0.45">
      <c r="B1569" s="838" t="s">
        <v>558</v>
      </c>
      <c r="C1569" s="838" t="s">
        <v>559</v>
      </c>
      <c r="D1569" s="838" t="s">
        <v>1043</v>
      </c>
      <c r="E1569" s="838" t="s">
        <v>1044</v>
      </c>
    </row>
    <row r="1570" spans="2:5" x14ac:dyDescent="0.45">
      <c r="B1570" s="838" t="s">
        <v>558</v>
      </c>
      <c r="C1570" s="838" t="s">
        <v>559</v>
      </c>
      <c r="D1570" s="838" t="s">
        <v>1045</v>
      </c>
      <c r="E1570" s="838" t="s">
        <v>1046</v>
      </c>
    </row>
    <row r="1571" spans="2:5" x14ac:dyDescent="0.45">
      <c r="B1571" s="838" t="s">
        <v>558</v>
      </c>
      <c r="C1571" s="838" t="s">
        <v>559</v>
      </c>
      <c r="D1571" s="838" t="s">
        <v>1047</v>
      </c>
      <c r="E1571" s="838" t="s">
        <v>1048</v>
      </c>
    </row>
    <row r="1572" spans="2:5" x14ac:dyDescent="0.45">
      <c r="B1572" s="838" t="s">
        <v>558</v>
      </c>
      <c r="C1572" s="838" t="s">
        <v>559</v>
      </c>
      <c r="D1572" s="838" t="s">
        <v>1049</v>
      </c>
      <c r="E1572" s="838" t="s">
        <v>1050</v>
      </c>
    </row>
    <row r="1573" spans="2:5" x14ac:dyDescent="0.45">
      <c r="B1573" s="838" t="s">
        <v>558</v>
      </c>
      <c r="C1573" s="838" t="s">
        <v>559</v>
      </c>
      <c r="D1573" s="838" t="s">
        <v>1051</v>
      </c>
      <c r="E1573" s="838" t="s">
        <v>1052</v>
      </c>
    </row>
    <row r="1574" spans="2:5" x14ac:dyDescent="0.45">
      <c r="B1574" s="838" t="s">
        <v>558</v>
      </c>
      <c r="C1574" s="838" t="s">
        <v>559</v>
      </c>
      <c r="D1574" s="838" t="s">
        <v>1053</v>
      </c>
      <c r="E1574" s="838" t="s">
        <v>1054</v>
      </c>
    </row>
    <row r="1575" spans="2:5" x14ac:dyDescent="0.45">
      <c r="B1575" s="838" t="s">
        <v>558</v>
      </c>
      <c r="C1575" s="838" t="s">
        <v>559</v>
      </c>
      <c r="D1575" s="838" t="s">
        <v>1055</v>
      </c>
      <c r="E1575" s="838" t="s">
        <v>1056</v>
      </c>
    </row>
    <row r="1576" spans="2:5" x14ac:dyDescent="0.45">
      <c r="B1576" s="838" t="s">
        <v>558</v>
      </c>
      <c r="C1576" s="838" t="s">
        <v>559</v>
      </c>
      <c r="D1576" s="838" t="s">
        <v>1057</v>
      </c>
      <c r="E1576" s="838" t="s">
        <v>1058</v>
      </c>
    </row>
    <row r="1577" spans="2:5" x14ac:dyDescent="0.45">
      <c r="B1577" s="838" t="s">
        <v>558</v>
      </c>
      <c r="C1577" s="838" t="s">
        <v>559</v>
      </c>
      <c r="D1577" s="838" t="s">
        <v>1059</v>
      </c>
      <c r="E1577" s="838" t="s">
        <v>1060</v>
      </c>
    </row>
    <row r="1578" spans="2:5" x14ac:dyDescent="0.45">
      <c r="B1578" s="838" t="s">
        <v>558</v>
      </c>
      <c r="C1578" s="838" t="s">
        <v>559</v>
      </c>
      <c r="D1578" s="838" t="s">
        <v>1061</v>
      </c>
      <c r="E1578" s="838" t="s">
        <v>1062</v>
      </c>
    </row>
    <row r="1579" spans="2:5" x14ac:dyDescent="0.45">
      <c r="B1579" s="838" t="s">
        <v>558</v>
      </c>
      <c r="C1579" s="838" t="s">
        <v>559</v>
      </c>
      <c r="D1579" s="838" t="s">
        <v>1063</v>
      </c>
      <c r="E1579" s="838" t="s">
        <v>1064</v>
      </c>
    </row>
    <row r="1580" spans="2:5" x14ac:dyDescent="0.45">
      <c r="B1580" s="838" t="s">
        <v>558</v>
      </c>
      <c r="C1580" s="838" t="s">
        <v>559</v>
      </c>
      <c r="D1580" s="838" t="s">
        <v>1065</v>
      </c>
      <c r="E1580" s="838" t="s">
        <v>1066</v>
      </c>
    </row>
    <row r="1581" spans="2:5" x14ac:dyDescent="0.45">
      <c r="B1581" s="838" t="s">
        <v>558</v>
      </c>
      <c r="C1581" s="838" t="s">
        <v>559</v>
      </c>
      <c r="D1581" s="838" t="s">
        <v>1067</v>
      </c>
      <c r="E1581" s="838" t="s">
        <v>1068</v>
      </c>
    </row>
    <row r="1582" spans="2:5" x14ac:dyDescent="0.45">
      <c r="B1582" s="838" t="s">
        <v>558</v>
      </c>
      <c r="C1582" s="838" t="s">
        <v>559</v>
      </c>
      <c r="D1582" s="838" t="s">
        <v>1069</v>
      </c>
      <c r="E1582" s="838" t="s">
        <v>1070</v>
      </c>
    </row>
    <row r="1583" spans="2:5" x14ac:dyDescent="0.45">
      <c r="B1583" s="838" t="s">
        <v>558</v>
      </c>
      <c r="C1583" s="838" t="s">
        <v>559</v>
      </c>
      <c r="D1583" s="838" t="s">
        <v>1071</v>
      </c>
      <c r="E1583" s="838" t="s">
        <v>1072</v>
      </c>
    </row>
    <row r="1584" spans="2:5" x14ac:dyDescent="0.45">
      <c r="B1584" s="838" t="s">
        <v>558</v>
      </c>
      <c r="C1584" s="838" t="s">
        <v>559</v>
      </c>
      <c r="D1584" s="838" t="s">
        <v>1073</v>
      </c>
      <c r="E1584" s="838" t="s">
        <v>1074</v>
      </c>
    </row>
    <row r="1585" spans="2:5" x14ac:dyDescent="0.45">
      <c r="B1585" s="838" t="s">
        <v>558</v>
      </c>
      <c r="C1585" s="838" t="s">
        <v>559</v>
      </c>
      <c r="D1585" s="838" t="s">
        <v>1075</v>
      </c>
      <c r="E1585" s="838" t="s">
        <v>1076</v>
      </c>
    </row>
    <row r="1586" spans="2:5" x14ac:dyDescent="0.45">
      <c r="B1586" s="838" t="s">
        <v>558</v>
      </c>
      <c r="C1586" s="838" t="s">
        <v>559</v>
      </c>
      <c r="D1586" s="838" t="s">
        <v>1077</v>
      </c>
      <c r="E1586" s="838" t="s">
        <v>1078</v>
      </c>
    </row>
    <row r="1587" spans="2:5" x14ac:dyDescent="0.45">
      <c r="B1587" s="838" t="s">
        <v>558</v>
      </c>
      <c r="C1587" s="838" t="s">
        <v>559</v>
      </c>
      <c r="D1587" s="838" t="s">
        <v>1079</v>
      </c>
      <c r="E1587" s="838" t="s">
        <v>1080</v>
      </c>
    </row>
    <row r="1588" spans="2:5" x14ac:dyDescent="0.45">
      <c r="B1588" s="838" t="s">
        <v>558</v>
      </c>
      <c r="C1588" s="838" t="s">
        <v>559</v>
      </c>
      <c r="D1588" s="838" t="s">
        <v>1081</v>
      </c>
      <c r="E1588" s="838" t="s">
        <v>1082</v>
      </c>
    </row>
    <row r="1589" spans="2:5" x14ac:dyDescent="0.45">
      <c r="B1589" s="838" t="s">
        <v>558</v>
      </c>
      <c r="C1589" s="838" t="s">
        <v>559</v>
      </c>
      <c r="D1589" s="838" t="s">
        <v>1083</v>
      </c>
      <c r="E1589" s="838" t="s">
        <v>1084</v>
      </c>
    </row>
    <row r="1590" spans="2:5" x14ac:dyDescent="0.45">
      <c r="B1590" s="838" t="s">
        <v>558</v>
      </c>
      <c r="C1590" s="838" t="s">
        <v>559</v>
      </c>
      <c r="D1590" s="838" t="s">
        <v>1085</v>
      </c>
      <c r="E1590" s="838" t="s">
        <v>1086</v>
      </c>
    </row>
    <row r="1591" spans="2:5" x14ac:dyDescent="0.45">
      <c r="B1591" s="838" t="s">
        <v>558</v>
      </c>
      <c r="C1591" s="838" t="s">
        <v>559</v>
      </c>
      <c r="D1591" s="838" t="s">
        <v>1087</v>
      </c>
      <c r="E1591" s="838" t="s">
        <v>1088</v>
      </c>
    </row>
    <row r="1592" spans="2:5" x14ac:dyDescent="0.45">
      <c r="B1592" s="838" t="s">
        <v>558</v>
      </c>
      <c r="C1592" s="838" t="s">
        <v>559</v>
      </c>
      <c r="D1592" s="838" t="s">
        <v>1089</v>
      </c>
      <c r="E1592" s="838" t="s">
        <v>1090</v>
      </c>
    </row>
    <row r="1593" spans="2:5" x14ac:dyDescent="0.45">
      <c r="B1593" s="838" t="s">
        <v>558</v>
      </c>
      <c r="C1593" s="838" t="s">
        <v>559</v>
      </c>
      <c r="D1593" s="838" t="s">
        <v>1091</v>
      </c>
      <c r="E1593" s="838" t="s">
        <v>1092</v>
      </c>
    </row>
    <row r="1594" spans="2:5" x14ac:dyDescent="0.45">
      <c r="B1594" s="838" t="s">
        <v>558</v>
      </c>
      <c r="C1594" s="838" t="s">
        <v>559</v>
      </c>
      <c r="D1594" s="838" t="s">
        <v>1093</v>
      </c>
      <c r="E1594" s="838" t="s">
        <v>1094</v>
      </c>
    </row>
    <row r="1595" spans="2:5" x14ac:dyDescent="0.45">
      <c r="B1595" s="838" t="s">
        <v>558</v>
      </c>
      <c r="C1595" s="838" t="s">
        <v>559</v>
      </c>
      <c r="D1595" s="838" t="s">
        <v>1095</v>
      </c>
      <c r="E1595" s="838" t="s">
        <v>1096</v>
      </c>
    </row>
    <row r="1596" spans="2:5" x14ac:dyDescent="0.45">
      <c r="B1596" s="838" t="s">
        <v>558</v>
      </c>
      <c r="C1596" s="838" t="s">
        <v>559</v>
      </c>
      <c r="D1596" s="838" t="s">
        <v>1097</v>
      </c>
      <c r="E1596" s="838" t="s">
        <v>1098</v>
      </c>
    </row>
    <row r="1597" spans="2:5" x14ac:dyDescent="0.45">
      <c r="B1597" s="838" t="s">
        <v>558</v>
      </c>
      <c r="C1597" s="838" t="s">
        <v>559</v>
      </c>
      <c r="D1597" s="838" t="s">
        <v>1099</v>
      </c>
      <c r="E1597" s="838" t="s">
        <v>1100</v>
      </c>
    </row>
    <row r="1598" spans="2:5" x14ac:dyDescent="0.45">
      <c r="B1598" s="838" t="s">
        <v>558</v>
      </c>
      <c r="C1598" s="838" t="s">
        <v>559</v>
      </c>
      <c r="D1598" s="838" t="s">
        <v>1101</v>
      </c>
      <c r="E1598" s="838" t="s">
        <v>1102</v>
      </c>
    </row>
    <row r="1599" spans="2:5" x14ac:dyDescent="0.45">
      <c r="B1599" s="838" t="s">
        <v>558</v>
      </c>
      <c r="C1599" s="838" t="s">
        <v>559</v>
      </c>
      <c r="D1599" s="838" t="s">
        <v>1103</v>
      </c>
      <c r="E1599" s="838" t="s">
        <v>1104</v>
      </c>
    </row>
    <row r="1600" spans="2:5" x14ac:dyDescent="0.45">
      <c r="B1600" s="838" t="s">
        <v>558</v>
      </c>
      <c r="C1600" s="838" t="s">
        <v>559</v>
      </c>
      <c r="D1600" s="838" t="s">
        <v>1105</v>
      </c>
      <c r="E1600" s="838" t="s">
        <v>1106</v>
      </c>
    </row>
    <row r="1601" spans="2:5" x14ac:dyDescent="0.45">
      <c r="B1601" s="838" t="s">
        <v>558</v>
      </c>
      <c r="C1601" s="838" t="s">
        <v>559</v>
      </c>
      <c r="D1601" s="838" t="s">
        <v>1107</v>
      </c>
      <c r="E1601" s="838" t="s">
        <v>1108</v>
      </c>
    </row>
    <row r="1602" spans="2:5" x14ac:dyDescent="0.45">
      <c r="B1602" s="838" t="s">
        <v>558</v>
      </c>
      <c r="C1602" s="838" t="s">
        <v>559</v>
      </c>
      <c r="D1602" s="838" t="s">
        <v>1109</v>
      </c>
      <c r="E1602" s="838" t="s">
        <v>1110</v>
      </c>
    </row>
    <row r="1603" spans="2:5" x14ac:dyDescent="0.45">
      <c r="B1603" s="838" t="s">
        <v>558</v>
      </c>
      <c r="C1603" s="838" t="s">
        <v>559</v>
      </c>
      <c r="D1603" s="838" t="s">
        <v>1111</v>
      </c>
      <c r="E1603" s="838" t="s">
        <v>1112</v>
      </c>
    </row>
    <row r="1604" spans="2:5" x14ac:dyDescent="0.45">
      <c r="B1604" s="838" t="s">
        <v>558</v>
      </c>
      <c r="C1604" s="838" t="s">
        <v>559</v>
      </c>
      <c r="D1604" s="838" t="s">
        <v>1113</v>
      </c>
      <c r="E1604" s="838" t="s">
        <v>1114</v>
      </c>
    </row>
    <row r="1605" spans="2:5" x14ac:dyDescent="0.45">
      <c r="B1605" s="838" t="s">
        <v>558</v>
      </c>
      <c r="C1605" s="838" t="s">
        <v>559</v>
      </c>
      <c r="D1605" s="838" t="s">
        <v>1115</v>
      </c>
      <c r="E1605" s="838" t="s">
        <v>1116</v>
      </c>
    </row>
    <row r="1606" spans="2:5" x14ac:dyDescent="0.45">
      <c r="B1606" s="838" t="s">
        <v>558</v>
      </c>
      <c r="C1606" s="838" t="s">
        <v>559</v>
      </c>
      <c r="D1606" s="838" t="s">
        <v>1117</v>
      </c>
      <c r="E1606" s="838" t="s">
        <v>1118</v>
      </c>
    </row>
    <row r="1607" spans="2:5" x14ac:dyDescent="0.45">
      <c r="B1607" s="838" t="s">
        <v>558</v>
      </c>
      <c r="C1607" s="838" t="s">
        <v>559</v>
      </c>
      <c r="D1607" s="838" t="s">
        <v>1119</v>
      </c>
      <c r="E1607" s="838" t="s">
        <v>1120</v>
      </c>
    </row>
    <row r="1608" spans="2:5" x14ac:dyDescent="0.45">
      <c r="B1608" s="838" t="s">
        <v>558</v>
      </c>
      <c r="C1608" s="838" t="s">
        <v>559</v>
      </c>
      <c r="D1608" s="838" t="s">
        <v>1121</v>
      </c>
      <c r="E1608" s="838" t="s">
        <v>1122</v>
      </c>
    </row>
    <row r="1609" spans="2:5" x14ac:dyDescent="0.45">
      <c r="B1609" s="838" t="s">
        <v>558</v>
      </c>
      <c r="C1609" s="838" t="s">
        <v>559</v>
      </c>
      <c r="D1609" s="838" t="s">
        <v>1123</v>
      </c>
      <c r="E1609" s="838" t="s">
        <v>1124</v>
      </c>
    </row>
    <row r="1610" spans="2:5" x14ac:dyDescent="0.45">
      <c r="B1610" s="838" t="s">
        <v>558</v>
      </c>
      <c r="C1610" s="838" t="s">
        <v>559</v>
      </c>
      <c r="D1610" s="838" t="s">
        <v>1125</v>
      </c>
      <c r="E1610" s="838" t="s">
        <v>1126</v>
      </c>
    </row>
    <row r="1611" spans="2:5" x14ac:dyDescent="0.45">
      <c r="B1611" s="838" t="s">
        <v>558</v>
      </c>
      <c r="C1611" s="838" t="s">
        <v>559</v>
      </c>
      <c r="D1611" s="838" t="s">
        <v>1127</v>
      </c>
      <c r="E1611" s="838" t="s">
        <v>1128</v>
      </c>
    </row>
    <row r="1612" spans="2:5" x14ac:dyDescent="0.45">
      <c r="B1612" s="838" t="s">
        <v>558</v>
      </c>
      <c r="C1612" s="838" t="s">
        <v>559</v>
      </c>
      <c r="D1612" s="838" t="s">
        <v>1129</v>
      </c>
      <c r="E1612" s="838" t="s">
        <v>1130</v>
      </c>
    </row>
    <row r="1613" spans="2:5" x14ac:dyDescent="0.45">
      <c r="B1613" s="838" t="s">
        <v>558</v>
      </c>
      <c r="C1613" s="838" t="s">
        <v>559</v>
      </c>
      <c r="D1613" s="838" t="s">
        <v>1131</v>
      </c>
      <c r="E1613" s="838" t="s">
        <v>1132</v>
      </c>
    </row>
    <row r="1614" spans="2:5" x14ac:dyDescent="0.45">
      <c r="B1614" s="838" t="s">
        <v>558</v>
      </c>
      <c r="C1614" s="838" t="s">
        <v>559</v>
      </c>
      <c r="D1614" s="838" t="s">
        <v>1133</v>
      </c>
      <c r="E1614" s="838" t="s">
        <v>1134</v>
      </c>
    </row>
    <row r="1615" spans="2:5" x14ac:dyDescent="0.45">
      <c r="B1615" s="838" t="s">
        <v>558</v>
      </c>
      <c r="C1615" s="838" t="s">
        <v>559</v>
      </c>
      <c r="D1615" s="838" t="s">
        <v>1135</v>
      </c>
      <c r="E1615" s="838" t="s">
        <v>1136</v>
      </c>
    </row>
    <row r="1616" spans="2:5" x14ac:dyDescent="0.45">
      <c r="B1616" s="838" t="s">
        <v>558</v>
      </c>
      <c r="C1616" s="838" t="s">
        <v>559</v>
      </c>
      <c r="D1616" s="838" t="s">
        <v>1137</v>
      </c>
      <c r="E1616" s="838" t="s">
        <v>1138</v>
      </c>
    </row>
    <row r="1617" spans="2:5" x14ac:dyDescent="0.45">
      <c r="B1617" s="838" t="s">
        <v>558</v>
      </c>
      <c r="C1617" s="838" t="s">
        <v>559</v>
      </c>
      <c r="D1617" s="838" t="s">
        <v>1139</v>
      </c>
      <c r="E1617" s="838" t="s">
        <v>1140</v>
      </c>
    </row>
    <row r="1618" spans="2:5" x14ac:dyDescent="0.45">
      <c r="B1618" s="838" t="s">
        <v>558</v>
      </c>
      <c r="C1618" s="838" t="s">
        <v>559</v>
      </c>
      <c r="D1618" s="838" t="s">
        <v>1141</v>
      </c>
      <c r="E1618" s="838" t="s">
        <v>1142</v>
      </c>
    </row>
    <row r="1619" spans="2:5" x14ac:dyDescent="0.45">
      <c r="B1619" s="838" t="s">
        <v>558</v>
      </c>
      <c r="C1619" s="838" t="s">
        <v>559</v>
      </c>
      <c r="D1619" s="838" t="s">
        <v>1143</v>
      </c>
      <c r="E1619" s="838" t="s">
        <v>1144</v>
      </c>
    </row>
    <row r="1620" spans="2:5" x14ac:dyDescent="0.45">
      <c r="B1620" s="838" t="s">
        <v>558</v>
      </c>
      <c r="C1620" s="838" t="s">
        <v>559</v>
      </c>
      <c r="D1620" s="838" t="s">
        <v>1145</v>
      </c>
      <c r="E1620" s="838" t="s">
        <v>1146</v>
      </c>
    </row>
    <row r="1621" spans="2:5" x14ac:dyDescent="0.45">
      <c r="B1621" s="838" t="s">
        <v>558</v>
      </c>
      <c r="C1621" s="838" t="s">
        <v>559</v>
      </c>
      <c r="D1621" s="838" t="s">
        <v>1147</v>
      </c>
      <c r="E1621" s="838" t="s">
        <v>1148</v>
      </c>
    </row>
    <row r="1622" spans="2:5" x14ac:dyDescent="0.45">
      <c r="B1622" s="838" t="s">
        <v>558</v>
      </c>
      <c r="C1622" s="838" t="s">
        <v>559</v>
      </c>
      <c r="D1622" s="838" t="s">
        <v>1149</v>
      </c>
      <c r="E1622" s="838" t="s">
        <v>1150</v>
      </c>
    </row>
    <row r="1623" spans="2:5" x14ac:dyDescent="0.45">
      <c r="B1623" s="838" t="s">
        <v>558</v>
      </c>
      <c r="C1623" s="838" t="s">
        <v>559</v>
      </c>
      <c r="D1623" s="838" t="s">
        <v>1151</v>
      </c>
      <c r="E1623" s="838" t="s">
        <v>1152</v>
      </c>
    </row>
    <row r="1624" spans="2:5" x14ac:dyDescent="0.45">
      <c r="B1624" s="838" t="s">
        <v>558</v>
      </c>
      <c r="C1624" s="838" t="s">
        <v>559</v>
      </c>
      <c r="D1624" s="838" t="s">
        <v>1153</v>
      </c>
      <c r="E1624" s="838" t="s">
        <v>1154</v>
      </c>
    </row>
    <row r="1625" spans="2:5" x14ac:dyDescent="0.45">
      <c r="B1625" s="838" t="s">
        <v>558</v>
      </c>
      <c r="C1625" s="838" t="s">
        <v>559</v>
      </c>
      <c r="D1625" s="838" t="s">
        <v>1155</v>
      </c>
      <c r="E1625" s="838" t="s">
        <v>1156</v>
      </c>
    </row>
    <row r="1626" spans="2:5" x14ac:dyDescent="0.45">
      <c r="B1626" s="838" t="s">
        <v>558</v>
      </c>
      <c r="C1626" s="838" t="s">
        <v>559</v>
      </c>
      <c r="D1626" s="838" t="s">
        <v>1157</v>
      </c>
      <c r="E1626" s="838" t="s">
        <v>1158</v>
      </c>
    </row>
    <row r="1627" spans="2:5" x14ac:dyDescent="0.45">
      <c r="B1627" s="838" t="s">
        <v>558</v>
      </c>
      <c r="C1627" s="838" t="s">
        <v>559</v>
      </c>
      <c r="D1627" s="838" t="s">
        <v>1159</v>
      </c>
      <c r="E1627" s="838" t="s">
        <v>1160</v>
      </c>
    </row>
    <row r="1628" spans="2:5" x14ac:dyDescent="0.45">
      <c r="B1628" s="838" t="s">
        <v>558</v>
      </c>
      <c r="C1628" s="838" t="s">
        <v>559</v>
      </c>
      <c r="D1628" s="838" t="s">
        <v>1161</v>
      </c>
      <c r="E1628" s="838" t="s">
        <v>1162</v>
      </c>
    </row>
    <row r="1629" spans="2:5" x14ac:dyDescent="0.45">
      <c r="B1629" s="838" t="s">
        <v>558</v>
      </c>
      <c r="C1629" s="838" t="s">
        <v>559</v>
      </c>
      <c r="D1629" s="838" t="s">
        <v>1163</v>
      </c>
      <c r="E1629" s="838" t="s">
        <v>1164</v>
      </c>
    </row>
    <row r="1630" spans="2:5" x14ac:dyDescent="0.45">
      <c r="B1630" s="838" t="s">
        <v>558</v>
      </c>
      <c r="C1630" s="838" t="s">
        <v>559</v>
      </c>
      <c r="D1630" s="838" t="s">
        <v>1165</v>
      </c>
      <c r="E1630" s="838" t="s">
        <v>1166</v>
      </c>
    </row>
    <row r="1631" spans="2:5" x14ac:dyDescent="0.45">
      <c r="B1631" s="838" t="s">
        <v>558</v>
      </c>
      <c r="C1631" s="838" t="s">
        <v>559</v>
      </c>
      <c r="D1631" s="838" t="s">
        <v>1167</v>
      </c>
      <c r="E1631" s="838" t="s">
        <v>1168</v>
      </c>
    </row>
    <row r="1632" spans="2:5" x14ac:dyDescent="0.45">
      <c r="B1632" s="838" t="s">
        <v>558</v>
      </c>
      <c r="C1632" s="838" t="s">
        <v>559</v>
      </c>
      <c r="D1632" s="838" t="s">
        <v>1169</v>
      </c>
      <c r="E1632" s="838" t="s">
        <v>1170</v>
      </c>
    </row>
    <row r="1633" spans="2:5" x14ac:dyDescent="0.45">
      <c r="B1633" s="838" t="s">
        <v>558</v>
      </c>
      <c r="C1633" s="838" t="s">
        <v>559</v>
      </c>
      <c r="D1633" s="838" t="s">
        <v>1171</v>
      </c>
      <c r="E1633" s="838" t="s">
        <v>1172</v>
      </c>
    </row>
    <row r="1634" spans="2:5" x14ac:dyDescent="0.45">
      <c r="B1634" s="838" t="s">
        <v>558</v>
      </c>
      <c r="C1634" s="838" t="s">
        <v>559</v>
      </c>
      <c r="D1634" s="838" t="s">
        <v>1173</v>
      </c>
      <c r="E1634" s="838" t="s">
        <v>1174</v>
      </c>
    </row>
    <row r="1635" spans="2:5" x14ac:dyDescent="0.45">
      <c r="B1635" s="838" t="s">
        <v>558</v>
      </c>
      <c r="C1635" s="838" t="s">
        <v>559</v>
      </c>
      <c r="D1635" s="838" t="s">
        <v>1175</v>
      </c>
      <c r="E1635" s="838" t="s">
        <v>1176</v>
      </c>
    </row>
    <row r="1636" spans="2:5" x14ac:dyDescent="0.45">
      <c r="B1636" s="838" t="s">
        <v>558</v>
      </c>
      <c r="C1636" s="838" t="s">
        <v>559</v>
      </c>
      <c r="D1636" s="838" t="s">
        <v>1177</v>
      </c>
      <c r="E1636" s="838" t="s">
        <v>1178</v>
      </c>
    </row>
    <row r="1637" spans="2:5" x14ac:dyDescent="0.45">
      <c r="B1637" s="838" t="s">
        <v>558</v>
      </c>
      <c r="C1637" s="838" t="s">
        <v>559</v>
      </c>
      <c r="D1637" s="838" t="s">
        <v>1179</v>
      </c>
      <c r="E1637" s="838" t="s">
        <v>1180</v>
      </c>
    </row>
    <row r="1638" spans="2:5" x14ac:dyDescent="0.45">
      <c r="B1638" s="838" t="s">
        <v>558</v>
      </c>
      <c r="C1638" s="838" t="s">
        <v>559</v>
      </c>
      <c r="D1638" s="838" t="s">
        <v>1181</v>
      </c>
      <c r="E1638" s="838" t="s">
        <v>1182</v>
      </c>
    </row>
    <row r="1639" spans="2:5" x14ac:dyDescent="0.45">
      <c r="B1639" s="838" t="s">
        <v>558</v>
      </c>
      <c r="C1639" s="838" t="s">
        <v>559</v>
      </c>
      <c r="D1639" s="838" t="s">
        <v>1183</v>
      </c>
      <c r="E1639" s="838" t="s">
        <v>1184</v>
      </c>
    </row>
    <row r="1640" spans="2:5" x14ac:dyDescent="0.45">
      <c r="B1640" s="838" t="s">
        <v>558</v>
      </c>
      <c r="C1640" s="838" t="s">
        <v>559</v>
      </c>
      <c r="D1640" s="838" t="s">
        <v>1185</v>
      </c>
      <c r="E1640" s="838" t="s">
        <v>1186</v>
      </c>
    </row>
    <row r="1641" spans="2:5" x14ac:dyDescent="0.45">
      <c r="B1641" s="838" t="s">
        <v>558</v>
      </c>
      <c r="C1641" s="838" t="s">
        <v>559</v>
      </c>
      <c r="D1641" s="838" t="s">
        <v>1187</v>
      </c>
      <c r="E1641" s="838" t="s">
        <v>1188</v>
      </c>
    </row>
    <row r="1642" spans="2:5" x14ac:dyDescent="0.45">
      <c r="B1642" s="838" t="s">
        <v>558</v>
      </c>
      <c r="C1642" s="838" t="s">
        <v>559</v>
      </c>
      <c r="D1642" s="838" t="s">
        <v>1189</v>
      </c>
      <c r="E1642" s="838" t="s">
        <v>1190</v>
      </c>
    </row>
    <row r="1643" spans="2:5" x14ac:dyDescent="0.45">
      <c r="B1643" s="838" t="s">
        <v>558</v>
      </c>
      <c r="C1643" s="838" t="s">
        <v>559</v>
      </c>
      <c r="D1643" s="838" t="s">
        <v>1191</v>
      </c>
      <c r="E1643" s="838" t="s">
        <v>1192</v>
      </c>
    </row>
    <row r="1644" spans="2:5" x14ac:dyDescent="0.45">
      <c r="B1644" s="838" t="s">
        <v>558</v>
      </c>
      <c r="C1644" s="838" t="s">
        <v>559</v>
      </c>
      <c r="D1644" s="838" t="s">
        <v>1193</v>
      </c>
      <c r="E1644" s="838" t="s">
        <v>1194</v>
      </c>
    </row>
    <row r="1645" spans="2:5" x14ac:dyDescent="0.45">
      <c r="B1645" s="838" t="s">
        <v>558</v>
      </c>
      <c r="C1645" s="838" t="s">
        <v>559</v>
      </c>
      <c r="D1645" s="838" t="s">
        <v>1195</v>
      </c>
      <c r="E1645" s="838" t="s">
        <v>1196</v>
      </c>
    </row>
    <row r="1646" spans="2:5" x14ac:dyDescent="0.45">
      <c r="B1646" s="838" t="s">
        <v>558</v>
      </c>
      <c r="C1646" s="838" t="s">
        <v>559</v>
      </c>
      <c r="D1646" s="838" t="s">
        <v>1197</v>
      </c>
      <c r="E1646" s="838" t="s">
        <v>1198</v>
      </c>
    </row>
    <row r="1647" spans="2:5" x14ac:dyDescent="0.45">
      <c r="B1647" s="838" t="s">
        <v>558</v>
      </c>
      <c r="C1647" s="838" t="s">
        <v>559</v>
      </c>
      <c r="D1647" s="838" t="s">
        <v>1199</v>
      </c>
      <c r="E1647" s="838" t="s">
        <v>1200</v>
      </c>
    </row>
    <row r="1648" spans="2:5" x14ac:dyDescent="0.45">
      <c r="B1648" s="838" t="s">
        <v>558</v>
      </c>
      <c r="C1648" s="838" t="s">
        <v>559</v>
      </c>
      <c r="D1648" s="838" t="s">
        <v>1201</v>
      </c>
      <c r="E1648" s="838" t="s">
        <v>1202</v>
      </c>
    </row>
    <row r="1649" spans="2:5" x14ac:dyDescent="0.45">
      <c r="B1649" s="838" t="s">
        <v>558</v>
      </c>
      <c r="C1649" s="838" t="s">
        <v>559</v>
      </c>
      <c r="D1649" s="838" t="s">
        <v>1203</v>
      </c>
      <c r="E1649" s="838" t="s">
        <v>1204</v>
      </c>
    </row>
    <row r="1650" spans="2:5" x14ac:dyDescent="0.45">
      <c r="B1650" s="838" t="s">
        <v>558</v>
      </c>
      <c r="C1650" s="838" t="s">
        <v>559</v>
      </c>
      <c r="D1650" s="838" t="s">
        <v>1205</v>
      </c>
      <c r="E1650" s="838" t="s">
        <v>1206</v>
      </c>
    </row>
    <row r="1651" spans="2:5" x14ac:dyDescent="0.45">
      <c r="B1651" s="838" t="s">
        <v>558</v>
      </c>
      <c r="C1651" s="838" t="s">
        <v>559</v>
      </c>
      <c r="D1651" s="838" t="s">
        <v>1207</v>
      </c>
      <c r="E1651" s="838" t="s">
        <v>1208</v>
      </c>
    </row>
    <row r="1652" spans="2:5" x14ac:dyDescent="0.45">
      <c r="B1652" s="838" t="s">
        <v>558</v>
      </c>
      <c r="C1652" s="838" t="s">
        <v>559</v>
      </c>
      <c r="D1652" s="838" t="s">
        <v>1209</v>
      </c>
      <c r="E1652" s="838" t="s">
        <v>1210</v>
      </c>
    </row>
    <row r="1653" spans="2:5" x14ac:dyDescent="0.45">
      <c r="B1653" s="838" t="s">
        <v>558</v>
      </c>
      <c r="C1653" s="838" t="s">
        <v>559</v>
      </c>
      <c r="D1653" s="838" t="s">
        <v>1211</v>
      </c>
      <c r="E1653" s="838" t="s">
        <v>1212</v>
      </c>
    </row>
    <row r="1654" spans="2:5" x14ac:dyDescent="0.45">
      <c r="B1654" s="838" t="s">
        <v>558</v>
      </c>
      <c r="C1654" s="838" t="s">
        <v>559</v>
      </c>
      <c r="D1654" s="838" t="s">
        <v>1213</v>
      </c>
      <c r="E1654" s="838" t="s">
        <v>1214</v>
      </c>
    </row>
    <row r="1655" spans="2:5" x14ac:dyDescent="0.45">
      <c r="B1655" s="838" t="s">
        <v>558</v>
      </c>
      <c r="C1655" s="838" t="s">
        <v>559</v>
      </c>
      <c r="D1655" s="838" t="s">
        <v>1215</v>
      </c>
      <c r="E1655" s="838" t="s">
        <v>1216</v>
      </c>
    </row>
    <row r="1656" spans="2:5" x14ac:dyDescent="0.45">
      <c r="B1656" s="838" t="s">
        <v>558</v>
      </c>
      <c r="C1656" s="838" t="s">
        <v>559</v>
      </c>
      <c r="D1656" s="838" t="s">
        <v>1217</v>
      </c>
      <c r="E1656" s="838" t="s">
        <v>1218</v>
      </c>
    </row>
    <row r="1657" spans="2:5" x14ac:dyDescent="0.45">
      <c r="B1657" s="838" t="s">
        <v>558</v>
      </c>
      <c r="C1657" s="838" t="s">
        <v>559</v>
      </c>
      <c r="D1657" s="838" t="s">
        <v>1219</v>
      </c>
      <c r="E1657" s="838" t="s">
        <v>1220</v>
      </c>
    </row>
    <row r="1658" spans="2:5" x14ac:dyDescent="0.45">
      <c r="B1658" s="838" t="s">
        <v>558</v>
      </c>
      <c r="C1658" s="838" t="s">
        <v>559</v>
      </c>
      <c r="D1658" s="838" t="s">
        <v>1221</v>
      </c>
      <c r="E1658" s="838" t="s">
        <v>1222</v>
      </c>
    </row>
    <row r="1659" spans="2:5" x14ac:dyDescent="0.45">
      <c r="B1659" s="838" t="s">
        <v>558</v>
      </c>
      <c r="C1659" s="838" t="s">
        <v>559</v>
      </c>
      <c r="D1659" s="838" t="s">
        <v>1223</v>
      </c>
      <c r="E1659" s="838" t="s">
        <v>1224</v>
      </c>
    </row>
    <row r="1660" spans="2:5" x14ac:dyDescent="0.45">
      <c r="B1660" s="838" t="s">
        <v>558</v>
      </c>
      <c r="C1660" s="838" t="s">
        <v>559</v>
      </c>
      <c r="D1660" s="838" t="s">
        <v>1225</v>
      </c>
      <c r="E1660" s="838" t="s">
        <v>1226</v>
      </c>
    </row>
    <row r="1661" spans="2:5" x14ac:dyDescent="0.45">
      <c r="B1661" s="838" t="s">
        <v>558</v>
      </c>
      <c r="C1661" s="838" t="s">
        <v>559</v>
      </c>
      <c r="D1661" s="838" t="s">
        <v>1227</v>
      </c>
      <c r="E1661" s="838" t="s">
        <v>1228</v>
      </c>
    </row>
    <row r="1662" spans="2:5" x14ac:dyDescent="0.45">
      <c r="B1662" s="838" t="s">
        <v>558</v>
      </c>
      <c r="C1662" s="838" t="s">
        <v>559</v>
      </c>
      <c r="D1662" s="838" t="s">
        <v>1229</v>
      </c>
      <c r="E1662" s="838" t="s">
        <v>1230</v>
      </c>
    </row>
    <row r="1663" spans="2:5" x14ac:dyDescent="0.45">
      <c r="B1663" s="838" t="s">
        <v>558</v>
      </c>
      <c r="C1663" s="838" t="s">
        <v>559</v>
      </c>
      <c r="D1663" s="838" t="s">
        <v>1231</v>
      </c>
      <c r="E1663" s="838" t="s">
        <v>1232</v>
      </c>
    </row>
    <row r="1664" spans="2:5" x14ac:dyDescent="0.45">
      <c r="B1664" s="838" t="s">
        <v>558</v>
      </c>
      <c r="C1664" s="838" t="s">
        <v>559</v>
      </c>
      <c r="D1664" s="838" t="s">
        <v>1233</v>
      </c>
      <c r="E1664" s="838" t="s">
        <v>1234</v>
      </c>
    </row>
    <row r="1665" spans="2:5" x14ac:dyDescent="0.45">
      <c r="B1665" s="838" t="s">
        <v>558</v>
      </c>
      <c r="C1665" s="838" t="s">
        <v>559</v>
      </c>
      <c r="D1665" s="838" t="s">
        <v>1235</v>
      </c>
      <c r="E1665" s="838" t="s">
        <v>1236</v>
      </c>
    </row>
    <row r="1666" spans="2:5" x14ac:dyDescent="0.45">
      <c r="B1666" s="838" t="s">
        <v>558</v>
      </c>
      <c r="C1666" s="838" t="s">
        <v>559</v>
      </c>
      <c r="D1666" s="838" t="s">
        <v>1237</v>
      </c>
      <c r="E1666" s="838" t="s">
        <v>1238</v>
      </c>
    </row>
    <row r="1667" spans="2:5" x14ac:dyDescent="0.45">
      <c r="B1667" s="838" t="s">
        <v>558</v>
      </c>
      <c r="C1667" s="838" t="s">
        <v>559</v>
      </c>
      <c r="D1667" s="838" t="s">
        <v>1239</v>
      </c>
      <c r="E1667" s="838" t="s">
        <v>1240</v>
      </c>
    </row>
    <row r="1668" spans="2:5" x14ac:dyDescent="0.45">
      <c r="B1668" s="838" t="s">
        <v>558</v>
      </c>
      <c r="C1668" s="838" t="s">
        <v>559</v>
      </c>
      <c r="D1668" s="838" t="s">
        <v>1241</v>
      </c>
      <c r="E1668" s="838" t="s">
        <v>1242</v>
      </c>
    </row>
    <row r="1669" spans="2:5" x14ac:dyDescent="0.45">
      <c r="B1669" s="838" t="s">
        <v>558</v>
      </c>
      <c r="C1669" s="838" t="s">
        <v>559</v>
      </c>
      <c r="D1669" s="838" t="s">
        <v>1243</v>
      </c>
      <c r="E1669" s="838" t="s">
        <v>1244</v>
      </c>
    </row>
    <row r="1670" spans="2:5" x14ac:dyDescent="0.45">
      <c r="B1670" s="838" t="s">
        <v>558</v>
      </c>
      <c r="C1670" s="838" t="s">
        <v>559</v>
      </c>
      <c r="D1670" s="838" t="s">
        <v>1245</v>
      </c>
      <c r="E1670" s="838" t="s">
        <v>1246</v>
      </c>
    </row>
    <row r="1671" spans="2:5" x14ac:dyDescent="0.45">
      <c r="B1671" s="838" t="s">
        <v>558</v>
      </c>
      <c r="C1671" s="838" t="s">
        <v>559</v>
      </c>
      <c r="D1671" s="838" t="s">
        <v>1247</v>
      </c>
      <c r="E1671" s="838" t="s">
        <v>1248</v>
      </c>
    </row>
    <row r="1672" spans="2:5" x14ac:dyDescent="0.45">
      <c r="B1672" s="838" t="s">
        <v>558</v>
      </c>
      <c r="C1672" s="838" t="s">
        <v>559</v>
      </c>
      <c r="D1672" s="838" t="s">
        <v>1249</v>
      </c>
      <c r="E1672" s="838" t="s">
        <v>1250</v>
      </c>
    </row>
    <row r="1673" spans="2:5" x14ac:dyDescent="0.45">
      <c r="B1673" s="838" t="s">
        <v>558</v>
      </c>
      <c r="C1673" s="838" t="s">
        <v>559</v>
      </c>
      <c r="D1673" s="838" t="s">
        <v>1251</v>
      </c>
      <c r="E1673" s="838" t="s">
        <v>1252</v>
      </c>
    </row>
    <row r="1674" spans="2:5" x14ac:dyDescent="0.45">
      <c r="B1674" s="838" t="s">
        <v>558</v>
      </c>
      <c r="C1674" s="838" t="s">
        <v>559</v>
      </c>
      <c r="D1674" s="838" t="s">
        <v>1253</v>
      </c>
      <c r="E1674" s="838" t="s">
        <v>1254</v>
      </c>
    </row>
    <row r="1675" spans="2:5" x14ac:dyDescent="0.45">
      <c r="B1675" s="838" t="s">
        <v>558</v>
      </c>
      <c r="C1675" s="838" t="s">
        <v>559</v>
      </c>
      <c r="D1675" s="838" t="s">
        <v>1255</v>
      </c>
      <c r="E1675" s="838" t="s">
        <v>1256</v>
      </c>
    </row>
    <row r="1676" spans="2:5" x14ac:dyDescent="0.45">
      <c r="B1676" s="838" t="s">
        <v>558</v>
      </c>
      <c r="C1676" s="838" t="s">
        <v>559</v>
      </c>
      <c r="D1676" s="838" t="s">
        <v>1257</v>
      </c>
      <c r="E1676" s="838" t="s">
        <v>1258</v>
      </c>
    </row>
    <row r="1677" spans="2:5" x14ac:dyDescent="0.45">
      <c r="B1677" s="838" t="s">
        <v>558</v>
      </c>
      <c r="C1677" s="838" t="s">
        <v>559</v>
      </c>
      <c r="D1677" s="838" t="s">
        <v>1259</v>
      </c>
      <c r="E1677" s="838" t="s">
        <v>1260</v>
      </c>
    </row>
    <row r="1678" spans="2:5" x14ac:dyDescent="0.45">
      <c r="B1678" s="838" t="s">
        <v>558</v>
      </c>
      <c r="C1678" s="838" t="s">
        <v>559</v>
      </c>
      <c r="D1678" s="838" t="s">
        <v>1261</v>
      </c>
      <c r="E1678" s="838" t="s">
        <v>1262</v>
      </c>
    </row>
    <row r="1679" spans="2:5" x14ac:dyDescent="0.45">
      <c r="B1679" s="838" t="s">
        <v>558</v>
      </c>
      <c r="C1679" s="838" t="s">
        <v>559</v>
      </c>
      <c r="D1679" s="838" t="s">
        <v>1263</v>
      </c>
      <c r="E1679" s="838" t="s">
        <v>1264</v>
      </c>
    </row>
    <row r="1680" spans="2:5" x14ac:dyDescent="0.45">
      <c r="B1680" s="838" t="s">
        <v>558</v>
      </c>
      <c r="C1680" s="838" t="s">
        <v>559</v>
      </c>
      <c r="D1680" s="838" t="s">
        <v>1265</v>
      </c>
      <c r="E1680" s="838" t="s">
        <v>1266</v>
      </c>
    </row>
    <row r="1681" spans="2:5" x14ac:dyDescent="0.45">
      <c r="B1681" s="838" t="s">
        <v>558</v>
      </c>
      <c r="C1681" s="838" t="s">
        <v>559</v>
      </c>
      <c r="D1681" s="838" t="s">
        <v>1267</v>
      </c>
      <c r="E1681" s="838" t="s">
        <v>1268</v>
      </c>
    </row>
    <row r="1682" spans="2:5" x14ac:dyDescent="0.45">
      <c r="B1682" s="838" t="s">
        <v>558</v>
      </c>
      <c r="C1682" s="838" t="s">
        <v>559</v>
      </c>
      <c r="D1682" s="838" t="s">
        <v>761</v>
      </c>
      <c r="E1682" s="838" t="s">
        <v>762</v>
      </c>
    </row>
    <row r="1683" spans="2:5" x14ac:dyDescent="0.45">
      <c r="B1683" s="838" t="s">
        <v>558</v>
      </c>
      <c r="C1683" s="838" t="s">
        <v>559</v>
      </c>
      <c r="D1683" s="838" t="s">
        <v>1269</v>
      </c>
      <c r="E1683" s="838" t="s">
        <v>1270</v>
      </c>
    </row>
    <row r="1684" spans="2:5" x14ac:dyDescent="0.45">
      <c r="B1684" s="838" t="s">
        <v>558</v>
      </c>
      <c r="C1684" s="838" t="s">
        <v>559</v>
      </c>
      <c r="D1684" s="838" t="s">
        <v>1271</v>
      </c>
      <c r="E1684" s="838" t="s">
        <v>1272</v>
      </c>
    </row>
    <row r="1685" spans="2:5" x14ac:dyDescent="0.45">
      <c r="B1685" s="838" t="s">
        <v>558</v>
      </c>
      <c r="C1685" s="838" t="s">
        <v>559</v>
      </c>
      <c r="D1685" s="838" t="s">
        <v>1273</v>
      </c>
      <c r="E1685" s="838" t="s">
        <v>1274</v>
      </c>
    </row>
    <row r="1686" spans="2:5" x14ac:dyDescent="0.45">
      <c r="B1686" s="838" t="s">
        <v>558</v>
      </c>
      <c r="C1686" s="838" t="s">
        <v>559</v>
      </c>
      <c r="D1686" s="838" t="s">
        <v>1275</v>
      </c>
      <c r="E1686" s="838" t="s">
        <v>1276</v>
      </c>
    </row>
    <row r="1687" spans="2:5" x14ac:dyDescent="0.45">
      <c r="B1687" s="838" t="s">
        <v>558</v>
      </c>
      <c r="C1687" s="838" t="s">
        <v>559</v>
      </c>
      <c r="D1687" s="838" t="s">
        <v>1277</v>
      </c>
      <c r="E1687" s="838" t="s">
        <v>1278</v>
      </c>
    </row>
    <row r="1688" spans="2:5" x14ac:dyDescent="0.45">
      <c r="B1688" s="838" t="s">
        <v>558</v>
      </c>
      <c r="C1688" s="838" t="s">
        <v>559</v>
      </c>
      <c r="D1688" s="838" t="s">
        <v>1279</v>
      </c>
      <c r="E1688" s="838" t="s">
        <v>1280</v>
      </c>
    </row>
    <row r="1689" spans="2:5" x14ac:dyDescent="0.45">
      <c r="B1689" s="838" t="s">
        <v>558</v>
      </c>
      <c r="C1689" s="838" t="s">
        <v>559</v>
      </c>
      <c r="D1689" s="838" t="s">
        <v>745</v>
      </c>
      <c r="E1689" s="838" t="s">
        <v>746</v>
      </c>
    </row>
    <row r="1690" spans="2:5" x14ac:dyDescent="0.45">
      <c r="B1690" s="838" t="s">
        <v>558</v>
      </c>
      <c r="C1690" s="838" t="s">
        <v>559</v>
      </c>
      <c r="D1690" s="838" t="s">
        <v>757</v>
      </c>
      <c r="E1690" s="838" t="s">
        <v>758</v>
      </c>
    </row>
    <row r="1691" spans="2:5" x14ac:dyDescent="0.45">
      <c r="B1691" s="838" t="s">
        <v>558</v>
      </c>
      <c r="C1691" s="838" t="s">
        <v>559</v>
      </c>
      <c r="D1691" s="838" t="s">
        <v>1281</v>
      </c>
      <c r="E1691" s="838" t="s">
        <v>1282</v>
      </c>
    </row>
    <row r="1692" spans="2:5" x14ac:dyDescent="0.45">
      <c r="B1692" s="838" t="s">
        <v>558</v>
      </c>
      <c r="C1692" s="838" t="s">
        <v>559</v>
      </c>
      <c r="D1692" s="838" t="s">
        <v>1283</v>
      </c>
      <c r="E1692" s="838" t="s">
        <v>1284</v>
      </c>
    </row>
    <row r="1693" spans="2:5" x14ac:dyDescent="0.45">
      <c r="B1693" s="838" t="s">
        <v>558</v>
      </c>
      <c r="C1693" s="838" t="s">
        <v>559</v>
      </c>
      <c r="D1693" s="838" t="s">
        <v>1285</v>
      </c>
      <c r="E1693" s="838" t="s">
        <v>1286</v>
      </c>
    </row>
    <row r="1694" spans="2:5" x14ac:dyDescent="0.45">
      <c r="B1694" s="838" t="s">
        <v>558</v>
      </c>
      <c r="C1694" s="838" t="s">
        <v>559</v>
      </c>
      <c r="D1694" s="838" t="s">
        <v>1287</v>
      </c>
      <c r="E1694" s="838" t="s">
        <v>1288</v>
      </c>
    </row>
    <row r="1695" spans="2:5" x14ac:dyDescent="0.45">
      <c r="B1695" s="838" t="s">
        <v>558</v>
      </c>
      <c r="C1695" s="838" t="s">
        <v>559</v>
      </c>
      <c r="D1695" s="838" t="s">
        <v>1289</v>
      </c>
      <c r="E1695" s="838" t="s">
        <v>1290</v>
      </c>
    </row>
    <row r="1696" spans="2:5" x14ac:dyDescent="0.45">
      <c r="B1696" s="838" t="s">
        <v>558</v>
      </c>
      <c r="C1696" s="838" t="s">
        <v>559</v>
      </c>
      <c r="D1696" s="838" t="s">
        <v>1291</v>
      </c>
      <c r="E1696" s="838" t="s">
        <v>1292</v>
      </c>
    </row>
    <row r="1697" spans="2:5" x14ac:dyDescent="0.45">
      <c r="B1697" s="838" t="s">
        <v>558</v>
      </c>
      <c r="C1697" s="838" t="s">
        <v>559</v>
      </c>
      <c r="D1697" s="838" t="s">
        <v>1293</v>
      </c>
      <c r="E1697" s="838" t="s">
        <v>1294</v>
      </c>
    </row>
    <row r="1698" spans="2:5" x14ac:dyDescent="0.45">
      <c r="B1698" s="838" t="s">
        <v>558</v>
      </c>
      <c r="C1698" s="838" t="s">
        <v>559</v>
      </c>
      <c r="D1698" s="838" t="s">
        <v>1295</v>
      </c>
      <c r="E1698" s="838" t="s">
        <v>1296</v>
      </c>
    </row>
    <row r="1699" spans="2:5" x14ac:dyDescent="0.45">
      <c r="B1699" s="838" t="s">
        <v>558</v>
      </c>
      <c r="C1699" s="838" t="s">
        <v>559</v>
      </c>
      <c r="D1699" s="838" t="s">
        <v>1297</v>
      </c>
      <c r="E1699" s="838" t="s">
        <v>1298</v>
      </c>
    </row>
    <row r="1700" spans="2:5" x14ac:dyDescent="0.45">
      <c r="B1700" s="838" t="s">
        <v>558</v>
      </c>
      <c r="C1700" s="838" t="s">
        <v>559</v>
      </c>
      <c r="D1700" s="838" t="s">
        <v>1299</v>
      </c>
      <c r="E1700" s="838" t="s">
        <v>1300</v>
      </c>
    </row>
    <row r="1701" spans="2:5" x14ac:dyDescent="0.45">
      <c r="B1701" s="838" t="s">
        <v>558</v>
      </c>
      <c r="C1701" s="838" t="s">
        <v>559</v>
      </c>
      <c r="D1701" s="838" t="s">
        <v>1301</v>
      </c>
      <c r="E1701" s="838" t="s">
        <v>1302</v>
      </c>
    </row>
    <row r="1702" spans="2:5" x14ac:dyDescent="0.45">
      <c r="B1702" s="838" t="s">
        <v>558</v>
      </c>
      <c r="C1702" s="838" t="s">
        <v>559</v>
      </c>
      <c r="D1702" s="838" t="s">
        <v>1303</v>
      </c>
      <c r="E1702" s="838" t="s">
        <v>1304</v>
      </c>
    </row>
    <row r="1703" spans="2:5" x14ac:dyDescent="0.45">
      <c r="B1703" s="838" t="s">
        <v>558</v>
      </c>
      <c r="C1703" s="838" t="s">
        <v>559</v>
      </c>
      <c r="D1703" s="838" t="s">
        <v>1305</v>
      </c>
      <c r="E1703" s="838" t="s">
        <v>1306</v>
      </c>
    </row>
    <row r="1704" spans="2:5" x14ac:dyDescent="0.45">
      <c r="B1704" s="838" t="s">
        <v>558</v>
      </c>
      <c r="C1704" s="838" t="s">
        <v>559</v>
      </c>
      <c r="D1704" s="838" t="s">
        <v>1307</v>
      </c>
      <c r="E1704" s="838" t="s">
        <v>1308</v>
      </c>
    </row>
    <row r="1705" spans="2:5" x14ac:dyDescent="0.45">
      <c r="B1705" s="838" t="s">
        <v>558</v>
      </c>
      <c r="C1705" s="838" t="s">
        <v>559</v>
      </c>
      <c r="D1705" s="838" t="s">
        <v>1309</v>
      </c>
      <c r="E1705" s="838" t="s">
        <v>1310</v>
      </c>
    </row>
    <row r="1706" spans="2:5" x14ac:dyDescent="0.45">
      <c r="B1706" s="838" t="s">
        <v>558</v>
      </c>
      <c r="C1706" s="838" t="s">
        <v>559</v>
      </c>
      <c r="D1706" s="838" t="s">
        <v>1311</v>
      </c>
      <c r="E1706" s="838" t="s">
        <v>1312</v>
      </c>
    </row>
    <row r="1707" spans="2:5" x14ac:dyDescent="0.45">
      <c r="B1707" s="838" t="s">
        <v>562</v>
      </c>
      <c r="C1707" s="838" t="s">
        <v>295</v>
      </c>
      <c r="D1707" s="838" t="s">
        <v>295</v>
      </c>
      <c r="E1707" s="838" t="s">
        <v>562</v>
      </c>
    </row>
    <row r="1708" spans="2:5" x14ac:dyDescent="0.45">
      <c r="B1708" s="838" t="s">
        <v>562</v>
      </c>
      <c r="C1708" s="838" t="s">
        <v>295</v>
      </c>
      <c r="D1708" s="838" t="s">
        <v>525</v>
      </c>
      <c r="E1708" s="838" t="s">
        <v>526</v>
      </c>
    </row>
    <row r="1709" spans="2:5" x14ac:dyDescent="0.45">
      <c r="B1709" s="838" t="s">
        <v>562</v>
      </c>
      <c r="C1709" s="838" t="s">
        <v>295</v>
      </c>
      <c r="D1709" s="838" t="s">
        <v>1313</v>
      </c>
      <c r="E1709" s="838" t="s">
        <v>1314</v>
      </c>
    </row>
    <row r="1710" spans="2:5" x14ac:dyDescent="0.45">
      <c r="B1710" s="838" t="s">
        <v>562</v>
      </c>
      <c r="C1710" s="838" t="s">
        <v>295</v>
      </c>
      <c r="D1710" s="838" t="s">
        <v>1315</v>
      </c>
      <c r="E1710" s="838" t="s">
        <v>1316</v>
      </c>
    </row>
    <row r="1711" spans="2:5" x14ac:dyDescent="0.45">
      <c r="B1711" s="838" t="s">
        <v>562</v>
      </c>
      <c r="C1711" s="838" t="s">
        <v>295</v>
      </c>
      <c r="D1711" s="838" t="s">
        <v>1317</v>
      </c>
      <c r="E1711" s="838" t="s">
        <v>1318</v>
      </c>
    </row>
    <row r="1712" spans="2:5" x14ac:dyDescent="0.45">
      <c r="B1712" s="838" t="s">
        <v>562</v>
      </c>
      <c r="C1712" s="838" t="s">
        <v>295</v>
      </c>
      <c r="D1712" s="838" t="s">
        <v>1319</v>
      </c>
      <c r="E1712" s="838" t="s">
        <v>1320</v>
      </c>
    </row>
    <row r="1713" spans="2:5" x14ac:dyDescent="0.45">
      <c r="B1713" s="838" t="s">
        <v>562</v>
      </c>
      <c r="C1713" s="838" t="s">
        <v>295</v>
      </c>
      <c r="D1713" s="838" t="s">
        <v>1321</v>
      </c>
      <c r="E1713" s="838" t="s">
        <v>1322</v>
      </c>
    </row>
    <row r="1714" spans="2:5" x14ac:dyDescent="0.45">
      <c r="B1714" s="838" t="s">
        <v>562</v>
      </c>
      <c r="C1714" s="838" t="s">
        <v>295</v>
      </c>
      <c r="D1714" s="838" t="s">
        <v>1323</v>
      </c>
      <c r="E1714" s="838" t="s">
        <v>1324</v>
      </c>
    </row>
    <row r="1715" spans="2:5" x14ac:dyDescent="0.45">
      <c r="B1715" s="838" t="s">
        <v>562</v>
      </c>
      <c r="C1715" s="838" t="s">
        <v>295</v>
      </c>
      <c r="D1715" s="838" t="s">
        <v>1325</v>
      </c>
      <c r="E1715" s="838" t="s">
        <v>1326</v>
      </c>
    </row>
    <row r="1716" spans="2:5" x14ac:dyDescent="0.45">
      <c r="B1716" s="838" t="s">
        <v>562</v>
      </c>
      <c r="C1716" s="838" t="s">
        <v>295</v>
      </c>
      <c r="D1716" s="838" t="s">
        <v>1327</v>
      </c>
      <c r="E1716" s="838" t="s">
        <v>1328</v>
      </c>
    </row>
    <row r="1717" spans="2:5" x14ac:dyDescent="0.45">
      <c r="B1717" s="838" t="s">
        <v>562</v>
      </c>
      <c r="C1717" s="838" t="s">
        <v>295</v>
      </c>
      <c r="D1717" s="838" t="s">
        <v>1329</v>
      </c>
      <c r="E1717" s="838" t="s">
        <v>1330</v>
      </c>
    </row>
    <row r="1718" spans="2:5" x14ac:dyDescent="0.45">
      <c r="B1718" s="838" t="s">
        <v>562</v>
      </c>
      <c r="C1718" s="838" t="s">
        <v>295</v>
      </c>
      <c r="D1718" s="838" t="s">
        <v>1331</v>
      </c>
      <c r="E1718" s="838" t="s">
        <v>1332</v>
      </c>
    </row>
    <row r="1719" spans="2:5" x14ac:dyDescent="0.45">
      <c r="B1719" s="838" t="s">
        <v>562</v>
      </c>
      <c r="C1719" s="838" t="s">
        <v>295</v>
      </c>
      <c r="D1719" s="838" t="s">
        <v>1333</v>
      </c>
      <c r="E1719" s="838" t="s">
        <v>1334</v>
      </c>
    </row>
    <row r="1720" spans="2:5" x14ac:dyDescent="0.45">
      <c r="B1720" s="838" t="s">
        <v>562</v>
      </c>
      <c r="C1720" s="838" t="s">
        <v>295</v>
      </c>
      <c r="D1720" s="838" t="s">
        <v>1335</v>
      </c>
      <c r="E1720" s="838" t="s">
        <v>1336</v>
      </c>
    </row>
    <row r="1721" spans="2:5" x14ac:dyDescent="0.45">
      <c r="B1721" s="838" t="s">
        <v>562</v>
      </c>
      <c r="C1721" s="838" t="s">
        <v>295</v>
      </c>
      <c r="D1721" s="838" t="s">
        <v>1337</v>
      </c>
      <c r="E1721" s="838" t="s">
        <v>1338</v>
      </c>
    </row>
    <row r="1722" spans="2:5" x14ac:dyDescent="0.45">
      <c r="B1722" s="838" t="s">
        <v>562</v>
      </c>
      <c r="C1722" s="838" t="s">
        <v>295</v>
      </c>
      <c r="D1722" s="838" t="s">
        <v>1339</v>
      </c>
      <c r="E1722" s="838" t="s">
        <v>1340</v>
      </c>
    </row>
    <row r="1723" spans="2:5" x14ac:dyDescent="0.45">
      <c r="B1723" s="838" t="s">
        <v>562</v>
      </c>
      <c r="C1723" s="838" t="s">
        <v>295</v>
      </c>
      <c r="D1723" s="838" t="s">
        <v>1341</v>
      </c>
      <c r="E1723" s="838" t="s">
        <v>1342</v>
      </c>
    </row>
    <row r="1724" spans="2:5" x14ac:dyDescent="0.45">
      <c r="B1724" s="838" t="s">
        <v>562</v>
      </c>
      <c r="C1724" s="838" t="s">
        <v>295</v>
      </c>
      <c r="D1724" s="838" t="s">
        <v>1343</v>
      </c>
      <c r="E1724" s="838" t="s">
        <v>1344</v>
      </c>
    </row>
    <row r="1725" spans="2:5" x14ac:dyDescent="0.45">
      <c r="B1725" s="838" t="s">
        <v>562</v>
      </c>
      <c r="C1725" s="838" t="s">
        <v>295</v>
      </c>
      <c r="D1725" s="838" t="s">
        <v>1345</v>
      </c>
      <c r="E1725" s="838" t="s">
        <v>1346</v>
      </c>
    </row>
    <row r="1726" spans="2:5" x14ac:dyDescent="0.45">
      <c r="B1726" s="838" t="s">
        <v>562</v>
      </c>
      <c r="C1726" s="838" t="s">
        <v>295</v>
      </c>
      <c r="D1726" s="838" t="s">
        <v>1347</v>
      </c>
      <c r="E1726" s="838" t="s">
        <v>1348</v>
      </c>
    </row>
    <row r="1727" spans="2:5" x14ac:dyDescent="0.45">
      <c r="B1727" s="838" t="s">
        <v>562</v>
      </c>
      <c r="C1727" s="838" t="s">
        <v>295</v>
      </c>
      <c r="D1727" s="838" t="s">
        <v>1349</v>
      </c>
      <c r="E1727" s="838" t="s">
        <v>1350</v>
      </c>
    </row>
    <row r="1728" spans="2:5" x14ac:dyDescent="0.45">
      <c r="B1728" s="838" t="s">
        <v>562</v>
      </c>
      <c r="C1728" s="838" t="s">
        <v>295</v>
      </c>
      <c r="D1728" s="838" t="s">
        <v>1351</v>
      </c>
      <c r="E1728" s="838" t="s">
        <v>1352</v>
      </c>
    </row>
    <row r="1729" spans="2:5" x14ac:dyDescent="0.45">
      <c r="B1729" s="838" t="s">
        <v>562</v>
      </c>
      <c r="C1729" s="838" t="s">
        <v>295</v>
      </c>
      <c r="D1729" s="838" t="s">
        <v>1353</v>
      </c>
      <c r="E1729" s="838" t="s">
        <v>1354</v>
      </c>
    </row>
    <row r="1730" spans="2:5" x14ac:dyDescent="0.45">
      <c r="B1730" s="838" t="s">
        <v>562</v>
      </c>
      <c r="C1730" s="838" t="s">
        <v>295</v>
      </c>
      <c r="D1730" s="838" t="s">
        <v>1355</v>
      </c>
      <c r="E1730" s="838" t="s">
        <v>1356</v>
      </c>
    </row>
    <row r="1731" spans="2:5" x14ac:dyDescent="0.45">
      <c r="B1731" s="838" t="s">
        <v>562</v>
      </c>
      <c r="C1731" s="838" t="s">
        <v>295</v>
      </c>
      <c r="D1731" s="838" t="s">
        <v>1357</v>
      </c>
      <c r="E1731" s="838" t="s">
        <v>1358</v>
      </c>
    </row>
    <row r="1732" spans="2:5" x14ac:dyDescent="0.45">
      <c r="B1732" s="838" t="s">
        <v>562</v>
      </c>
      <c r="C1732" s="838" t="s">
        <v>295</v>
      </c>
      <c r="D1732" s="838" t="s">
        <v>1359</v>
      </c>
      <c r="E1732" s="838" t="s">
        <v>1360</v>
      </c>
    </row>
    <row r="1733" spans="2:5" x14ac:dyDescent="0.45">
      <c r="B1733" s="838" t="s">
        <v>562</v>
      </c>
      <c r="C1733" s="838" t="s">
        <v>295</v>
      </c>
      <c r="D1733" s="838" t="s">
        <v>1361</v>
      </c>
      <c r="E1733" s="838" t="s">
        <v>1362</v>
      </c>
    </row>
    <row r="1734" spans="2:5" x14ac:dyDescent="0.45">
      <c r="B1734" s="838" t="s">
        <v>562</v>
      </c>
      <c r="C1734" s="838" t="s">
        <v>295</v>
      </c>
      <c r="D1734" s="838" t="s">
        <v>1363</v>
      </c>
      <c r="E1734" s="838" t="s">
        <v>1364</v>
      </c>
    </row>
    <row r="1735" spans="2:5" x14ac:dyDescent="0.45">
      <c r="B1735" s="838" t="s">
        <v>562</v>
      </c>
      <c r="C1735" s="838" t="s">
        <v>295</v>
      </c>
      <c r="D1735" s="838" t="s">
        <v>1365</v>
      </c>
      <c r="E1735" s="838" t="s">
        <v>1366</v>
      </c>
    </row>
    <row r="1736" spans="2:5" x14ac:dyDescent="0.45">
      <c r="B1736" s="838" t="s">
        <v>562</v>
      </c>
      <c r="C1736" s="838" t="s">
        <v>295</v>
      </c>
      <c r="D1736" s="838" t="s">
        <v>1367</v>
      </c>
      <c r="E1736" s="838" t="s">
        <v>1368</v>
      </c>
    </row>
    <row r="1737" spans="2:5" x14ac:dyDescent="0.45">
      <c r="B1737" s="838" t="s">
        <v>562</v>
      </c>
      <c r="C1737" s="838" t="s">
        <v>295</v>
      </c>
      <c r="D1737" s="838" t="s">
        <v>1369</v>
      </c>
      <c r="E1737" s="838" t="s">
        <v>1370</v>
      </c>
    </row>
    <row r="1738" spans="2:5" x14ac:dyDescent="0.45">
      <c r="B1738" s="838" t="s">
        <v>562</v>
      </c>
      <c r="C1738" s="838" t="s">
        <v>295</v>
      </c>
      <c r="D1738" s="838" t="s">
        <v>1371</v>
      </c>
      <c r="E1738" s="838" t="s">
        <v>1372</v>
      </c>
    </row>
    <row r="1739" spans="2:5" x14ac:dyDescent="0.45">
      <c r="B1739" s="838" t="s">
        <v>562</v>
      </c>
      <c r="C1739" s="838" t="s">
        <v>295</v>
      </c>
      <c r="D1739" s="838" t="s">
        <v>1373</v>
      </c>
      <c r="E1739" s="838" t="s">
        <v>1374</v>
      </c>
    </row>
    <row r="1740" spans="2:5" x14ac:dyDescent="0.45">
      <c r="B1740" s="838" t="s">
        <v>562</v>
      </c>
      <c r="C1740" s="838" t="s">
        <v>295</v>
      </c>
      <c r="D1740" s="838" t="s">
        <v>1375</v>
      </c>
      <c r="E1740" s="838" t="s">
        <v>1376</v>
      </c>
    </row>
    <row r="1741" spans="2:5" x14ac:dyDescent="0.45">
      <c r="B1741" s="838" t="s">
        <v>562</v>
      </c>
      <c r="C1741" s="838" t="s">
        <v>295</v>
      </c>
      <c r="D1741" s="838" t="s">
        <v>1377</v>
      </c>
      <c r="E1741" s="838" t="s">
        <v>1378</v>
      </c>
    </row>
    <row r="1742" spans="2:5" x14ac:dyDescent="0.45">
      <c r="B1742" s="838" t="s">
        <v>562</v>
      </c>
      <c r="C1742" s="838" t="s">
        <v>295</v>
      </c>
      <c r="D1742" s="838" t="s">
        <v>1379</v>
      </c>
      <c r="E1742" s="838" t="s">
        <v>1380</v>
      </c>
    </row>
    <row r="1743" spans="2:5" x14ac:dyDescent="0.45">
      <c r="B1743" s="838" t="s">
        <v>562</v>
      </c>
      <c r="C1743" s="838" t="s">
        <v>295</v>
      </c>
      <c r="D1743" s="838" t="s">
        <v>1381</v>
      </c>
      <c r="E1743" s="838" t="s">
        <v>1382</v>
      </c>
    </row>
    <row r="1744" spans="2:5" x14ac:dyDescent="0.45">
      <c r="B1744" s="838" t="s">
        <v>562</v>
      </c>
      <c r="C1744" s="838" t="s">
        <v>295</v>
      </c>
      <c r="D1744" s="838" t="s">
        <v>1383</v>
      </c>
      <c r="E1744" s="838" t="s">
        <v>1384</v>
      </c>
    </row>
    <row r="1745" spans="2:5" x14ac:dyDescent="0.45">
      <c r="B1745" s="838" t="s">
        <v>562</v>
      </c>
      <c r="C1745" s="838" t="s">
        <v>295</v>
      </c>
      <c r="D1745" s="838" t="s">
        <v>1385</v>
      </c>
      <c r="E1745" s="838" t="s">
        <v>1386</v>
      </c>
    </row>
    <row r="1746" spans="2:5" x14ac:dyDescent="0.45">
      <c r="B1746" s="838" t="s">
        <v>562</v>
      </c>
      <c r="C1746" s="838" t="s">
        <v>295</v>
      </c>
      <c r="D1746" s="838" t="s">
        <v>1387</v>
      </c>
      <c r="E1746" s="838" t="s">
        <v>1388</v>
      </c>
    </row>
    <row r="1747" spans="2:5" x14ac:dyDescent="0.45">
      <c r="B1747" s="838" t="s">
        <v>562</v>
      </c>
      <c r="C1747" s="838" t="s">
        <v>295</v>
      </c>
      <c r="D1747" s="838" t="s">
        <v>1389</v>
      </c>
      <c r="E1747" s="838" t="s">
        <v>1390</v>
      </c>
    </row>
    <row r="1748" spans="2:5" x14ac:dyDescent="0.45">
      <c r="B1748" s="838" t="s">
        <v>562</v>
      </c>
      <c r="C1748" s="838" t="s">
        <v>295</v>
      </c>
      <c r="D1748" s="838" t="s">
        <v>1391</v>
      </c>
      <c r="E1748" s="838" t="s">
        <v>1392</v>
      </c>
    </row>
    <row r="1749" spans="2:5" x14ac:dyDescent="0.45">
      <c r="B1749" s="838" t="s">
        <v>562</v>
      </c>
      <c r="C1749" s="838" t="s">
        <v>295</v>
      </c>
      <c r="D1749" s="838" t="s">
        <v>1393</v>
      </c>
      <c r="E1749" s="838" t="s">
        <v>1394</v>
      </c>
    </row>
    <row r="1750" spans="2:5" x14ac:dyDescent="0.45">
      <c r="B1750" s="838" t="s">
        <v>562</v>
      </c>
      <c r="C1750" s="838" t="s">
        <v>295</v>
      </c>
      <c r="D1750" s="838" t="s">
        <v>1395</v>
      </c>
      <c r="E1750" s="838" t="s">
        <v>1396</v>
      </c>
    </row>
    <row r="1751" spans="2:5" x14ac:dyDescent="0.45">
      <c r="B1751" s="838" t="s">
        <v>562</v>
      </c>
      <c r="C1751" s="838" t="s">
        <v>295</v>
      </c>
      <c r="D1751" s="838" t="s">
        <v>1397</v>
      </c>
      <c r="E1751" s="838" t="s">
        <v>1398</v>
      </c>
    </row>
    <row r="1752" spans="2:5" x14ac:dyDescent="0.45">
      <c r="B1752" s="838" t="s">
        <v>562</v>
      </c>
      <c r="C1752" s="838" t="s">
        <v>295</v>
      </c>
      <c r="D1752" s="838" t="s">
        <v>1399</v>
      </c>
      <c r="E1752" s="838" t="s">
        <v>1400</v>
      </c>
    </row>
    <row r="1753" spans="2:5" x14ac:dyDescent="0.45">
      <c r="B1753" s="838" t="s">
        <v>562</v>
      </c>
      <c r="C1753" s="838" t="s">
        <v>295</v>
      </c>
      <c r="D1753" s="838" t="s">
        <v>1401</v>
      </c>
      <c r="E1753" s="838" t="s">
        <v>1402</v>
      </c>
    </row>
    <row r="1754" spans="2:5" x14ac:dyDescent="0.45">
      <c r="B1754" s="838" t="s">
        <v>562</v>
      </c>
      <c r="C1754" s="838" t="s">
        <v>295</v>
      </c>
      <c r="D1754" s="838" t="s">
        <v>1403</v>
      </c>
      <c r="E1754" s="838" t="s">
        <v>1404</v>
      </c>
    </row>
    <row r="1755" spans="2:5" x14ac:dyDescent="0.45">
      <c r="B1755" s="838" t="s">
        <v>562</v>
      </c>
      <c r="C1755" s="838" t="s">
        <v>295</v>
      </c>
      <c r="D1755" s="838" t="s">
        <v>1405</v>
      </c>
      <c r="E1755" s="838" t="s">
        <v>1406</v>
      </c>
    </row>
    <row r="1756" spans="2:5" x14ac:dyDescent="0.45">
      <c r="B1756" s="838" t="s">
        <v>562</v>
      </c>
      <c r="C1756" s="838" t="s">
        <v>295</v>
      </c>
      <c r="D1756" s="838" t="s">
        <v>1407</v>
      </c>
      <c r="E1756" s="838" t="s">
        <v>1408</v>
      </c>
    </row>
    <row r="1757" spans="2:5" x14ac:dyDescent="0.45">
      <c r="B1757" s="838" t="s">
        <v>562</v>
      </c>
      <c r="C1757" s="838" t="s">
        <v>295</v>
      </c>
      <c r="D1757" s="838" t="s">
        <v>1409</v>
      </c>
      <c r="E1757" s="838" t="s">
        <v>1410</v>
      </c>
    </row>
    <row r="1758" spans="2:5" x14ac:dyDescent="0.45">
      <c r="B1758" s="838" t="s">
        <v>562</v>
      </c>
      <c r="C1758" s="838" t="s">
        <v>295</v>
      </c>
      <c r="D1758" s="838" t="s">
        <v>1411</v>
      </c>
      <c r="E1758" s="838" t="s">
        <v>1412</v>
      </c>
    </row>
    <row r="1759" spans="2:5" x14ac:dyDescent="0.45">
      <c r="B1759" s="838" t="s">
        <v>562</v>
      </c>
      <c r="C1759" s="838" t="s">
        <v>295</v>
      </c>
      <c r="D1759" s="838" t="s">
        <v>1413</v>
      </c>
      <c r="E1759" s="838" t="s">
        <v>1414</v>
      </c>
    </row>
    <row r="1760" spans="2:5" x14ac:dyDescent="0.45">
      <c r="B1760" s="838" t="s">
        <v>562</v>
      </c>
      <c r="C1760" s="838" t="s">
        <v>295</v>
      </c>
      <c r="D1760" s="838" t="s">
        <v>1415</v>
      </c>
      <c r="E1760" s="838" t="s">
        <v>1416</v>
      </c>
    </row>
    <row r="1761" spans="2:5" x14ac:dyDescent="0.45">
      <c r="B1761" s="838" t="s">
        <v>562</v>
      </c>
      <c r="C1761" s="838" t="s">
        <v>295</v>
      </c>
      <c r="D1761" s="838" t="s">
        <v>1417</v>
      </c>
      <c r="E1761" s="838" t="s">
        <v>1418</v>
      </c>
    </row>
    <row r="1762" spans="2:5" x14ac:dyDescent="0.45">
      <c r="B1762" s="838" t="s">
        <v>562</v>
      </c>
      <c r="C1762" s="838" t="s">
        <v>295</v>
      </c>
      <c r="D1762" s="838" t="s">
        <v>1419</v>
      </c>
      <c r="E1762" s="838" t="s">
        <v>1420</v>
      </c>
    </row>
    <row r="1763" spans="2:5" x14ac:dyDescent="0.45">
      <c r="B1763" s="838" t="s">
        <v>562</v>
      </c>
      <c r="C1763" s="838" t="s">
        <v>295</v>
      </c>
      <c r="D1763" s="838" t="s">
        <v>1421</v>
      </c>
      <c r="E1763" s="838" t="s">
        <v>1422</v>
      </c>
    </row>
    <row r="1764" spans="2:5" x14ac:dyDescent="0.45">
      <c r="B1764" s="838" t="s">
        <v>562</v>
      </c>
      <c r="C1764" s="838" t="s">
        <v>295</v>
      </c>
      <c r="D1764" s="838" t="s">
        <v>1423</v>
      </c>
      <c r="E1764" s="838" t="s">
        <v>1424</v>
      </c>
    </row>
    <row r="1765" spans="2:5" x14ac:dyDescent="0.45">
      <c r="B1765" s="838" t="s">
        <v>562</v>
      </c>
      <c r="C1765" s="838" t="s">
        <v>295</v>
      </c>
      <c r="D1765" s="838" t="s">
        <v>1425</v>
      </c>
      <c r="E1765" s="838" t="s">
        <v>1426</v>
      </c>
    </row>
    <row r="1766" spans="2:5" x14ac:dyDescent="0.45">
      <c r="B1766" s="838" t="s">
        <v>562</v>
      </c>
      <c r="C1766" s="838" t="s">
        <v>295</v>
      </c>
      <c r="D1766" s="838" t="s">
        <v>1427</v>
      </c>
      <c r="E1766" s="838" t="s">
        <v>1428</v>
      </c>
    </row>
    <row r="1767" spans="2:5" x14ac:dyDescent="0.45">
      <c r="B1767" s="838" t="s">
        <v>562</v>
      </c>
      <c r="C1767" s="838" t="s">
        <v>295</v>
      </c>
      <c r="D1767" s="838" t="s">
        <v>1429</v>
      </c>
      <c r="E1767" s="838" t="s">
        <v>1430</v>
      </c>
    </row>
    <row r="1768" spans="2:5" x14ac:dyDescent="0.45">
      <c r="B1768" s="838" t="s">
        <v>562</v>
      </c>
      <c r="C1768" s="838" t="s">
        <v>295</v>
      </c>
      <c r="D1768" s="838" t="s">
        <v>1431</v>
      </c>
      <c r="E1768" s="838" t="s">
        <v>1432</v>
      </c>
    </row>
    <row r="1769" spans="2:5" x14ac:dyDescent="0.45">
      <c r="B1769" s="838" t="s">
        <v>562</v>
      </c>
      <c r="C1769" s="838" t="s">
        <v>295</v>
      </c>
      <c r="D1769" s="838" t="s">
        <v>1433</v>
      </c>
      <c r="E1769" s="838" t="s">
        <v>1434</v>
      </c>
    </row>
    <row r="1770" spans="2:5" x14ac:dyDescent="0.45">
      <c r="B1770" s="838" t="s">
        <v>562</v>
      </c>
      <c r="C1770" s="838" t="s">
        <v>295</v>
      </c>
      <c r="D1770" s="838" t="s">
        <v>1435</v>
      </c>
      <c r="E1770" s="838" t="s">
        <v>1436</v>
      </c>
    </row>
    <row r="1771" spans="2:5" x14ac:dyDescent="0.45">
      <c r="B1771" s="838" t="s">
        <v>562</v>
      </c>
      <c r="C1771" s="838" t="s">
        <v>295</v>
      </c>
      <c r="D1771" s="838" t="s">
        <v>1437</v>
      </c>
      <c r="E1771" s="838" t="s">
        <v>1438</v>
      </c>
    </row>
    <row r="1772" spans="2:5" x14ac:dyDescent="0.45">
      <c r="B1772" s="838" t="s">
        <v>562</v>
      </c>
      <c r="C1772" s="838" t="s">
        <v>295</v>
      </c>
      <c r="D1772" s="838" t="s">
        <v>1439</v>
      </c>
      <c r="E1772" s="838" t="s">
        <v>1440</v>
      </c>
    </row>
    <row r="1773" spans="2:5" x14ac:dyDescent="0.45">
      <c r="B1773" s="838" t="s">
        <v>562</v>
      </c>
      <c r="C1773" s="838" t="s">
        <v>295</v>
      </c>
      <c r="D1773" s="838" t="s">
        <v>1441</v>
      </c>
      <c r="E1773" s="838" t="s">
        <v>1442</v>
      </c>
    </row>
    <row r="1774" spans="2:5" x14ac:dyDescent="0.45">
      <c r="B1774" s="838" t="s">
        <v>562</v>
      </c>
      <c r="C1774" s="838" t="s">
        <v>295</v>
      </c>
      <c r="D1774" s="838" t="s">
        <v>1443</v>
      </c>
      <c r="E1774" s="838" t="s">
        <v>1444</v>
      </c>
    </row>
    <row r="1775" spans="2:5" x14ac:dyDescent="0.45">
      <c r="B1775" s="838" t="s">
        <v>562</v>
      </c>
      <c r="C1775" s="838" t="s">
        <v>295</v>
      </c>
      <c r="D1775" s="838" t="s">
        <v>1445</v>
      </c>
      <c r="E1775" s="838" t="s">
        <v>1446</v>
      </c>
    </row>
    <row r="1776" spans="2:5" x14ac:dyDescent="0.45">
      <c r="B1776" s="838" t="s">
        <v>562</v>
      </c>
      <c r="C1776" s="838" t="s">
        <v>295</v>
      </c>
      <c r="D1776" s="838" t="s">
        <v>1447</v>
      </c>
      <c r="E1776" s="838" t="s">
        <v>1448</v>
      </c>
    </row>
    <row r="1777" spans="2:5" x14ac:dyDescent="0.45">
      <c r="B1777" s="838" t="s">
        <v>562</v>
      </c>
      <c r="C1777" s="838" t="s">
        <v>295</v>
      </c>
      <c r="D1777" s="838" t="s">
        <v>1449</v>
      </c>
      <c r="E1777" s="838" t="s">
        <v>1450</v>
      </c>
    </row>
    <row r="1778" spans="2:5" x14ac:dyDescent="0.45">
      <c r="B1778" s="838" t="s">
        <v>562</v>
      </c>
      <c r="C1778" s="838" t="s">
        <v>295</v>
      </c>
      <c r="D1778" s="838" t="s">
        <v>1451</v>
      </c>
      <c r="E1778" s="838" t="s">
        <v>1452</v>
      </c>
    </row>
    <row r="1779" spans="2:5" x14ac:dyDescent="0.45">
      <c r="B1779" s="838" t="s">
        <v>562</v>
      </c>
      <c r="C1779" s="838" t="s">
        <v>295</v>
      </c>
      <c r="D1779" s="838" t="s">
        <v>1453</v>
      </c>
      <c r="E1779" s="838" t="s">
        <v>1454</v>
      </c>
    </row>
    <row r="1780" spans="2:5" x14ac:dyDescent="0.45">
      <c r="B1780" s="838" t="s">
        <v>562</v>
      </c>
      <c r="C1780" s="838" t="s">
        <v>295</v>
      </c>
      <c r="D1780" s="838" t="s">
        <v>1455</v>
      </c>
      <c r="E1780" s="838" t="s">
        <v>1456</v>
      </c>
    </row>
    <row r="1781" spans="2:5" x14ac:dyDescent="0.45">
      <c r="B1781" s="838" t="s">
        <v>562</v>
      </c>
      <c r="C1781" s="838" t="s">
        <v>295</v>
      </c>
      <c r="D1781" s="838" t="s">
        <v>1457</v>
      </c>
      <c r="E1781" s="838" t="s">
        <v>1458</v>
      </c>
    </row>
    <row r="1782" spans="2:5" x14ac:dyDescent="0.45">
      <c r="B1782" s="838" t="s">
        <v>562</v>
      </c>
      <c r="C1782" s="838" t="s">
        <v>295</v>
      </c>
      <c r="D1782" s="838" t="s">
        <v>1459</v>
      </c>
      <c r="E1782" s="838" t="s">
        <v>1460</v>
      </c>
    </row>
    <row r="1783" spans="2:5" x14ac:dyDescent="0.45">
      <c r="B1783" s="838" t="s">
        <v>562</v>
      </c>
      <c r="C1783" s="838" t="s">
        <v>295</v>
      </c>
      <c r="D1783" s="838" t="s">
        <v>1461</v>
      </c>
      <c r="E1783" s="838" t="s">
        <v>1462</v>
      </c>
    </row>
    <row r="1784" spans="2:5" x14ac:dyDescent="0.45">
      <c r="B1784" s="838" t="s">
        <v>562</v>
      </c>
      <c r="C1784" s="838" t="s">
        <v>295</v>
      </c>
      <c r="D1784" s="838" t="s">
        <v>1463</v>
      </c>
      <c r="E1784" s="838" t="s">
        <v>1464</v>
      </c>
    </row>
    <row r="1785" spans="2:5" x14ac:dyDescent="0.45">
      <c r="B1785" s="838" t="s">
        <v>562</v>
      </c>
      <c r="C1785" s="838" t="s">
        <v>295</v>
      </c>
      <c r="D1785" s="838" t="s">
        <v>1465</v>
      </c>
      <c r="E1785" s="838" t="s">
        <v>1466</v>
      </c>
    </row>
    <row r="1786" spans="2:5" x14ac:dyDescent="0.45">
      <c r="B1786" s="838" t="s">
        <v>562</v>
      </c>
      <c r="C1786" s="838" t="s">
        <v>295</v>
      </c>
      <c r="D1786" s="838" t="s">
        <v>1467</v>
      </c>
      <c r="E1786" s="838" t="s">
        <v>1468</v>
      </c>
    </row>
    <row r="1787" spans="2:5" x14ac:dyDescent="0.45">
      <c r="B1787" s="838" t="s">
        <v>562</v>
      </c>
      <c r="C1787" s="838" t="s">
        <v>295</v>
      </c>
      <c r="D1787" s="838" t="s">
        <v>1469</v>
      </c>
      <c r="E1787" s="838" t="s">
        <v>1470</v>
      </c>
    </row>
    <row r="1788" spans="2:5" x14ac:dyDescent="0.45">
      <c r="B1788" s="838" t="s">
        <v>562</v>
      </c>
      <c r="C1788" s="838" t="s">
        <v>295</v>
      </c>
      <c r="D1788" s="838" t="s">
        <v>1471</v>
      </c>
      <c r="E1788" s="838" t="s">
        <v>1472</v>
      </c>
    </row>
    <row r="1789" spans="2:5" x14ac:dyDescent="0.45">
      <c r="B1789" s="838" t="s">
        <v>562</v>
      </c>
      <c r="C1789" s="838" t="s">
        <v>295</v>
      </c>
      <c r="D1789" s="838" t="s">
        <v>1473</v>
      </c>
      <c r="E1789" s="838" t="s">
        <v>1474</v>
      </c>
    </row>
    <row r="1790" spans="2:5" x14ac:dyDescent="0.45">
      <c r="B1790" s="838" t="s">
        <v>562</v>
      </c>
      <c r="C1790" s="838" t="s">
        <v>295</v>
      </c>
      <c r="D1790" s="838" t="s">
        <v>1475</v>
      </c>
      <c r="E1790" s="838" t="s">
        <v>1476</v>
      </c>
    </row>
    <row r="1791" spans="2:5" x14ac:dyDescent="0.45">
      <c r="B1791" s="838" t="s">
        <v>562</v>
      </c>
      <c r="C1791" s="838" t="s">
        <v>295</v>
      </c>
      <c r="D1791" s="838" t="s">
        <v>1477</v>
      </c>
      <c r="E1791" s="838" t="s">
        <v>1478</v>
      </c>
    </row>
    <row r="1792" spans="2:5" x14ac:dyDescent="0.45">
      <c r="B1792" s="838" t="s">
        <v>562</v>
      </c>
      <c r="C1792" s="838" t="s">
        <v>295</v>
      </c>
      <c r="D1792" s="838" t="s">
        <v>1479</v>
      </c>
      <c r="E1792" s="838" t="s">
        <v>1480</v>
      </c>
    </row>
    <row r="1793" spans="2:5" x14ac:dyDescent="0.45">
      <c r="B1793" s="838" t="s">
        <v>562</v>
      </c>
      <c r="C1793" s="838" t="s">
        <v>295</v>
      </c>
      <c r="D1793" s="838" t="s">
        <v>1481</v>
      </c>
      <c r="E1793" s="838" t="s">
        <v>1482</v>
      </c>
    </row>
    <row r="1794" spans="2:5" x14ac:dyDescent="0.45">
      <c r="B1794" s="838" t="s">
        <v>562</v>
      </c>
      <c r="C1794" s="838" t="s">
        <v>295</v>
      </c>
      <c r="D1794" s="838" t="s">
        <v>1483</v>
      </c>
      <c r="E1794" s="838" t="s">
        <v>1484</v>
      </c>
    </row>
    <row r="1795" spans="2:5" x14ac:dyDescent="0.45">
      <c r="B1795" s="838" t="s">
        <v>562</v>
      </c>
      <c r="C1795" s="838" t="s">
        <v>295</v>
      </c>
      <c r="D1795" s="838" t="s">
        <v>1485</v>
      </c>
      <c r="E1795" s="838" t="s">
        <v>1486</v>
      </c>
    </row>
    <row r="1796" spans="2:5" x14ac:dyDescent="0.45">
      <c r="B1796" s="838" t="s">
        <v>562</v>
      </c>
      <c r="C1796" s="838" t="s">
        <v>295</v>
      </c>
      <c r="D1796" s="838" t="s">
        <v>1487</v>
      </c>
      <c r="E1796" s="838" t="s">
        <v>1488</v>
      </c>
    </row>
    <row r="1797" spans="2:5" x14ac:dyDescent="0.45">
      <c r="B1797" s="838" t="s">
        <v>562</v>
      </c>
      <c r="C1797" s="838" t="s">
        <v>295</v>
      </c>
      <c r="D1797" s="838" t="s">
        <v>1489</v>
      </c>
      <c r="E1797" s="838" t="s">
        <v>1490</v>
      </c>
    </row>
    <row r="1798" spans="2:5" x14ac:dyDescent="0.45">
      <c r="B1798" s="838" t="s">
        <v>562</v>
      </c>
      <c r="C1798" s="838" t="s">
        <v>295</v>
      </c>
      <c r="D1798" s="838" t="s">
        <v>1491</v>
      </c>
      <c r="E1798" s="838" t="s">
        <v>1492</v>
      </c>
    </row>
    <row r="1799" spans="2:5" x14ac:dyDescent="0.45">
      <c r="B1799" s="838" t="s">
        <v>562</v>
      </c>
      <c r="C1799" s="838" t="s">
        <v>295</v>
      </c>
      <c r="D1799" s="838" t="s">
        <v>1493</v>
      </c>
      <c r="E1799" s="838" t="s">
        <v>1494</v>
      </c>
    </row>
    <row r="1800" spans="2:5" x14ac:dyDescent="0.45">
      <c r="B1800" s="838" t="s">
        <v>562</v>
      </c>
      <c r="C1800" s="838" t="s">
        <v>295</v>
      </c>
      <c r="D1800" s="838" t="s">
        <v>1495</v>
      </c>
      <c r="E1800" s="838" t="s">
        <v>1496</v>
      </c>
    </row>
    <row r="1801" spans="2:5" x14ac:dyDescent="0.45">
      <c r="B1801" s="838" t="s">
        <v>562</v>
      </c>
      <c r="C1801" s="838" t="s">
        <v>295</v>
      </c>
      <c r="D1801" s="838" t="s">
        <v>1497</v>
      </c>
      <c r="E1801" s="838" t="s">
        <v>1498</v>
      </c>
    </row>
    <row r="1802" spans="2:5" x14ac:dyDescent="0.45">
      <c r="B1802" s="838" t="s">
        <v>562</v>
      </c>
      <c r="C1802" s="838" t="s">
        <v>295</v>
      </c>
      <c r="D1802" s="838" t="s">
        <v>745</v>
      </c>
      <c r="E1802" s="838" t="s">
        <v>746</v>
      </c>
    </row>
    <row r="1803" spans="2:5" x14ac:dyDescent="0.45">
      <c r="B1803" s="838" t="s">
        <v>562</v>
      </c>
      <c r="C1803" s="838" t="s">
        <v>295</v>
      </c>
      <c r="D1803" s="838" t="s">
        <v>1499</v>
      </c>
      <c r="E1803" s="838" t="s">
        <v>1500</v>
      </c>
    </row>
    <row r="1804" spans="2:5" x14ac:dyDescent="0.45">
      <c r="B1804" s="838" t="s">
        <v>562</v>
      </c>
      <c r="C1804" s="838" t="s">
        <v>295</v>
      </c>
      <c r="D1804" s="838" t="s">
        <v>1501</v>
      </c>
      <c r="E1804" s="838" t="s">
        <v>1502</v>
      </c>
    </row>
    <row r="1805" spans="2:5" x14ac:dyDescent="0.45">
      <c r="B1805" s="838" t="s">
        <v>562</v>
      </c>
      <c r="C1805" s="838" t="s">
        <v>295</v>
      </c>
      <c r="D1805" s="838" t="s">
        <v>1503</v>
      </c>
      <c r="E1805" s="838" t="s">
        <v>1504</v>
      </c>
    </row>
    <row r="1806" spans="2:5" x14ac:dyDescent="0.45">
      <c r="B1806" s="838" t="s">
        <v>562</v>
      </c>
      <c r="C1806" s="838" t="s">
        <v>295</v>
      </c>
      <c r="D1806" s="838" t="s">
        <v>1505</v>
      </c>
      <c r="E1806" s="838" t="s">
        <v>1506</v>
      </c>
    </row>
    <row r="1807" spans="2:5" x14ac:dyDescent="0.45">
      <c r="B1807" s="838" t="s">
        <v>562</v>
      </c>
      <c r="C1807" s="838" t="s">
        <v>295</v>
      </c>
      <c r="D1807" s="838" t="s">
        <v>1507</v>
      </c>
      <c r="E1807" s="838" t="s">
        <v>1508</v>
      </c>
    </row>
    <row r="1808" spans="2:5" x14ac:dyDescent="0.45">
      <c r="B1808" s="838" t="s">
        <v>562</v>
      </c>
      <c r="C1808" s="838" t="s">
        <v>295</v>
      </c>
      <c r="D1808" s="838" t="s">
        <v>1509</v>
      </c>
      <c r="E1808" s="838" t="s">
        <v>1510</v>
      </c>
    </row>
    <row r="1809" spans="2:5" x14ac:dyDescent="0.45">
      <c r="B1809" s="838" t="s">
        <v>562</v>
      </c>
      <c r="C1809" s="838" t="s">
        <v>295</v>
      </c>
      <c r="D1809" s="838" t="s">
        <v>1511</v>
      </c>
      <c r="E1809" s="838" t="s">
        <v>1512</v>
      </c>
    </row>
    <row r="1810" spans="2:5" x14ac:dyDescent="0.45">
      <c r="B1810" s="838" t="s">
        <v>562</v>
      </c>
      <c r="C1810" s="838" t="s">
        <v>295</v>
      </c>
      <c r="D1810" s="838" t="s">
        <v>1513</v>
      </c>
      <c r="E1810" s="838" t="s">
        <v>1514</v>
      </c>
    </row>
    <row r="1811" spans="2:5" x14ac:dyDescent="0.45">
      <c r="B1811" s="838" t="s">
        <v>562</v>
      </c>
      <c r="C1811" s="838" t="s">
        <v>295</v>
      </c>
      <c r="D1811" s="838" t="s">
        <v>1515</v>
      </c>
      <c r="E1811" s="838" t="s">
        <v>1516</v>
      </c>
    </row>
    <row r="1812" spans="2:5" x14ac:dyDescent="0.45">
      <c r="B1812" s="838" t="s">
        <v>562</v>
      </c>
      <c r="C1812" s="838" t="s">
        <v>295</v>
      </c>
      <c r="D1812" s="838" t="s">
        <v>1517</v>
      </c>
      <c r="E1812" s="838" t="s">
        <v>1518</v>
      </c>
    </row>
    <row r="1813" spans="2:5" x14ac:dyDescent="0.45">
      <c r="B1813" s="838" t="s">
        <v>562</v>
      </c>
      <c r="C1813" s="838" t="s">
        <v>295</v>
      </c>
      <c r="D1813" s="838" t="s">
        <v>1519</v>
      </c>
      <c r="E1813" s="838" t="s">
        <v>1520</v>
      </c>
    </row>
    <row r="1814" spans="2:5" x14ac:dyDescent="0.45">
      <c r="B1814" s="838" t="s">
        <v>562</v>
      </c>
      <c r="C1814" s="838" t="s">
        <v>295</v>
      </c>
      <c r="D1814" s="838" t="s">
        <v>1521</v>
      </c>
      <c r="E1814" s="838" t="s">
        <v>1522</v>
      </c>
    </row>
    <row r="1815" spans="2:5" x14ac:dyDescent="0.45">
      <c r="B1815" s="838" t="s">
        <v>562</v>
      </c>
      <c r="C1815" s="838" t="s">
        <v>295</v>
      </c>
      <c r="D1815" s="838" t="s">
        <v>1523</v>
      </c>
      <c r="E1815" s="838" t="s">
        <v>1524</v>
      </c>
    </row>
    <row r="1816" spans="2:5" x14ac:dyDescent="0.45">
      <c r="B1816" s="838" t="s">
        <v>562</v>
      </c>
      <c r="C1816" s="838" t="s">
        <v>295</v>
      </c>
      <c r="D1816" s="838" t="s">
        <v>1525</v>
      </c>
      <c r="E1816" s="838" t="s">
        <v>1526</v>
      </c>
    </row>
    <row r="1817" spans="2:5" x14ac:dyDescent="0.45">
      <c r="B1817" s="838" t="s">
        <v>562</v>
      </c>
      <c r="C1817" s="838" t="s">
        <v>295</v>
      </c>
      <c r="D1817" s="838" t="s">
        <v>717</v>
      </c>
      <c r="E1817" s="838" t="s">
        <v>718</v>
      </c>
    </row>
    <row r="1818" spans="2:5" x14ac:dyDescent="0.45">
      <c r="B1818" s="838" t="s">
        <v>562</v>
      </c>
      <c r="C1818" s="838" t="s">
        <v>295</v>
      </c>
      <c r="D1818" s="838" t="s">
        <v>1527</v>
      </c>
      <c r="E1818" s="838" t="s">
        <v>1528</v>
      </c>
    </row>
    <row r="1819" spans="2:5" x14ac:dyDescent="0.45">
      <c r="B1819" s="838" t="s">
        <v>562</v>
      </c>
      <c r="C1819" s="838" t="s">
        <v>295</v>
      </c>
      <c r="D1819" s="838" t="s">
        <v>1529</v>
      </c>
      <c r="E1819" s="838" t="s">
        <v>1530</v>
      </c>
    </row>
    <row r="1820" spans="2:5" x14ac:dyDescent="0.45">
      <c r="B1820" s="838" t="s">
        <v>562</v>
      </c>
      <c r="C1820" s="838" t="s">
        <v>295</v>
      </c>
      <c r="D1820" s="838" t="s">
        <v>1531</v>
      </c>
      <c r="E1820" s="838" t="s">
        <v>1532</v>
      </c>
    </row>
    <row r="1821" spans="2:5" x14ac:dyDescent="0.45">
      <c r="B1821" s="838" t="s">
        <v>562</v>
      </c>
      <c r="C1821" s="838" t="s">
        <v>295</v>
      </c>
      <c r="D1821" s="838" t="s">
        <v>1533</v>
      </c>
      <c r="E1821" s="838" t="s">
        <v>1534</v>
      </c>
    </row>
    <row r="1822" spans="2:5" x14ac:dyDescent="0.45">
      <c r="B1822" s="838" t="s">
        <v>562</v>
      </c>
      <c r="C1822" s="838" t="s">
        <v>295</v>
      </c>
      <c r="D1822" s="838" t="s">
        <v>1535</v>
      </c>
      <c r="E1822" s="838" t="s">
        <v>1536</v>
      </c>
    </row>
    <row r="1823" spans="2:5" x14ac:dyDescent="0.45">
      <c r="B1823" s="838" t="s">
        <v>562</v>
      </c>
      <c r="C1823" s="838" t="s">
        <v>295</v>
      </c>
      <c r="D1823" s="838" t="s">
        <v>1537</v>
      </c>
      <c r="E1823" s="838" t="s">
        <v>1538</v>
      </c>
    </row>
    <row r="1824" spans="2:5" x14ac:dyDescent="0.45">
      <c r="B1824" s="838" t="s">
        <v>562</v>
      </c>
      <c r="C1824" s="838" t="s">
        <v>295</v>
      </c>
      <c r="D1824" s="838" t="s">
        <v>1539</v>
      </c>
      <c r="E1824" s="838" t="s">
        <v>1540</v>
      </c>
    </row>
    <row r="1825" spans="2:5" x14ac:dyDescent="0.45">
      <c r="B1825" s="838" t="s">
        <v>562</v>
      </c>
      <c r="C1825" s="838" t="s">
        <v>295</v>
      </c>
      <c r="D1825" s="838" t="s">
        <v>1541</v>
      </c>
      <c r="E1825" s="838" t="s">
        <v>1542</v>
      </c>
    </row>
    <row r="1826" spans="2:5" x14ac:dyDescent="0.45">
      <c r="B1826" s="838" t="s">
        <v>562</v>
      </c>
      <c r="C1826" s="838" t="s">
        <v>295</v>
      </c>
      <c r="D1826" s="838" t="s">
        <v>1543</v>
      </c>
      <c r="E1826" s="838" t="s">
        <v>1544</v>
      </c>
    </row>
    <row r="1827" spans="2:5" x14ac:dyDescent="0.45">
      <c r="B1827" s="838" t="s">
        <v>562</v>
      </c>
      <c r="C1827" s="838" t="s">
        <v>295</v>
      </c>
      <c r="D1827" s="838" t="s">
        <v>1545</v>
      </c>
      <c r="E1827" s="838" t="s">
        <v>1546</v>
      </c>
    </row>
    <row r="1828" spans="2:5" x14ac:dyDescent="0.45">
      <c r="B1828" s="838" t="s">
        <v>562</v>
      </c>
      <c r="C1828" s="838" t="s">
        <v>295</v>
      </c>
      <c r="D1828" s="838" t="s">
        <v>1547</v>
      </c>
      <c r="E1828" s="838" t="s">
        <v>1548</v>
      </c>
    </row>
    <row r="1829" spans="2:5" x14ac:dyDescent="0.45">
      <c r="B1829" s="838" t="s">
        <v>562</v>
      </c>
      <c r="C1829" s="838" t="s">
        <v>295</v>
      </c>
      <c r="D1829" s="838" t="s">
        <v>1549</v>
      </c>
      <c r="E1829" s="838" t="s">
        <v>1550</v>
      </c>
    </row>
    <row r="1830" spans="2:5" x14ac:dyDescent="0.45">
      <c r="B1830" s="838" t="s">
        <v>562</v>
      </c>
      <c r="C1830" s="838" t="s">
        <v>295</v>
      </c>
      <c r="D1830" s="838" t="s">
        <v>1551</v>
      </c>
      <c r="E1830" s="838" t="s">
        <v>1552</v>
      </c>
    </row>
    <row r="1831" spans="2:5" x14ac:dyDescent="0.45">
      <c r="B1831" s="838" t="s">
        <v>562</v>
      </c>
      <c r="C1831" s="838" t="s">
        <v>295</v>
      </c>
      <c r="D1831" s="838" t="s">
        <v>1553</v>
      </c>
      <c r="E1831" s="838" t="s">
        <v>1554</v>
      </c>
    </row>
    <row r="1832" spans="2:5" x14ac:dyDescent="0.45">
      <c r="B1832" s="838" t="s">
        <v>562</v>
      </c>
      <c r="C1832" s="838" t="s">
        <v>295</v>
      </c>
      <c r="D1832" s="838" t="s">
        <v>1555</v>
      </c>
      <c r="E1832" s="838" t="s">
        <v>1556</v>
      </c>
    </row>
    <row r="1833" spans="2:5" x14ac:dyDescent="0.45">
      <c r="B1833" s="838" t="s">
        <v>562</v>
      </c>
      <c r="C1833" s="838" t="s">
        <v>295</v>
      </c>
      <c r="D1833" s="838" t="s">
        <v>1557</v>
      </c>
      <c r="E1833" s="838" t="s">
        <v>1558</v>
      </c>
    </row>
    <row r="1834" spans="2:5" x14ac:dyDescent="0.45">
      <c r="B1834" s="838" t="s">
        <v>562</v>
      </c>
      <c r="C1834" s="838" t="s">
        <v>295</v>
      </c>
      <c r="D1834" s="838" t="s">
        <v>1559</v>
      </c>
      <c r="E1834" s="838" t="s">
        <v>1560</v>
      </c>
    </row>
    <row r="1835" spans="2:5" x14ac:dyDescent="0.45">
      <c r="B1835" s="838" t="s">
        <v>562</v>
      </c>
      <c r="C1835" s="838" t="s">
        <v>295</v>
      </c>
      <c r="D1835" s="838" t="s">
        <v>1561</v>
      </c>
      <c r="E1835" s="838" t="s">
        <v>1562</v>
      </c>
    </row>
    <row r="1836" spans="2:5" x14ac:dyDescent="0.45">
      <c r="B1836" s="838" t="s">
        <v>562</v>
      </c>
      <c r="C1836" s="838" t="s">
        <v>295</v>
      </c>
      <c r="D1836" s="838" t="s">
        <v>1563</v>
      </c>
      <c r="E1836" s="838" t="s">
        <v>1564</v>
      </c>
    </row>
    <row r="1837" spans="2:5" x14ac:dyDescent="0.45">
      <c r="B1837" s="838" t="s">
        <v>562</v>
      </c>
      <c r="C1837" s="838" t="s">
        <v>295</v>
      </c>
      <c r="D1837" s="838" t="s">
        <v>1565</v>
      </c>
      <c r="E1837" s="838" t="s">
        <v>1566</v>
      </c>
    </row>
    <row r="1838" spans="2:5" x14ac:dyDescent="0.45">
      <c r="B1838" s="838" t="s">
        <v>562</v>
      </c>
      <c r="C1838" s="838" t="s">
        <v>295</v>
      </c>
      <c r="D1838" s="838" t="s">
        <v>1567</v>
      </c>
      <c r="E1838" s="838" t="s">
        <v>1568</v>
      </c>
    </row>
    <row r="1839" spans="2:5" x14ac:dyDescent="0.45">
      <c r="B1839" s="838" t="s">
        <v>562</v>
      </c>
      <c r="C1839" s="838" t="s">
        <v>295</v>
      </c>
      <c r="D1839" s="838" t="s">
        <v>1569</v>
      </c>
      <c r="E1839" s="838" t="s">
        <v>1570</v>
      </c>
    </row>
    <row r="1840" spans="2:5" x14ac:dyDescent="0.45">
      <c r="B1840" s="838" t="s">
        <v>562</v>
      </c>
      <c r="C1840" s="838" t="s">
        <v>295</v>
      </c>
      <c r="D1840" s="838" t="s">
        <v>1571</v>
      </c>
      <c r="E1840" s="838" t="s">
        <v>1572</v>
      </c>
    </row>
    <row r="1841" spans="2:5" x14ac:dyDescent="0.45">
      <c r="B1841" s="838" t="s">
        <v>562</v>
      </c>
      <c r="C1841" s="838" t="s">
        <v>295</v>
      </c>
      <c r="D1841" s="838" t="s">
        <v>1573</v>
      </c>
      <c r="E1841" s="838" t="s">
        <v>1574</v>
      </c>
    </row>
    <row r="1842" spans="2:5" x14ac:dyDescent="0.45">
      <c r="B1842" s="838" t="s">
        <v>562</v>
      </c>
      <c r="C1842" s="838" t="s">
        <v>295</v>
      </c>
      <c r="D1842" s="838" t="s">
        <v>1575</v>
      </c>
      <c r="E1842" s="838" t="s">
        <v>1576</v>
      </c>
    </row>
    <row r="1843" spans="2:5" x14ac:dyDescent="0.45">
      <c r="B1843" s="838" t="s">
        <v>562</v>
      </c>
      <c r="C1843" s="838" t="s">
        <v>295</v>
      </c>
      <c r="D1843" s="838" t="s">
        <v>1577</v>
      </c>
      <c r="E1843" s="838" t="s">
        <v>1578</v>
      </c>
    </row>
    <row r="1844" spans="2:5" x14ac:dyDescent="0.45">
      <c r="B1844" s="838" t="s">
        <v>562</v>
      </c>
      <c r="C1844" s="838" t="s">
        <v>295</v>
      </c>
      <c r="D1844" s="838" t="s">
        <v>1579</v>
      </c>
      <c r="E1844" s="838" t="s">
        <v>1580</v>
      </c>
    </row>
    <row r="1845" spans="2:5" x14ac:dyDescent="0.45">
      <c r="B1845" s="838" t="s">
        <v>562</v>
      </c>
      <c r="C1845" s="838" t="s">
        <v>295</v>
      </c>
      <c r="D1845" s="838" t="s">
        <v>1581</v>
      </c>
      <c r="E1845" s="838" t="s">
        <v>1582</v>
      </c>
    </row>
    <row r="1846" spans="2:5" x14ac:dyDescent="0.45">
      <c r="B1846" s="838" t="s">
        <v>562</v>
      </c>
      <c r="C1846" s="838" t="s">
        <v>295</v>
      </c>
      <c r="D1846" s="838" t="s">
        <v>1583</v>
      </c>
      <c r="E1846" s="838" t="s">
        <v>1584</v>
      </c>
    </row>
    <row r="1847" spans="2:5" x14ac:dyDescent="0.45">
      <c r="B1847" s="838" t="s">
        <v>562</v>
      </c>
      <c r="C1847" s="838" t="s">
        <v>295</v>
      </c>
      <c r="D1847" s="838" t="s">
        <v>1585</v>
      </c>
      <c r="E1847" s="838" t="s">
        <v>1586</v>
      </c>
    </row>
    <row r="1848" spans="2:5" x14ac:dyDescent="0.45">
      <c r="B1848" s="838" t="s">
        <v>562</v>
      </c>
      <c r="C1848" s="838" t="s">
        <v>295</v>
      </c>
      <c r="D1848" s="838" t="s">
        <v>1587</v>
      </c>
      <c r="E1848" s="838" t="s">
        <v>1588</v>
      </c>
    </row>
    <row r="1849" spans="2:5" x14ac:dyDescent="0.45">
      <c r="B1849" s="838" t="s">
        <v>562</v>
      </c>
      <c r="C1849" s="838" t="s">
        <v>295</v>
      </c>
      <c r="D1849" s="838" t="s">
        <v>1589</v>
      </c>
      <c r="E1849" s="838" t="s">
        <v>1590</v>
      </c>
    </row>
    <row r="1850" spans="2:5" x14ac:dyDescent="0.45">
      <c r="B1850" s="838" t="s">
        <v>562</v>
      </c>
      <c r="C1850" s="838" t="s">
        <v>295</v>
      </c>
      <c r="D1850" s="838" t="s">
        <v>1591</v>
      </c>
      <c r="E1850" s="838" t="s">
        <v>1592</v>
      </c>
    </row>
    <row r="1851" spans="2:5" x14ac:dyDescent="0.45">
      <c r="B1851" s="838" t="s">
        <v>562</v>
      </c>
      <c r="C1851" s="838" t="s">
        <v>295</v>
      </c>
      <c r="D1851" s="838" t="s">
        <v>1593</v>
      </c>
      <c r="E1851" s="838" t="s">
        <v>1594</v>
      </c>
    </row>
    <row r="1852" spans="2:5" x14ac:dyDescent="0.45">
      <c r="B1852" s="838" t="s">
        <v>562</v>
      </c>
      <c r="C1852" s="838" t="s">
        <v>295</v>
      </c>
      <c r="D1852" s="838" t="s">
        <v>1595</v>
      </c>
      <c r="E1852" s="838" t="s">
        <v>1596</v>
      </c>
    </row>
    <row r="1853" spans="2:5" x14ac:dyDescent="0.45">
      <c r="B1853" s="838" t="s">
        <v>562</v>
      </c>
      <c r="C1853" s="838" t="s">
        <v>295</v>
      </c>
      <c r="D1853" s="838" t="s">
        <v>1597</v>
      </c>
      <c r="E1853" s="838" t="s">
        <v>1598</v>
      </c>
    </row>
    <row r="1854" spans="2:5" x14ac:dyDescent="0.45">
      <c r="B1854" s="838" t="s">
        <v>562</v>
      </c>
      <c r="C1854" s="838" t="s">
        <v>295</v>
      </c>
      <c r="D1854" s="838" t="s">
        <v>1599</v>
      </c>
      <c r="E1854" s="838" t="s">
        <v>1600</v>
      </c>
    </row>
    <row r="1855" spans="2:5" x14ac:dyDescent="0.45">
      <c r="B1855" s="838" t="s">
        <v>562</v>
      </c>
      <c r="C1855" s="838" t="s">
        <v>295</v>
      </c>
      <c r="D1855" s="838" t="s">
        <v>1601</v>
      </c>
      <c r="E1855" s="838" t="s">
        <v>1602</v>
      </c>
    </row>
    <row r="1856" spans="2:5" x14ac:dyDescent="0.45">
      <c r="B1856" s="838" t="s">
        <v>562</v>
      </c>
      <c r="C1856" s="838" t="s">
        <v>295</v>
      </c>
      <c r="D1856" s="838" t="s">
        <v>1603</v>
      </c>
      <c r="E1856" s="838" t="s">
        <v>1604</v>
      </c>
    </row>
    <row r="1857" spans="2:5" x14ac:dyDescent="0.45">
      <c r="B1857" s="838" t="s">
        <v>562</v>
      </c>
      <c r="C1857" s="838" t="s">
        <v>295</v>
      </c>
      <c r="D1857" s="838" t="s">
        <v>1605</v>
      </c>
      <c r="E1857" s="838" t="s">
        <v>1606</v>
      </c>
    </row>
    <row r="1858" spans="2:5" x14ac:dyDescent="0.45">
      <c r="B1858" s="838" t="s">
        <v>562</v>
      </c>
      <c r="C1858" s="838" t="s">
        <v>295</v>
      </c>
      <c r="D1858" s="838" t="s">
        <v>1607</v>
      </c>
      <c r="E1858" s="838" t="s">
        <v>1608</v>
      </c>
    </row>
    <row r="1859" spans="2:5" x14ac:dyDescent="0.45">
      <c r="B1859" s="838" t="s">
        <v>562</v>
      </c>
      <c r="C1859" s="838" t="s">
        <v>295</v>
      </c>
      <c r="D1859" s="838" t="s">
        <v>1609</v>
      </c>
      <c r="E1859" s="838" t="s">
        <v>1610</v>
      </c>
    </row>
    <row r="1860" spans="2:5" x14ac:dyDescent="0.45">
      <c r="B1860" s="838" t="s">
        <v>562</v>
      </c>
      <c r="C1860" s="838" t="s">
        <v>295</v>
      </c>
      <c r="D1860" s="838" t="s">
        <v>1611</v>
      </c>
      <c r="E1860" s="838" t="s">
        <v>1612</v>
      </c>
    </row>
    <row r="1861" spans="2:5" x14ac:dyDescent="0.45">
      <c r="B1861" s="838" t="s">
        <v>562</v>
      </c>
      <c r="C1861" s="838" t="s">
        <v>295</v>
      </c>
      <c r="D1861" s="838" t="s">
        <v>1613</v>
      </c>
      <c r="E1861" s="838" t="s">
        <v>1614</v>
      </c>
    </row>
    <row r="1862" spans="2:5" x14ac:dyDescent="0.45">
      <c r="B1862" s="838" t="s">
        <v>562</v>
      </c>
      <c r="C1862" s="838" t="s">
        <v>295</v>
      </c>
      <c r="D1862" s="838" t="s">
        <v>1615</v>
      </c>
      <c r="E1862" s="838" t="s">
        <v>1616</v>
      </c>
    </row>
    <row r="1863" spans="2:5" x14ac:dyDescent="0.45">
      <c r="B1863" s="838" t="s">
        <v>562</v>
      </c>
      <c r="C1863" s="838" t="s">
        <v>295</v>
      </c>
      <c r="D1863" s="838" t="s">
        <v>1617</v>
      </c>
      <c r="E1863" s="838" t="s">
        <v>1618</v>
      </c>
    </row>
    <row r="1864" spans="2:5" x14ac:dyDescent="0.45">
      <c r="B1864" s="838" t="s">
        <v>562</v>
      </c>
      <c r="C1864" s="838" t="s">
        <v>295</v>
      </c>
      <c r="D1864" s="838" t="s">
        <v>1619</v>
      </c>
      <c r="E1864" s="838" t="s">
        <v>1620</v>
      </c>
    </row>
    <row r="1865" spans="2:5" x14ac:dyDescent="0.45">
      <c r="B1865" s="838" t="s">
        <v>562</v>
      </c>
      <c r="C1865" s="838" t="s">
        <v>295</v>
      </c>
      <c r="D1865" s="838" t="s">
        <v>1621</v>
      </c>
      <c r="E1865" s="838" t="s">
        <v>1622</v>
      </c>
    </row>
    <row r="1866" spans="2:5" x14ac:dyDescent="0.45">
      <c r="B1866" s="838" t="s">
        <v>565</v>
      </c>
      <c r="C1866" s="838" t="s">
        <v>566</v>
      </c>
      <c r="D1866" s="838" t="s">
        <v>566</v>
      </c>
      <c r="E1866" s="838" t="s">
        <v>565</v>
      </c>
    </row>
    <row r="1867" spans="2:5" x14ac:dyDescent="0.45">
      <c r="B1867" s="838" t="s">
        <v>565</v>
      </c>
      <c r="C1867" s="838" t="s">
        <v>566</v>
      </c>
      <c r="D1867" s="838" t="s">
        <v>1623</v>
      </c>
      <c r="E1867" s="838" t="s">
        <v>1624</v>
      </c>
    </row>
    <row r="1868" spans="2:5" x14ac:dyDescent="0.45">
      <c r="B1868" s="838" t="s">
        <v>565</v>
      </c>
      <c r="C1868" s="838" t="s">
        <v>566</v>
      </c>
      <c r="D1868" s="838" t="s">
        <v>1625</v>
      </c>
      <c r="E1868" s="838" t="s">
        <v>1626</v>
      </c>
    </row>
    <row r="1869" spans="2:5" x14ac:dyDescent="0.45">
      <c r="B1869" s="838" t="s">
        <v>565</v>
      </c>
      <c r="C1869" s="838" t="s">
        <v>566</v>
      </c>
      <c r="D1869" s="838" t="s">
        <v>1627</v>
      </c>
      <c r="E1869" s="838" t="s">
        <v>1628</v>
      </c>
    </row>
    <row r="1870" spans="2:5" x14ac:dyDescent="0.45">
      <c r="B1870" s="838" t="s">
        <v>565</v>
      </c>
      <c r="C1870" s="838" t="s">
        <v>566</v>
      </c>
      <c r="D1870" s="838" t="s">
        <v>1629</v>
      </c>
      <c r="E1870" s="838" t="s">
        <v>1630</v>
      </c>
    </row>
    <row r="1871" spans="2:5" x14ac:dyDescent="0.45">
      <c r="B1871" s="838" t="s">
        <v>565</v>
      </c>
      <c r="C1871" s="838" t="s">
        <v>566</v>
      </c>
      <c r="D1871" s="838" t="s">
        <v>1631</v>
      </c>
      <c r="E1871" s="838" t="s">
        <v>1632</v>
      </c>
    </row>
    <row r="1872" spans="2:5" x14ac:dyDescent="0.45">
      <c r="B1872" s="838" t="s">
        <v>565</v>
      </c>
      <c r="C1872" s="838" t="s">
        <v>566</v>
      </c>
      <c r="D1872" s="838" t="s">
        <v>1633</v>
      </c>
      <c r="E1872" s="838" t="s">
        <v>1634</v>
      </c>
    </row>
    <row r="1873" spans="2:5" x14ac:dyDescent="0.45">
      <c r="B1873" s="838" t="s">
        <v>565</v>
      </c>
      <c r="C1873" s="838" t="s">
        <v>566</v>
      </c>
      <c r="D1873" s="838" t="s">
        <v>1635</v>
      </c>
      <c r="E1873" s="838" t="s">
        <v>1636</v>
      </c>
    </row>
    <row r="1874" spans="2:5" x14ac:dyDescent="0.45">
      <c r="B1874" s="838" t="s">
        <v>565</v>
      </c>
      <c r="C1874" s="838" t="s">
        <v>566</v>
      </c>
      <c r="D1874" s="838" t="s">
        <v>1637</v>
      </c>
      <c r="E1874" s="838" t="s">
        <v>1638</v>
      </c>
    </row>
    <row r="1875" spans="2:5" x14ac:dyDescent="0.45">
      <c r="B1875" s="838" t="s">
        <v>565</v>
      </c>
      <c r="C1875" s="838" t="s">
        <v>566</v>
      </c>
      <c r="D1875" s="838" t="s">
        <v>1639</v>
      </c>
      <c r="E1875" s="838" t="s">
        <v>1640</v>
      </c>
    </row>
    <row r="1876" spans="2:5" x14ac:dyDescent="0.45">
      <c r="B1876" s="838" t="s">
        <v>565</v>
      </c>
      <c r="C1876" s="838" t="s">
        <v>566</v>
      </c>
      <c r="D1876" s="838" t="s">
        <v>1641</v>
      </c>
      <c r="E1876" s="838" t="s">
        <v>1642</v>
      </c>
    </row>
    <row r="1877" spans="2:5" x14ac:dyDescent="0.45">
      <c r="B1877" s="838" t="s">
        <v>565</v>
      </c>
      <c r="C1877" s="838" t="s">
        <v>566</v>
      </c>
      <c r="D1877" s="838" t="s">
        <v>1643</v>
      </c>
      <c r="E1877" s="838" t="s">
        <v>1644</v>
      </c>
    </row>
    <row r="1878" spans="2:5" x14ac:dyDescent="0.45">
      <c r="B1878" s="838" t="s">
        <v>565</v>
      </c>
      <c r="C1878" s="838" t="s">
        <v>566</v>
      </c>
      <c r="D1878" s="838" t="s">
        <v>1645</v>
      </c>
      <c r="E1878" s="838" t="s">
        <v>1646</v>
      </c>
    </row>
    <row r="1879" spans="2:5" x14ac:dyDescent="0.45">
      <c r="B1879" s="838" t="s">
        <v>565</v>
      </c>
      <c r="C1879" s="838" t="s">
        <v>566</v>
      </c>
      <c r="D1879" s="838" t="s">
        <v>1647</v>
      </c>
      <c r="E1879" s="838" t="s">
        <v>1648</v>
      </c>
    </row>
    <row r="1880" spans="2:5" x14ac:dyDescent="0.45">
      <c r="B1880" s="838" t="s">
        <v>565</v>
      </c>
      <c r="C1880" s="838" t="s">
        <v>566</v>
      </c>
      <c r="D1880" s="838" t="s">
        <v>1649</v>
      </c>
      <c r="E1880" s="838" t="s">
        <v>1650</v>
      </c>
    </row>
    <row r="1881" spans="2:5" x14ac:dyDescent="0.45">
      <c r="B1881" s="838" t="s">
        <v>565</v>
      </c>
      <c r="C1881" s="838" t="s">
        <v>566</v>
      </c>
      <c r="D1881" s="838" t="s">
        <v>1651</v>
      </c>
      <c r="E1881" s="838" t="s">
        <v>1652</v>
      </c>
    </row>
    <row r="1882" spans="2:5" x14ac:dyDescent="0.45">
      <c r="B1882" s="838" t="s">
        <v>565</v>
      </c>
      <c r="C1882" s="838" t="s">
        <v>566</v>
      </c>
      <c r="D1882" s="838" t="s">
        <v>1653</v>
      </c>
      <c r="E1882" s="838" t="s">
        <v>1654</v>
      </c>
    </row>
    <row r="1883" spans="2:5" x14ac:dyDescent="0.45">
      <c r="B1883" s="838" t="s">
        <v>565</v>
      </c>
      <c r="C1883" s="838" t="s">
        <v>566</v>
      </c>
      <c r="D1883" s="838" t="s">
        <v>1655</v>
      </c>
      <c r="E1883" s="838" t="s">
        <v>1656</v>
      </c>
    </row>
    <row r="1884" spans="2:5" x14ac:dyDescent="0.45">
      <c r="B1884" s="838" t="s">
        <v>565</v>
      </c>
      <c r="C1884" s="838" t="s">
        <v>566</v>
      </c>
      <c r="D1884" s="838" t="s">
        <v>1657</v>
      </c>
      <c r="E1884" s="838" t="s">
        <v>1658</v>
      </c>
    </row>
    <row r="1885" spans="2:5" x14ac:dyDescent="0.45">
      <c r="B1885" s="838" t="s">
        <v>565</v>
      </c>
      <c r="C1885" s="838" t="s">
        <v>566</v>
      </c>
      <c r="D1885" s="838" t="s">
        <v>1659</v>
      </c>
      <c r="E1885" s="838" t="s">
        <v>1660</v>
      </c>
    </row>
    <row r="1886" spans="2:5" x14ac:dyDescent="0.45">
      <c r="B1886" s="838" t="s">
        <v>565</v>
      </c>
      <c r="C1886" s="838" t="s">
        <v>566</v>
      </c>
      <c r="D1886" s="838" t="s">
        <v>1661</v>
      </c>
      <c r="E1886" s="838" t="s">
        <v>1662</v>
      </c>
    </row>
    <row r="1887" spans="2:5" x14ac:dyDescent="0.45">
      <c r="B1887" s="838" t="s">
        <v>565</v>
      </c>
      <c r="C1887" s="838" t="s">
        <v>566</v>
      </c>
      <c r="D1887" s="838" t="s">
        <v>1663</v>
      </c>
      <c r="E1887" s="838" t="s">
        <v>1664</v>
      </c>
    </row>
    <row r="1888" spans="2:5" x14ac:dyDescent="0.45">
      <c r="B1888" s="838" t="s">
        <v>565</v>
      </c>
      <c r="C1888" s="838" t="s">
        <v>566</v>
      </c>
      <c r="D1888" s="838" t="s">
        <v>1665</v>
      </c>
      <c r="E1888" s="838" t="s">
        <v>1666</v>
      </c>
    </row>
    <row r="1889" spans="2:5" x14ac:dyDescent="0.45">
      <c r="B1889" s="838" t="s">
        <v>565</v>
      </c>
      <c r="C1889" s="838" t="s">
        <v>566</v>
      </c>
      <c r="D1889" s="838" t="s">
        <v>1667</v>
      </c>
      <c r="E1889" s="838" t="s">
        <v>1668</v>
      </c>
    </row>
    <row r="1890" spans="2:5" x14ac:dyDescent="0.45">
      <c r="B1890" s="838" t="s">
        <v>565</v>
      </c>
      <c r="C1890" s="838" t="s">
        <v>566</v>
      </c>
      <c r="D1890" s="838" t="s">
        <v>1669</v>
      </c>
      <c r="E1890" s="838" t="s">
        <v>1670</v>
      </c>
    </row>
    <row r="1891" spans="2:5" x14ac:dyDescent="0.45">
      <c r="B1891" s="838" t="s">
        <v>565</v>
      </c>
      <c r="C1891" s="838" t="s">
        <v>566</v>
      </c>
      <c r="D1891" s="838" t="s">
        <v>1671</v>
      </c>
      <c r="E1891" s="838" t="s">
        <v>1672</v>
      </c>
    </row>
    <row r="1892" spans="2:5" x14ac:dyDescent="0.45">
      <c r="B1892" s="838" t="s">
        <v>565</v>
      </c>
      <c r="C1892" s="838" t="s">
        <v>566</v>
      </c>
      <c r="D1892" s="838" t="s">
        <v>1673</v>
      </c>
      <c r="E1892" s="838" t="s">
        <v>1674</v>
      </c>
    </row>
    <row r="1893" spans="2:5" x14ac:dyDescent="0.45">
      <c r="B1893" s="838" t="s">
        <v>565</v>
      </c>
      <c r="C1893" s="838" t="s">
        <v>566</v>
      </c>
      <c r="D1893" s="838" t="s">
        <v>1675</v>
      </c>
      <c r="E1893" s="838" t="s">
        <v>1676</v>
      </c>
    </row>
    <row r="1894" spans="2:5" x14ac:dyDescent="0.45">
      <c r="B1894" s="838" t="s">
        <v>565</v>
      </c>
      <c r="C1894" s="838" t="s">
        <v>566</v>
      </c>
      <c r="D1894" s="838" t="s">
        <v>1677</v>
      </c>
      <c r="E1894" s="838" t="s">
        <v>1678</v>
      </c>
    </row>
    <row r="1895" spans="2:5" x14ac:dyDescent="0.45">
      <c r="B1895" s="838" t="s">
        <v>565</v>
      </c>
      <c r="C1895" s="838" t="s">
        <v>566</v>
      </c>
      <c r="D1895" s="838" t="s">
        <v>1679</v>
      </c>
      <c r="E1895" s="838" t="s">
        <v>1680</v>
      </c>
    </row>
    <row r="1896" spans="2:5" x14ac:dyDescent="0.45">
      <c r="B1896" s="838" t="s">
        <v>565</v>
      </c>
      <c r="C1896" s="838" t="s">
        <v>566</v>
      </c>
      <c r="D1896" s="838" t="s">
        <v>1681</v>
      </c>
      <c r="E1896" s="838" t="s">
        <v>1682</v>
      </c>
    </row>
    <row r="1897" spans="2:5" x14ac:dyDescent="0.45">
      <c r="B1897" s="838" t="s">
        <v>565</v>
      </c>
      <c r="C1897" s="838" t="s">
        <v>566</v>
      </c>
      <c r="D1897" s="838" t="s">
        <v>1683</v>
      </c>
      <c r="E1897" s="838" t="s">
        <v>1684</v>
      </c>
    </row>
    <row r="1898" spans="2:5" x14ac:dyDescent="0.45">
      <c r="B1898" s="838" t="s">
        <v>565</v>
      </c>
      <c r="C1898" s="838" t="s">
        <v>566</v>
      </c>
      <c r="D1898" s="838" t="s">
        <v>1685</v>
      </c>
      <c r="E1898" s="838" t="s">
        <v>1686</v>
      </c>
    </row>
    <row r="1899" spans="2:5" x14ac:dyDescent="0.45">
      <c r="B1899" s="838" t="s">
        <v>565</v>
      </c>
      <c r="C1899" s="838" t="s">
        <v>566</v>
      </c>
      <c r="D1899" s="838" t="s">
        <v>1687</v>
      </c>
      <c r="E1899" s="838" t="s">
        <v>1688</v>
      </c>
    </row>
    <row r="1900" spans="2:5" x14ac:dyDescent="0.45">
      <c r="B1900" s="838" t="s">
        <v>565</v>
      </c>
      <c r="C1900" s="838" t="s">
        <v>566</v>
      </c>
      <c r="D1900" s="838" t="s">
        <v>1689</v>
      </c>
      <c r="E1900" s="838" t="s">
        <v>1690</v>
      </c>
    </row>
    <row r="1901" spans="2:5" x14ac:dyDescent="0.45">
      <c r="B1901" s="838" t="s">
        <v>565</v>
      </c>
      <c r="C1901" s="838" t="s">
        <v>566</v>
      </c>
      <c r="D1901" s="838" t="s">
        <v>1691</v>
      </c>
      <c r="E1901" s="838" t="s">
        <v>1692</v>
      </c>
    </row>
    <row r="1902" spans="2:5" x14ac:dyDescent="0.45">
      <c r="B1902" s="838" t="s">
        <v>565</v>
      </c>
      <c r="C1902" s="838" t="s">
        <v>566</v>
      </c>
      <c r="D1902" s="838" t="s">
        <v>1693</v>
      </c>
      <c r="E1902" s="838" t="s">
        <v>1694</v>
      </c>
    </row>
    <row r="1903" spans="2:5" x14ac:dyDescent="0.45">
      <c r="B1903" s="838" t="s">
        <v>565</v>
      </c>
      <c r="C1903" s="838" t="s">
        <v>566</v>
      </c>
      <c r="D1903" s="838" t="s">
        <v>1695</v>
      </c>
      <c r="E1903" s="838" t="s">
        <v>1696</v>
      </c>
    </row>
    <row r="1904" spans="2:5" x14ac:dyDescent="0.45">
      <c r="B1904" s="838" t="s">
        <v>565</v>
      </c>
      <c r="C1904" s="838" t="s">
        <v>566</v>
      </c>
      <c r="D1904" s="838" t="s">
        <v>1697</v>
      </c>
      <c r="E1904" s="838" t="s">
        <v>1698</v>
      </c>
    </row>
    <row r="1905" spans="2:5" x14ac:dyDescent="0.45">
      <c r="B1905" s="838" t="s">
        <v>565</v>
      </c>
      <c r="C1905" s="838" t="s">
        <v>566</v>
      </c>
      <c r="D1905" s="838" t="s">
        <v>1699</v>
      </c>
      <c r="E1905" s="838" t="s">
        <v>1700</v>
      </c>
    </row>
    <row r="1906" spans="2:5" x14ac:dyDescent="0.45">
      <c r="B1906" s="838" t="s">
        <v>565</v>
      </c>
      <c r="C1906" s="838" t="s">
        <v>566</v>
      </c>
      <c r="D1906" s="838" t="s">
        <v>1237</v>
      </c>
      <c r="E1906" s="838" t="s">
        <v>1238</v>
      </c>
    </row>
    <row r="1907" spans="2:5" x14ac:dyDescent="0.45">
      <c r="B1907" s="838" t="s">
        <v>565</v>
      </c>
      <c r="C1907" s="838" t="s">
        <v>566</v>
      </c>
      <c r="D1907" s="838" t="s">
        <v>1701</v>
      </c>
      <c r="E1907" s="838" t="s">
        <v>1702</v>
      </c>
    </row>
    <row r="1908" spans="2:5" x14ac:dyDescent="0.45">
      <c r="B1908" s="838" t="s">
        <v>565</v>
      </c>
      <c r="C1908" s="838" t="s">
        <v>566</v>
      </c>
      <c r="D1908" s="838" t="s">
        <v>1703</v>
      </c>
      <c r="E1908" s="838" t="s">
        <v>1704</v>
      </c>
    </row>
    <row r="1909" spans="2:5" x14ac:dyDescent="0.45">
      <c r="B1909" s="838" t="s">
        <v>565</v>
      </c>
      <c r="C1909" s="838" t="s">
        <v>566</v>
      </c>
      <c r="D1909" s="838" t="s">
        <v>1705</v>
      </c>
      <c r="E1909" s="838" t="s">
        <v>1706</v>
      </c>
    </row>
    <row r="1910" spans="2:5" x14ac:dyDescent="0.45">
      <c r="B1910" s="838" t="s">
        <v>565</v>
      </c>
      <c r="C1910" s="838" t="s">
        <v>566</v>
      </c>
      <c r="D1910" s="838" t="s">
        <v>1707</v>
      </c>
      <c r="E1910" s="838" t="s">
        <v>1708</v>
      </c>
    </row>
    <row r="1911" spans="2:5" x14ac:dyDescent="0.45">
      <c r="B1911" s="838" t="s">
        <v>565</v>
      </c>
      <c r="C1911" s="838" t="s">
        <v>566</v>
      </c>
      <c r="D1911" s="838" t="s">
        <v>1709</v>
      </c>
      <c r="E1911" s="838" t="s">
        <v>1710</v>
      </c>
    </row>
    <row r="1912" spans="2:5" x14ac:dyDescent="0.45">
      <c r="B1912" s="838" t="s">
        <v>565</v>
      </c>
      <c r="C1912" s="838" t="s">
        <v>566</v>
      </c>
      <c r="D1912" s="838" t="s">
        <v>1711</v>
      </c>
      <c r="E1912" s="838" t="s">
        <v>1712</v>
      </c>
    </row>
    <row r="1913" spans="2:5" x14ac:dyDescent="0.45">
      <c r="B1913" s="838" t="s">
        <v>565</v>
      </c>
      <c r="C1913" s="838" t="s">
        <v>566</v>
      </c>
      <c r="D1913" s="838" t="s">
        <v>1713</v>
      </c>
      <c r="E1913" s="838" t="s">
        <v>1714</v>
      </c>
    </row>
    <row r="1914" spans="2:5" x14ac:dyDescent="0.45">
      <c r="B1914" s="838" t="s">
        <v>565</v>
      </c>
      <c r="C1914" s="838" t="s">
        <v>566</v>
      </c>
      <c r="D1914" s="838" t="s">
        <v>1715</v>
      </c>
      <c r="E1914" s="838" t="s">
        <v>1716</v>
      </c>
    </row>
    <row r="1915" spans="2:5" x14ac:dyDescent="0.45">
      <c r="B1915" s="838" t="s">
        <v>565</v>
      </c>
      <c r="C1915" s="838" t="s">
        <v>566</v>
      </c>
      <c r="D1915" s="838" t="s">
        <v>1243</v>
      </c>
      <c r="E1915" s="838" t="s">
        <v>1244</v>
      </c>
    </row>
    <row r="1916" spans="2:5" x14ac:dyDescent="0.45">
      <c r="B1916" s="838" t="s">
        <v>565</v>
      </c>
      <c r="C1916" s="838" t="s">
        <v>566</v>
      </c>
      <c r="D1916" s="838" t="s">
        <v>1717</v>
      </c>
      <c r="E1916" s="838" t="s">
        <v>1718</v>
      </c>
    </row>
    <row r="1917" spans="2:5" x14ac:dyDescent="0.45">
      <c r="B1917" s="838" t="s">
        <v>565</v>
      </c>
      <c r="C1917" s="838" t="s">
        <v>566</v>
      </c>
      <c r="D1917" s="838" t="s">
        <v>1719</v>
      </c>
      <c r="E1917" s="838" t="s">
        <v>1720</v>
      </c>
    </row>
    <row r="1918" spans="2:5" x14ac:dyDescent="0.45">
      <c r="B1918" s="838" t="s">
        <v>565</v>
      </c>
      <c r="C1918" s="838" t="s">
        <v>566</v>
      </c>
      <c r="D1918" s="838" t="s">
        <v>1721</v>
      </c>
      <c r="E1918" s="838" t="s">
        <v>1722</v>
      </c>
    </row>
    <row r="1919" spans="2:5" x14ac:dyDescent="0.45">
      <c r="B1919" s="838" t="s">
        <v>565</v>
      </c>
      <c r="C1919" s="838" t="s">
        <v>566</v>
      </c>
      <c r="D1919" s="838" t="s">
        <v>1723</v>
      </c>
      <c r="E1919" s="838" t="s">
        <v>1724</v>
      </c>
    </row>
    <row r="1920" spans="2:5" x14ac:dyDescent="0.45">
      <c r="B1920" s="838" t="s">
        <v>565</v>
      </c>
      <c r="C1920" s="838" t="s">
        <v>566</v>
      </c>
      <c r="D1920" s="838" t="s">
        <v>1725</v>
      </c>
      <c r="E1920" s="838" t="s">
        <v>1726</v>
      </c>
    </row>
    <row r="1921" spans="2:5" x14ac:dyDescent="0.45">
      <c r="B1921" s="838" t="s">
        <v>565</v>
      </c>
      <c r="C1921" s="838" t="s">
        <v>566</v>
      </c>
      <c r="D1921" s="838" t="s">
        <v>1727</v>
      </c>
      <c r="E1921" s="838" t="s">
        <v>1728</v>
      </c>
    </row>
    <row r="1922" spans="2:5" x14ac:dyDescent="0.45">
      <c r="B1922" s="838" t="s">
        <v>565</v>
      </c>
      <c r="C1922" s="838" t="s">
        <v>566</v>
      </c>
      <c r="D1922" s="838" t="s">
        <v>1729</v>
      </c>
      <c r="E1922" s="838" t="s">
        <v>1730</v>
      </c>
    </row>
    <row r="1923" spans="2:5" x14ac:dyDescent="0.45">
      <c r="B1923" s="838" t="s">
        <v>565</v>
      </c>
      <c r="C1923" s="838" t="s">
        <v>566</v>
      </c>
      <c r="D1923" s="838" t="s">
        <v>1731</v>
      </c>
      <c r="E1923" s="838" t="s">
        <v>1732</v>
      </c>
    </row>
    <row r="1924" spans="2:5" x14ac:dyDescent="0.45">
      <c r="B1924" s="838" t="s">
        <v>565</v>
      </c>
      <c r="C1924" s="838" t="s">
        <v>566</v>
      </c>
      <c r="D1924" s="838" t="s">
        <v>1733</v>
      </c>
      <c r="E1924" s="838" t="s">
        <v>1734</v>
      </c>
    </row>
    <row r="1925" spans="2:5" x14ac:dyDescent="0.45">
      <c r="B1925" s="838" t="s">
        <v>565</v>
      </c>
      <c r="C1925" s="838" t="s">
        <v>566</v>
      </c>
      <c r="D1925" s="838" t="s">
        <v>1735</v>
      </c>
      <c r="E1925" s="838" t="s">
        <v>1736</v>
      </c>
    </row>
    <row r="1926" spans="2:5" x14ac:dyDescent="0.45">
      <c r="B1926" s="838" t="s">
        <v>565</v>
      </c>
      <c r="C1926" s="838" t="s">
        <v>566</v>
      </c>
      <c r="D1926" s="838" t="s">
        <v>1737</v>
      </c>
      <c r="E1926" s="838" t="s">
        <v>1738</v>
      </c>
    </row>
    <row r="1927" spans="2:5" x14ac:dyDescent="0.45">
      <c r="B1927" s="838" t="s">
        <v>565</v>
      </c>
      <c r="C1927" s="838" t="s">
        <v>566</v>
      </c>
      <c r="D1927" s="838" t="s">
        <v>1739</v>
      </c>
      <c r="E1927" s="838" t="s">
        <v>1740</v>
      </c>
    </row>
    <row r="1928" spans="2:5" x14ac:dyDescent="0.45">
      <c r="B1928" s="838" t="s">
        <v>565</v>
      </c>
      <c r="C1928" s="838" t="s">
        <v>566</v>
      </c>
      <c r="D1928" s="838" t="s">
        <v>1741</v>
      </c>
      <c r="E1928" s="838" t="s">
        <v>1742</v>
      </c>
    </row>
    <row r="1929" spans="2:5" x14ac:dyDescent="0.45">
      <c r="B1929" s="838" t="s">
        <v>565</v>
      </c>
      <c r="C1929" s="838" t="s">
        <v>566</v>
      </c>
      <c r="D1929" s="838" t="s">
        <v>1743</v>
      </c>
      <c r="E1929" s="838" t="s">
        <v>1744</v>
      </c>
    </row>
    <row r="1930" spans="2:5" x14ac:dyDescent="0.45">
      <c r="B1930" s="838" t="s">
        <v>565</v>
      </c>
      <c r="C1930" s="838" t="s">
        <v>566</v>
      </c>
      <c r="D1930" s="838" t="s">
        <v>1745</v>
      </c>
      <c r="E1930" s="838" t="s">
        <v>1746</v>
      </c>
    </row>
    <row r="1931" spans="2:5" x14ac:dyDescent="0.45">
      <c r="B1931" s="838" t="s">
        <v>565</v>
      </c>
      <c r="C1931" s="838" t="s">
        <v>566</v>
      </c>
      <c r="D1931" s="838" t="s">
        <v>1747</v>
      </c>
      <c r="E1931" s="838" t="s">
        <v>1748</v>
      </c>
    </row>
    <row r="1932" spans="2:5" x14ac:dyDescent="0.45">
      <c r="B1932" s="838" t="s">
        <v>565</v>
      </c>
      <c r="C1932" s="838" t="s">
        <v>566</v>
      </c>
      <c r="D1932" s="838" t="s">
        <v>1749</v>
      </c>
      <c r="E1932" s="838" t="s">
        <v>1750</v>
      </c>
    </row>
    <row r="1933" spans="2:5" x14ac:dyDescent="0.45">
      <c r="B1933" s="838" t="s">
        <v>565</v>
      </c>
      <c r="C1933" s="838" t="s">
        <v>566</v>
      </c>
      <c r="D1933" s="838" t="s">
        <v>1515</v>
      </c>
      <c r="E1933" s="838" t="s">
        <v>1516</v>
      </c>
    </row>
    <row r="1934" spans="2:5" x14ac:dyDescent="0.45">
      <c r="B1934" s="838" t="s">
        <v>565</v>
      </c>
      <c r="C1934" s="838" t="s">
        <v>566</v>
      </c>
      <c r="D1934" s="838" t="s">
        <v>1751</v>
      </c>
      <c r="E1934" s="838" t="s">
        <v>1752</v>
      </c>
    </row>
    <row r="1935" spans="2:5" x14ac:dyDescent="0.45">
      <c r="B1935" s="838" t="s">
        <v>565</v>
      </c>
      <c r="C1935" s="838" t="s">
        <v>566</v>
      </c>
      <c r="D1935" s="838" t="s">
        <v>1753</v>
      </c>
      <c r="E1935" s="838" t="s">
        <v>1754</v>
      </c>
    </row>
    <row r="1936" spans="2:5" x14ac:dyDescent="0.45">
      <c r="B1936" s="838" t="s">
        <v>565</v>
      </c>
      <c r="C1936" s="838" t="s">
        <v>566</v>
      </c>
      <c r="D1936" s="838" t="s">
        <v>1755</v>
      </c>
      <c r="E1936" s="838" t="s">
        <v>1756</v>
      </c>
    </row>
    <row r="1937" spans="2:5" x14ac:dyDescent="0.45">
      <c r="B1937" s="838" t="s">
        <v>565</v>
      </c>
      <c r="C1937" s="838" t="s">
        <v>566</v>
      </c>
      <c r="D1937" s="838" t="s">
        <v>1757</v>
      </c>
      <c r="E1937" s="838" t="s">
        <v>1758</v>
      </c>
    </row>
    <row r="1938" spans="2:5" x14ac:dyDescent="0.45">
      <c r="B1938" s="838" t="s">
        <v>565</v>
      </c>
      <c r="C1938" s="838" t="s">
        <v>566</v>
      </c>
      <c r="D1938" s="838" t="s">
        <v>1759</v>
      </c>
      <c r="E1938" s="838" t="s">
        <v>1760</v>
      </c>
    </row>
    <row r="1939" spans="2:5" x14ac:dyDescent="0.45">
      <c r="B1939" s="838" t="s">
        <v>565</v>
      </c>
      <c r="C1939" s="838" t="s">
        <v>566</v>
      </c>
      <c r="D1939" s="838" t="s">
        <v>745</v>
      </c>
      <c r="E1939" s="838" t="s">
        <v>746</v>
      </c>
    </row>
    <row r="1940" spans="2:5" x14ac:dyDescent="0.45">
      <c r="B1940" s="838" t="s">
        <v>565</v>
      </c>
      <c r="C1940" s="838" t="s">
        <v>566</v>
      </c>
      <c r="D1940" s="838" t="s">
        <v>1761</v>
      </c>
      <c r="E1940" s="838" t="s">
        <v>1762</v>
      </c>
    </row>
    <row r="1941" spans="2:5" x14ac:dyDescent="0.45">
      <c r="B1941" s="838" t="s">
        <v>565</v>
      </c>
      <c r="C1941" s="838" t="s">
        <v>566</v>
      </c>
      <c r="D1941" s="838" t="s">
        <v>715</v>
      </c>
      <c r="E1941" s="838" t="s">
        <v>716</v>
      </c>
    </row>
    <row r="1942" spans="2:5" x14ac:dyDescent="0.45">
      <c r="B1942" s="838" t="s">
        <v>565</v>
      </c>
      <c r="C1942" s="838" t="s">
        <v>566</v>
      </c>
      <c r="D1942" s="838" t="s">
        <v>1763</v>
      </c>
      <c r="E1942" s="838" t="s">
        <v>1764</v>
      </c>
    </row>
    <row r="1943" spans="2:5" x14ac:dyDescent="0.45">
      <c r="B1943" s="838" t="s">
        <v>565</v>
      </c>
      <c r="C1943" s="838" t="s">
        <v>566</v>
      </c>
      <c r="D1943" s="838" t="s">
        <v>1559</v>
      </c>
      <c r="E1943" s="838" t="s">
        <v>1560</v>
      </c>
    </row>
    <row r="1944" spans="2:5" x14ac:dyDescent="0.45">
      <c r="B1944" s="838" t="s">
        <v>565</v>
      </c>
      <c r="C1944" s="838" t="s">
        <v>566</v>
      </c>
      <c r="D1944" s="838" t="s">
        <v>1765</v>
      </c>
      <c r="E1944" s="838" t="s">
        <v>1766</v>
      </c>
    </row>
    <row r="1945" spans="2:5" x14ac:dyDescent="0.45">
      <c r="B1945" s="838" t="s">
        <v>565</v>
      </c>
      <c r="C1945" s="838" t="s">
        <v>566</v>
      </c>
      <c r="D1945" s="838" t="s">
        <v>1767</v>
      </c>
      <c r="E1945" s="838" t="s">
        <v>1768</v>
      </c>
    </row>
    <row r="1946" spans="2:5" x14ac:dyDescent="0.45">
      <c r="B1946" s="838" t="s">
        <v>565</v>
      </c>
      <c r="C1946" s="838" t="s">
        <v>566</v>
      </c>
      <c r="D1946" s="838" t="s">
        <v>1769</v>
      </c>
      <c r="E1946" s="838" t="s">
        <v>1770</v>
      </c>
    </row>
    <row r="1947" spans="2:5" x14ac:dyDescent="0.45">
      <c r="B1947" s="838" t="s">
        <v>565</v>
      </c>
      <c r="C1947" s="838" t="s">
        <v>566</v>
      </c>
      <c r="D1947" s="838" t="s">
        <v>1771</v>
      </c>
      <c r="E1947" s="838" t="s">
        <v>1772</v>
      </c>
    </row>
    <row r="1948" spans="2:5" x14ac:dyDescent="0.45">
      <c r="B1948" s="838" t="s">
        <v>565</v>
      </c>
      <c r="C1948" s="838" t="s">
        <v>566</v>
      </c>
      <c r="D1948" s="838" t="s">
        <v>1773</v>
      </c>
      <c r="E1948" s="838" t="s">
        <v>1774</v>
      </c>
    </row>
    <row r="1949" spans="2:5" x14ac:dyDescent="0.45">
      <c r="B1949" s="838" t="s">
        <v>565</v>
      </c>
      <c r="C1949" s="838" t="s">
        <v>566</v>
      </c>
      <c r="D1949" s="838" t="s">
        <v>1775</v>
      </c>
      <c r="E1949" s="838" t="s">
        <v>1776</v>
      </c>
    </row>
    <row r="1950" spans="2:5" x14ac:dyDescent="0.45">
      <c r="B1950" s="838" t="s">
        <v>565</v>
      </c>
      <c r="C1950" s="838" t="s">
        <v>566</v>
      </c>
      <c r="D1950" s="838" t="s">
        <v>1777</v>
      </c>
      <c r="E1950" s="838" t="s">
        <v>1778</v>
      </c>
    </row>
    <row r="1951" spans="2:5" x14ac:dyDescent="0.45">
      <c r="B1951" s="838" t="s">
        <v>565</v>
      </c>
      <c r="C1951" s="838" t="s">
        <v>566</v>
      </c>
      <c r="D1951" s="838" t="s">
        <v>1779</v>
      </c>
      <c r="E1951" s="838" t="s">
        <v>1780</v>
      </c>
    </row>
    <row r="1952" spans="2:5" x14ac:dyDescent="0.45">
      <c r="B1952" s="838" t="s">
        <v>565</v>
      </c>
      <c r="C1952" s="838" t="s">
        <v>566</v>
      </c>
      <c r="D1952" s="838" t="s">
        <v>1781</v>
      </c>
      <c r="E1952" s="838" t="s">
        <v>1782</v>
      </c>
    </row>
    <row r="1953" spans="2:5" x14ac:dyDescent="0.45">
      <c r="B1953" s="838" t="s">
        <v>565</v>
      </c>
      <c r="C1953" s="838" t="s">
        <v>566</v>
      </c>
      <c r="D1953" s="838" t="s">
        <v>1783</v>
      </c>
      <c r="E1953" s="838" t="s">
        <v>1784</v>
      </c>
    </row>
    <row r="1954" spans="2:5" x14ac:dyDescent="0.45">
      <c r="B1954" s="838" t="s">
        <v>565</v>
      </c>
      <c r="C1954" s="838" t="s">
        <v>566</v>
      </c>
      <c r="D1954" s="838" t="s">
        <v>743</v>
      </c>
      <c r="E1954" s="838" t="s">
        <v>744</v>
      </c>
    </row>
    <row r="1955" spans="2:5" x14ac:dyDescent="0.45">
      <c r="B1955" s="838" t="s">
        <v>565</v>
      </c>
      <c r="C1955" s="838" t="s">
        <v>566</v>
      </c>
      <c r="D1955" s="838" t="s">
        <v>1785</v>
      </c>
      <c r="E1955" s="838" t="s">
        <v>1786</v>
      </c>
    </row>
    <row r="1956" spans="2:5" x14ac:dyDescent="0.45">
      <c r="B1956" s="838" t="s">
        <v>565</v>
      </c>
      <c r="C1956" s="838" t="s">
        <v>566</v>
      </c>
      <c r="D1956" s="838" t="s">
        <v>1787</v>
      </c>
      <c r="E1956" s="838" t="s">
        <v>1788</v>
      </c>
    </row>
    <row r="1957" spans="2:5" x14ac:dyDescent="0.45">
      <c r="B1957" s="838" t="s">
        <v>565</v>
      </c>
      <c r="C1957" s="838" t="s">
        <v>566</v>
      </c>
      <c r="D1957" s="838" t="s">
        <v>1789</v>
      </c>
      <c r="E1957" s="838" t="s">
        <v>1790</v>
      </c>
    </row>
    <row r="1958" spans="2:5" x14ac:dyDescent="0.45">
      <c r="B1958" s="838" t="s">
        <v>565</v>
      </c>
      <c r="C1958" s="838" t="s">
        <v>566</v>
      </c>
      <c r="D1958" s="838" t="s">
        <v>1791</v>
      </c>
      <c r="E1958" s="838" t="s">
        <v>1792</v>
      </c>
    </row>
    <row r="1959" spans="2:5" x14ac:dyDescent="0.45">
      <c r="B1959" s="838" t="s">
        <v>565</v>
      </c>
      <c r="C1959" s="838" t="s">
        <v>566</v>
      </c>
      <c r="D1959" s="838" t="s">
        <v>1793</v>
      </c>
      <c r="E1959" s="838" t="s">
        <v>1794</v>
      </c>
    </row>
    <row r="1960" spans="2:5" x14ac:dyDescent="0.45">
      <c r="B1960" s="838" t="s">
        <v>565</v>
      </c>
      <c r="C1960" s="838" t="s">
        <v>566</v>
      </c>
      <c r="D1960" s="838" t="s">
        <v>1795</v>
      </c>
      <c r="E1960" s="838" t="s">
        <v>1796</v>
      </c>
    </row>
    <row r="1961" spans="2:5" x14ac:dyDescent="0.45">
      <c r="B1961" s="838" t="s">
        <v>565</v>
      </c>
      <c r="C1961" s="838" t="s">
        <v>566</v>
      </c>
      <c r="D1961" s="838" t="s">
        <v>1797</v>
      </c>
      <c r="E1961" s="838" t="s">
        <v>1798</v>
      </c>
    </row>
    <row r="1962" spans="2:5" x14ac:dyDescent="0.45">
      <c r="B1962" s="838" t="s">
        <v>565</v>
      </c>
      <c r="C1962" s="838" t="s">
        <v>566</v>
      </c>
      <c r="D1962" s="838" t="s">
        <v>1799</v>
      </c>
      <c r="E1962" s="838" t="s">
        <v>1800</v>
      </c>
    </row>
    <row r="1963" spans="2:5" x14ac:dyDescent="0.45">
      <c r="B1963" s="838" t="s">
        <v>565</v>
      </c>
      <c r="C1963" s="838" t="s">
        <v>566</v>
      </c>
      <c r="D1963" s="838" t="s">
        <v>1801</v>
      </c>
      <c r="E1963" s="838" t="s">
        <v>1802</v>
      </c>
    </row>
    <row r="1964" spans="2:5" x14ac:dyDescent="0.45">
      <c r="B1964" s="838" t="s">
        <v>565</v>
      </c>
      <c r="C1964" s="838" t="s">
        <v>566</v>
      </c>
      <c r="D1964" s="838" t="s">
        <v>1803</v>
      </c>
      <c r="E1964" s="838" t="s">
        <v>1804</v>
      </c>
    </row>
    <row r="1965" spans="2:5" x14ac:dyDescent="0.45">
      <c r="B1965" s="838" t="s">
        <v>565</v>
      </c>
      <c r="C1965" s="838" t="s">
        <v>566</v>
      </c>
      <c r="D1965" s="838" t="s">
        <v>1805</v>
      </c>
      <c r="E1965" s="838" t="s">
        <v>1806</v>
      </c>
    </row>
    <row r="1966" spans="2:5" x14ac:dyDescent="0.45">
      <c r="B1966" s="838" t="s">
        <v>565</v>
      </c>
      <c r="C1966" s="838" t="s">
        <v>566</v>
      </c>
      <c r="D1966" s="838" t="s">
        <v>1807</v>
      </c>
      <c r="E1966" s="838" t="s">
        <v>1808</v>
      </c>
    </row>
    <row r="1967" spans="2:5" x14ac:dyDescent="0.45">
      <c r="B1967" s="838" t="s">
        <v>565</v>
      </c>
      <c r="C1967" s="838" t="s">
        <v>566</v>
      </c>
      <c r="D1967" s="838" t="s">
        <v>1809</v>
      </c>
      <c r="E1967" s="838" t="s">
        <v>1810</v>
      </c>
    </row>
    <row r="1968" spans="2:5" x14ac:dyDescent="0.45">
      <c r="B1968" s="838" t="s">
        <v>565</v>
      </c>
      <c r="C1968" s="838" t="s">
        <v>566</v>
      </c>
      <c r="D1968" s="838" t="s">
        <v>1811</v>
      </c>
      <c r="E1968" s="838" t="s">
        <v>1812</v>
      </c>
    </row>
    <row r="1969" spans="2:5" x14ac:dyDescent="0.45">
      <c r="B1969" s="838" t="s">
        <v>565</v>
      </c>
      <c r="C1969" s="838" t="s">
        <v>566</v>
      </c>
      <c r="D1969" s="838" t="s">
        <v>1813</v>
      </c>
      <c r="E1969" s="838" t="s">
        <v>1814</v>
      </c>
    </row>
    <row r="1970" spans="2:5" x14ac:dyDescent="0.45">
      <c r="B1970" s="838" t="s">
        <v>565</v>
      </c>
      <c r="C1970" s="838" t="s">
        <v>566</v>
      </c>
      <c r="D1970" s="838" t="s">
        <v>1815</v>
      </c>
      <c r="E1970" s="838" t="s">
        <v>1816</v>
      </c>
    </row>
    <row r="1971" spans="2:5" x14ac:dyDescent="0.45">
      <c r="B1971" s="838" t="s">
        <v>565</v>
      </c>
      <c r="C1971" s="838" t="s">
        <v>566</v>
      </c>
      <c r="D1971" s="838" t="s">
        <v>1817</v>
      </c>
      <c r="E1971" s="838" t="s">
        <v>1818</v>
      </c>
    </row>
    <row r="1972" spans="2:5" x14ac:dyDescent="0.45">
      <c r="B1972" s="838" t="s">
        <v>565</v>
      </c>
      <c r="C1972" s="838" t="s">
        <v>566</v>
      </c>
      <c r="D1972" s="838" t="s">
        <v>1819</v>
      </c>
      <c r="E1972" s="838" t="s">
        <v>1820</v>
      </c>
    </row>
    <row r="1973" spans="2:5" x14ac:dyDescent="0.45">
      <c r="B1973" s="838" t="s">
        <v>565</v>
      </c>
      <c r="C1973" s="838" t="s">
        <v>566</v>
      </c>
      <c r="D1973" s="838" t="s">
        <v>1821</v>
      </c>
      <c r="E1973" s="838" t="s">
        <v>1822</v>
      </c>
    </row>
    <row r="1974" spans="2:5" x14ac:dyDescent="0.45">
      <c r="B1974" s="838" t="s">
        <v>565</v>
      </c>
      <c r="C1974" s="838" t="s">
        <v>566</v>
      </c>
      <c r="D1974" s="838" t="s">
        <v>1823</v>
      </c>
      <c r="E1974" s="838" t="s">
        <v>1824</v>
      </c>
    </row>
    <row r="1975" spans="2:5" x14ac:dyDescent="0.45">
      <c r="B1975" s="838" t="s">
        <v>565</v>
      </c>
      <c r="C1975" s="838" t="s">
        <v>566</v>
      </c>
      <c r="D1975" s="838" t="s">
        <v>1825</v>
      </c>
      <c r="E1975" s="838" t="s">
        <v>1826</v>
      </c>
    </row>
    <row r="1976" spans="2:5" x14ac:dyDescent="0.45">
      <c r="B1976" s="838" t="s">
        <v>569</v>
      </c>
      <c r="C1976" s="838" t="s">
        <v>570</v>
      </c>
      <c r="D1976" s="838" t="s">
        <v>570</v>
      </c>
      <c r="E1976" s="838" t="s">
        <v>569</v>
      </c>
    </row>
    <row r="1977" spans="2:5" x14ac:dyDescent="0.45">
      <c r="B1977" s="838" t="s">
        <v>569</v>
      </c>
      <c r="C1977" s="838" t="s">
        <v>570</v>
      </c>
      <c r="D1977" s="838" t="s">
        <v>1827</v>
      </c>
      <c r="E1977" s="838" t="s">
        <v>1828</v>
      </c>
    </row>
    <row r="1978" spans="2:5" x14ac:dyDescent="0.45">
      <c r="B1978" s="838" t="s">
        <v>569</v>
      </c>
      <c r="C1978" s="838" t="s">
        <v>570</v>
      </c>
      <c r="D1978" s="838" t="s">
        <v>1829</v>
      </c>
      <c r="E1978" s="838" t="s">
        <v>1830</v>
      </c>
    </row>
    <row r="1979" spans="2:5" x14ac:dyDescent="0.45">
      <c r="B1979" s="838" t="s">
        <v>569</v>
      </c>
      <c r="C1979" s="838" t="s">
        <v>570</v>
      </c>
      <c r="D1979" s="838" t="s">
        <v>1831</v>
      </c>
      <c r="E1979" s="838" t="s">
        <v>1832</v>
      </c>
    </row>
    <row r="1980" spans="2:5" x14ac:dyDescent="0.45">
      <c r="B1980" s="838" t="s">
        <v>569</v>
      </c>
      <c r="C1980" s="838" t="s">
        <v>570</v>
      </c>
      <c r="D1980" s="838" t="s">
        <v>1833</v>
      </c>
      <c r="E1980" s="838" t="s">
        <v>1834</v>
      </c>
    </row>
    <row r="1981" spans="2:5" x14ac:dyDescent="0.45">
      <c r="B1981" s="838" t="s">
        <v>569</v>
      </c>
      <c r="C1981" s="838" t="s">
        <v>570</v>
      </c>
      <c r="D1981" s="838" t="s">
        <v>1835</v>
      </c>
      <c r="E1981" s="838" t="s">
        <v>1836</v>
      </c>
    </row>
    <row r="1982" spans="2:5" x14ac:dyDescent="0.45">
      <c r="B1982" s="838" t="s">
        <v>569</v>
      </c>
      <c r="C1982" s="838" t="s">
        <v>570</v>
      </c>
      <c r="D1982" s="838" t="s">
        <v>1837</v>
      </c>
      <c r="E1982" s="838" t="s">
        <v>1838</v>
      </c>
    </row>
    <row r="1983" spans="2:5" x14ac:dyDescent="0.45">
      <c r="B1983" s="838" t="s">
        <v>569</v>
      </c>
      <c r="C1983" s="838" t="s">
        <v>570</v>
      </c>
      <c r="D1983" s="838" t="s">
        <v>1839</v>
      </c>
      <c r="E1983" s="838" t="s">
        <v>1840</v>
      </c>
    </row>
    <row r="1984" spans="2:5" x14ac:dyDescent="0.45">
      <c r="B1984" s="838" t="s">
        <v>569</v>
      </c>
      <c r="C1984" s="838" t="s">
        <v>570</v>
      </c>
      <c r="D1984" s="838" t="s">
        <v>1841</v>
      </c>
      <c r="E1984" s="838" t="s">
        <v>1842</v>
      </c>
    </row>
    <row r="1985" spans="2:5" x14ac:dyDescent="0.45">
      <c r="B1985" s="838" t="s">
        <v>569</v>
      </c>
      <c r="C1985" s="838" t="s">
        <v>570</v>
      </c>
      <c r="D1985" s="838" t="s">
        <v>1843</v>
      </c>
      <c r="E1985" s="838" t="s">
        <v>1844</v>
      </c>
    </row>
    <row r="1986" spans="2:5" x14ac:dyDescent="0.45">
      <c r="B1986" s="838" t="s">
        <v>569</v>
      </c>
      <c r="C1986" s="838" t="s">
        <v>570</v>
      </c>
      <c r="D1986" s="838" t="s">
        <v>1845</v>
      </c>
      <c r="E1986" s="838" t="s">
        <v>1846</v>
      </c>
    </row>
    <row r="1987" spans="2:5" x14ac:dyDescent="0.45">
      <c r="B1987" s="838" t="s">
        <v>569</v>
      </c>
      <c r="C1987" s="838" t="s">
        <v>570</v>
      </c>
      <c r="D1987" s="838" t="s">
        <v>1847</v>
      </c>
      <c r="E1987" s="838" t="s">
        <v>1848</v>
      </c>
    </row>
    <row r="1988" spans="2:5" x14ac:dyDescent="0.45">
      <c r="B1988" s="838" t="s">
        <v>569</v>
      </c>
      <c r="C1988" s="838" t="s">
        <v>570</v>
      </c>
      <c r="D1988" s="838" t="s">
        <v>1849</v>
      </c>
      <c r="E1988" s="838" t="s">
        <v>1850</v>
      </c>
    </row>
    <row r="1989" spans="2:5" x14ac:dyDescent="0.45">
      <c r="B1989" s="838" t="s">
        <v>569</v>
      </c>
      <c r="C1989" s="838" t="s">
        <v>570</v>
      </c>
      <c r="D1989" s="838" t="s">
        <v>1851</v>
      </c>
      <c r="E1989" s="838" t="s">
        <v>1852</v>
      </c>
    </row>
    <row r="1990" spans="2:5" x14ac:dyDescent="0.45">
      <c r="B1990" s="838" t="s">
        <v>569</v>
      </c>
      <c r="C1990" s="838" t="s">
        <v>570</v>
      </c>
      <c r="D1990" s="838" t="s">
        <v>1853</v>
      </c>
      <c r="E1990" s="838" t="s">
        <v>1854</v>
      </c>
    </row>
    <row r="1991" spans="2:5" x14ac:dyDescent="0.45">
      <c r="B1991" s="838" t="s">
        <v>569</v>
      </c>
      <c r="C1991" s="838" t="s">
        <v>570</v>
      </c>
      <c r="D1991" s="838" t="s">
        <v>1855</v>
      </c>
      <c r="E1991" s="838" t="s">
        <v>1856</v>
      </c>
    </row>
    <row r="1992" spans="2:5" x14ac:dyDescent="0.45">
      <c r="B1992" s="838" t="s">
        <v>569</v>
      </c>
      <c r="C1992" s="838" t="s">
        <v>570</v>
      </c>
      <c r="D1992" s="838" t="s">
        <v>1857</v>
      </c>
      <c r="E1992" s="838" t="s">
        <v>1858</v>
      </c>
    </row>
    <row r="1993" spans="2:5" x14ac:dyDescent="0.45">
      <c r="B1993" s="838" t="s">
        <v>569</v>
      </c>
      <c r="C1993" s="838" t="s">
        <v>570</v>
      </c>
      <c r="D1993" s="838" t="s">
        <v>1859</v>
      </c>
      <c r="E1993" s="838" t="s">
        <v>1860</v>
      </c>
    </row>
    <row r="1994" spans="2:5" x14ac:dyDescent="0.45">
      <c r="B1994" s="838" t="s">
        <v>569</v>
      </c>
      <c r="C1994" s="838" t="s">
        <v>570</v>
      </c>
      <c r="D1994" s="838" t="s">
        <v>1861</v>
      </c>
      <c r="E1994" s="838" t="s">
        <v>1862</v>
      </c>
    </row>
    <row r="1995" spans="2:5" x14ac:dyDescent="0.45">
      <c r="B1995" s="838" t="s">
        <v>569</v>
      </c>
      <c r="C1995" s="838" t="s">
        <v>570</v>
      </c>
      <c r="D1995" s="838" t="s">
        <v>1863</v>
      </c>
      <c r="E1995" s="838" t="s">
        <v>1864</v>
      </c>
    </row>
    <row r="1996" spans="2:5" x14ac:dyDescent="0.45">
      <c r="B1996" s="838" t="s">
        <v>569</v>
      </c>
      <c r="C1996" s="838" t="s">
        <v>570</v>
      </c>
      <c r="D1996" s="838" t="s">
        <v>1865</v>
      </c>
      <c r="E1996" s="838" t="s">
        <v>1866</v>
      </c>
    </row>
    <row r="1997" spans="2:5" x14ac:dyDescent="0.45">
      <c r="B1997" s="838" t="s">
        <v>569</v>
      </c>
      <c r="C1997" s="838" t="s">
        <v>570</v>
      </c>
      <c r="D1997" s="838" t="s">
        <v>1867</v>
      </c>
      <c r="E1997" s="838" t="s">
        <v>1868</v>
      </c>
    </row>
    <row r="1998" spans="2:5" x14ac:dyDescent="0.45">
      <c r="B1998" s="838" t="s">
        <v>569</v>
      </c>
      <c r="C1998" s="838" t="s">
        <v>570</v>
      </c>
      <c r="D1998" s="838" t="s">
        <v>1869</v>
      </c>
      <c r="E1998" s="838" t="s">
        <v>1870</v>
      </c>
    </row>
    <row r="1999" spans="2:5" x14ac:dyDescent="0.45">
      <c r="B1999" s="838" t="s">
        <v>569</v>
      </c>
      <c r="C1999" s="838" t="s">
        <v>570</v>
      </c>
      <c r="D1999" s="838" t="s">
        <v>1871</v>
      </c>
      <c r="E1999" s="838" t="s">
        <v>1872</v>
      </c>
    </row>
    <row r="2000" spans="2:5" x14ac:dyDescent="0.45">
      <c r="B2000" s="838" t="s">
        <v>569</v>
      </c>
      <c r="C2000" s="838" t="s">
        <v>570</v>
      </c>
      <c r="D2000" s="838" t="s">
        <v>1873</v>
      </c>
      <c r="E2000" s="838" t="s">
        <v>1874</v>
      </c>
    </row>
    <row r="2001" spans="2:5" x14ac:dyDescent="0.45">
      <c r="B2001" s="838" t="s">
        <v>569</v>
      </c>
      <c r="C2001" s="838" t="s">
        <v>570</v>
      </c>
      <c r="D2001" s="838" t="s">
        <v>1875</v>
      </c>
      <c r="E2001" s="838" t="s">
        <v>1876</v>
      </c>
    </row>
    <row r="2002" spans="2:5" x14ac:dyDescent="0.45">
      <c r="B2002" s="838" t="s">
        <v>569</v>
      </c>
      <c r="C2002" s="838" t="s">
        <v>570</v>
      </c>
      <c r="D2002" s="838" t="s">
        <v>1877</v>
      </c>
      <c r="E2002" s="838" t="s">
        <v>1878</v>
      </c>
    </row>
    <row r="2003" spans="2:5" x14ac:dyDescent="0.45">
      <c r="B2003" s="838" t="s">
        <v>569</v>
      </c>
      <c r="C2003" s="838" t="s">
        <v>570</v>
      </c>
      <c r="D2003" s="838" t="s">
        <v>1879</v>
      </c>
      <c r="E2003" s="838" t="s">
        <v>1880</v>
      </c>
    </row>
    <row r="2004" spans="2:5" x14ac:dyDescent="0.45">
      <c r="B2004" s="838" t="s">
        <v>569</v>
      </c>
      <c r="C2004" s="838" t="s">
        <v>570</v>
      </c>
      <c r="D2004" s="838" t="s">
        <v>1881</v>
      </c>
      <c r="E2004" s="838" t="s">
        <v>1882</v>
      </c>
    </row>
    <row r="2005" spans="2:5" x14ac:dyDescent="0.45">
      <c r="B2005" s="838" t="s">
        <v>569</v>
      </c>
      <c r="C2005" s="838" t="s">
        <v>570</v>
      </c>
      <c r="D2005" s="838" t="s">
        <v>1883</v>
      </c>
      <c r="E2005" s="838" t="s">
        <v>1884</v>
      </c>
    </row>
    <row r="2006" spans="2:5" x14ac:dyDescent="0.45">
      <c r="B2006" s="838" t="s">
        <v>569</v>
      </c>
      <c r="C2006" s="838" t="s">
        <v>570</v>
      </c>
      <c r="D2006" s="838" t="s">
        <v>1885</v>
      </c>
      <c r="E2006" s="838" t="s">
        <v>1886</v>
      </c>
    </row>
    <row r="2007" spans="2:5" x14ac:dyDescent="0.45">
      <c r="B2007" s="838" t="s">
        <v>569</v>
      </c>
      <c r="C2007" s="838" t="s">
        <v>570</v>
      </c>
      <c r="D2007" s="838" t="s">
        <v>1887</v>
      </c>
      <c r="E2007" s="838" t="s">
        <v>1888</v>
      </c>
    </row>
    <row r="2008" spans="2:5" x14ac:dyDescent="0.45">
      <c r="B2008" s="838" t="s">
        <v>569</v>
      </c>
      <c r="C2008" s="838" t="s">
        <v>570</v>
      </c>
      <c r="D2008" s="838" t="s">
        <v>1889</v>
      </c>
      <c r="E2008" s="838" t="s">
        <v>1890</v>
      </c>
    </row>
    <row r="2009" spans="2:5" x14ac:dyDescent="0.45">
      <c r="B2009" s="838" t="s">
        <v>569</v>
      </c>
      <c r="C2009" s="838" t="s">
        <v>570</v>
      </c>
      <c r="D2009" s="838" t="s">
        <v>1891</v>
      </c>
      <c r="E2009" s="838" t="s">
        <v>1892</v>
      </c>
    </row>
    <row r="2010" spans="2:5" x14ac:dyDescent="0.45">
      <c r="B2010" s="838" t="s">
        <v>569</v>
      </c>
      <c r="C2010" s="838" t="s">
        <v>570</v>
      </c>
      <c r="D2010" s="838" t="s">
        <v>1893</v>
      </c>
      <c r="E2010" s="838" t="s">
        <v>1894</v>
      </c>
    </row>
    <row r="2011" spans="2:5" x14ac:dyDescent="0.45">
      <c r="B2011" s="838" t="s">
        <v>569</v>
      </c>
      <c r="C2011" s="838" t="s">
        <v>570</v>
      </c>
      <c r="D2011" s="838" t="s">
        <v>1895</v>
      </c>
      <c r="E2011" s="838" t="s">
        <v>1896</v>
      </c>
    </row>
    <row r="2012" spans="2:5" x14ac:dyDescent="0.45">
      <c r="B2012" s="838" t="s">
        <v>569</v>
      </c>
      <c r="C2012" s="838" t="s">
        <v>570</v>
      </c>
      <c r="D2012" s="838" t="s">
        <v>1897</v>
      </c>
      <c r="E2012" s="838" t="s">
        <v>1898</v>
      </c>
    </row>
    <row r="2013" spans="2:5" x14ac:dyDescent="0.45">
      <c r="B2013" s="838" t="s">
        <v>569</v>
      </c>
      <c r="C2013" s="838" t="s">
        <v>570</v>
      </c>
      <c r="D2013" s="838" t="s">
        <v>1899</v>
      </c>
      <c r="E2013" s="838" t="s">
        <v>1900</v>
      </c>
    </row>
    <row r="2014" spans="2:5" x14ac:dyDescent="0.45">
      <c r="B2014" s="838" t="s">
        <v>569</v>
      </c>
      <c r="C2014" s="838" t="s">
        <v>570</v>
      </c>
      <c r="D2014" s="838" t="s">
        <v>1901</v>
      </c>
      <c r="E2014" s="838" t="s">
        <v>1902</v>
      </c>
    </row>
    <row r="2015" spans="2:5" x14ac:dyDescent="0.45">
      <c r="B2015" s="838" t="s">
        <v>569</v>
      </c>
      <c r="C2015" s="838" t="s">
        <v>570</v>
      </c>
      <c r="D2015" s="838" t="s">
        <v>1903</v>
      </c>
      <c r="E2015" s="838" t="s">
        <v>1904</v>
      </c>
    </row>
    <row r="2016" spans="2:5" x14ac:dyDescent="0.45">
      <c r="B2016" s="838" t="s">
        <v>569</v>
      </c>
      <c r="C2016" s="838" t="s">
        <v>570</v>
      </c>
      <c r="D2016" s="838" t="s">
        <v>1905</v>
      </c>
      <c r="E2016" s="838" t="s">
        <v>1906</v>
      </c>
    </row>
    <row r="2017" spans="2:5" x14ac:dyDescent="0.45">
      <c r="B2017" s="838" t="s">
        <v>569</v>
      </c>
      <c r="C2017" s="838" t="s">
        <v>570</v>
      </c>
      <c r="D2017" s="838" t="s">
        <v>1907</v>
      </c>
      <c r="E2017" s="838" t="s">
        <v>1908</v>
      </c>
    </row>
    <row r="2018" spans="2:5" x14ac:dyDescent="0.45">
      <c r="B2018" s="838" t="s">
        <v>569</v>
      </c>
      <c r="C2018" s="838" t="s">
        <v>570</v>
      </c>
      <c r="D2018" s="838" t="s">
        <v>1909</v>
      </c>
      <c r="E2018" s="838" t="s">
        <v>1910</v>
      </c>
    </row>
    <row r="2019" spans="2:5" x14ac:dyDescent="0.45">
      <c r="B2019" s="838" t="s">
        <v>569</v>
      </c>
      <c r="C2019" s="838" t="s">
        <v>570</v>
      </c>
      <c r="D2019" s="838" t="s">
        <v>1911</v>
      </c>
      <c r="E2019" s="838" t="s">
        <v>1912</v>
      </c>
    </row>
    <row r="2020" spans="2:5" x14ac:dyDescent="0.45">
      <c r="B2020" s="838" t="s">
        <v>569</v>
      </c>
      <c r="C2020" s="838" t="s">
        <v>570</v>
      </c>
      <c r="D2020" s="838" t="s">
        <v>1913</v>
      </c>
      <c r="E2020" s="838" t="s">
        <v>1914</v>
      </c>
    </row>
    <row r="2021" spans="2:5" x14ac:dyDescent="0.45">
      <c r="B2021" s="838" t="s">
        <v>569</v>
      </c>
      <c r="C2021" s="838" t="s">
        <v>570</v>
      </c>
      <c r="D2021" s="838" t="s">
        <v>1915</v>
      </c>
      <c r="E2021" s="838" t="s">
        <v>1916</v>
      </c>
    </row>
    <row r="2022" spans="2:5" x14ac:dyDescent="0.45">
      <c r="B2022" s="838" t="s">
        <v>569</v>
      </c>
      <c r="C2022" s="838" t="s">
        <v>570</v>
      </c>
      <c r="D2022" s="838" t="s">
        <v>1917</v>
      </c>
      <c r="E2022" s="838" t="s">
        <v>1918</v>
      </c>
    </row>
    <row r="2023" spans="2:5" x14ac:dyDescent="0.45">
      <c r="B2023" s="838" t="s">
        <v>569</v>
      </c>
      <c r="C2023" s="838" t="s">
        <v>570</v>
      </c>
      <c r="D2023" s="838" t="s">
        <v>1919</v>
      </c>
      <c r="E2023" s="838" t="s">
        <v>1920</v>
      </c>
    </row>
    <row r="2024" spans="2:5" x14ac:dyDescent="0.45">
      <c r="B2024" s="838" t="s">
        <v>569</v>
      </c>
      <c r="C2024" s="838" t="s">
        <v>570</v>
      </c>
      <c r="D2024" s="838" t="s">
        <v>1921</v>
      </c>
      <c r="E2024" s="838" t="s">
        <v>1922</v>
      </c>
    </row>
    <row r="2025" spans="2:5" x14ac:dyDescent="0.45">
      <c r="B2025" s="838" t="s">
        <v>569</v>
      </c>
      <c r="C2025" s="838" t="s">
        <v>570</v>
      </c>
      <c r="D2025" s="838" t="s">
        <v>1923</v>
      </c>
      <c r="E2025" s="838" t="s">
        <v>1924</v>
      </c>
    </row>
    <row r="2026" spans="2:5" x14ac:dyDescent="0.45">
      <c r="B2026" s="838" t="s">
        <v>569</v>
      </c>
      <c r="C2026" s="838" t="s">
        <v>570</v>
      </c>
      <c r="D2026" s="838" t="s">
        <v>1925</v>
      </c>
      <c r="E2026" s="838" t="s">
        <v>1926</v>
      </c>
    </row>
    <row r="2027" spans="2:5" x14ac:dyDescent="0.45">
      <c r="B2027" s="838" t="s">
        <v>569</v>
      </c>
      <c r="C2027" s="838" t="s">
        <v>570</v>
      </c>
      <c r="D2027" s="838" t="s">
        <v>1927</v>
      </c>
      <c r="E2027" s="838" t="s">
        <v>1928</v>
      </c>
    </row>
    <row r="2028" spans="2:5" x14ac:dyDescent="0.45">
      <c r="B2028" s="838" t="s">
        <v>569</v>
      </c>
      <c r="C2028" s="838" t="s">
        <v>570</v>
      </c>
      <c r="D2028" s="838" t="s">
        <v>1929</v>
      </c>
      <c r="E2028" s="838" t="s">
        <v>1930</v>
      </c>
    </row>
    <row r="2029" spans="2:5" x14ac:dyDescent="0.45">
      <c r="B2029" s="838" t="s">
        <v>569</v>
      </c>
      <c r="C2029" s="838" t="s">
        <v>570</v>
      </c>
      <c r="D2029" s="838" t="s">
        <v>1931</v>
      </c>
      <c r="E2029" s="838" t="s">
        <v>1932</v>
      </c>
    </row>
    <row r="2030" spans="2:5" x14ac:dyDescent="0.45">
      <c r="B2030" s="838" t="s">
        <v>569</v>
      </c>
      <c r="C2030" s="838" t="s">
        <v>570</v>
      </c>
      <c r="D2030" s="838" t="s">
        <v>1243</v>
      </c>
      <c r="E2030" s="838" t="s">
        <v>1244</v>
      </c>
    </row>
    <row r="2031" spans="2:5" x14ac:dyDescent="0.45">
      <c r="B2031" s="838" t="s">
        <v>569</v>
      </c>
      <c r="C2031" s="838" t="s">
        <v>570</v>
      </c>
      <c r="D2031" s="838" t="s">
        <v>1933</v>
      </c>
      <c r="E2031" s="838" t="s">
        <v>1934</v>
      </c>
    </row>
    <row r="2032" spans="2:5" x14ac:dyDescent="0.45">
      <c r="B2032" s="838" t="s">
        <v>569</v>
      </c>
      <c r="C2032" s="838" t="s">
        <v>570</v>
      </c>
      <c r="D2032" s="838" t="s">
        <v>1935</v>
      </c>
      <c r="E2032" s="838" t="s">
        <v>1936</v>
      </c>
    </row>
    <row r="2033" spans="2:5" x14ac:dyDescent="0.45">
      <c r="B2033" s="838" t="s">
        <v>569</v>
      </c>
      <c r="C2033" s="838" t="s">
        <v>570</v>
      </c>
      <c r="D2033" s="838" t="s">
        <v>1937</v>
      </c>
      <c r="E2033" s="838" t="s">
        <v>1938</v>
      </c>
    </row>
    <row r="2034" spans="2:5" x14ac:dyDescent="0.45">
      <c r="B2034" s="838" t="s">
        <v>569</v>
      </c>
      <c r="C2034" s="838" t="s">
        <v>570</v>
      </c>
      <c r="D2034" s="838" t="s">
        <v>1939</v>
      </c>
      <c r="E2034" s="838" t="s">
        <v>1940</v>
      </c>
    </row>
    <row r="2035" spans="2:5" x14ac:dyDescent="0.45">
      <c r="B2035" s="838" t="s">
        <v>569</v>
      </c>
      <c r="C2035" s="838" t="s">
        <v>570</v>
      </c>
      <c r="D2035" s="838" t="s">
        <v>1941</v>
      </c>
      <c r="E2035" s="838" t="s">
        <v>1942</v>
      </c>
    </row>
    <row r="2036" spans="2:5" x14ac:dyDescent="0.45">
      <c r="B2036" s="838" t="s">
        <v>569</v>
      </c>
      <c r="C2036" s="838" t="s">
        <v>570</v>
      </c>
      <c r="D2036" s="838" t="s">
        <v>1265</v>
      </c>
      <c r="E2036" s="838" t="s">
        <v>1266</v>
      </c>
    </row>
    <row r="2037" spans="2:5" x14ac:dyDescent="0.45">
      <c r="B2037" s="838" t="s">
        <v>569</v>
      </c>
      <c r="C2037" s="838" t="s">
        <v>570</v>
      </c>
      <c r="D2037" s="838" t="s">
        <v>1943</v>
      </c>
      <c r="E2037" s="838" t="s">
        <v>1944</v>
      </c>
    </row>
    <row r="2038" spans="2:5" x14ac:dyDescent="0.45">
      <c r="B2038" s="838" t="s">
        <v>569</v>
      </c>
      <c r="C2038" s="838" t="s">
        <v>570</v>
      </c>
      <c r="D2038" s="838" t="s">
        <v>1945</v>
      </c>
      <c r="E2038" s="838" t="s">
        <v>1946</v>
      </c>
    </row>
    <row r="2039" spans="2:5" x14ac:dyDescent="0.45">
      <c r="B2039" s="838" t="s">
        <v>569</v>
      </c>
      <c r="C2039" s="838" t="s">
        <v>570</v>
      </c>
      <c r="D2039" s="838" t="s">
        <v>1947</v>
      </c>
      <c r="E2039" s="838" t="s">
        <v>1948</v>
      </c>
    </row>
    <row r="2040" spans="2:5" x14ac:dyDescent="0.45">
      <c r="B2040" s="838" t="s">
        <v>569</v>
      </c>
      <c r="C2040" s="838" t="s">
        <v>570</v>
      </c>
      <c r="D2040" s="838" t="s">
        <v>1949</v>
      </c>
      <c r="E2040" s="838" t="s">
        <v>1950</v>
      </c>
    </row>
    <row r="2041" spans="2:5" x14ac:dyDescent="0.45">
      <c r="B2041" s="838" t="s">
        <v>569</v>
      </c>
      <c r="C2041" s="838" t="s">
        <v>570</v>
      </c>
      <c r="D2041" s="838" t="s">
        <v>1951</v>
      </c>
      <c r="E2041" s="838" t="s">
        <v>1952</v>
      </c>
    </row>
    <row r="2042" spans="2:5" x14ac:dyDescent="0.45">
      <c r="B2042" s="838" t="s">
        <v>569</v>
      </c>
      <c r="C2042" s="838" t="s">
        <v>570</v>
      </c>
      <c r="D2042" s="838" t="s">
        <v>1953</v>
      </c>
      <c r="E2042" s="838" t="s">
        <v>1954</v>
      </c>
    </row>
    <row r="2043" spans="2:5" x14ac:dyDescent="0.45">
      <c r="B2043" s="838" t="s">
        <v>569</v>
      </c>
      <c r="C2043" s="838" t="s">
        <v>570</v>
      </c>
      <c r="D2043" s="838" t="s">
        <v>1955</v>
      </c>
      <c r="E2043" s="838" t="s">
        <v>1956</v>
      </c>
    </row>
    <row r="2044" spans="2:5" x14ac:dyDescent="0.45">
      <c r="B2044" s="838" t="s">
        <v>569</v>
      </c>
      <c r="C2044" s="838" t="s">
        <v>570</v>
      </c>
      <c r="D2044" s="838" t="s">
        <v>1957</v>
      </c>
      <c r="E2044" s="838" t="s">
        <v>1958</v>
      </c>
    </row>
    <row r="2045" spans="2:5" x14ac:dyDescent="0.45">
      <c r="B2045" s="838" t="s">
        <v>569</v>
      </c>
      <c r="C2045" s="838" t="s">
        <v>570</v>
      </c>
      <c r="D2045" s="838" t="s">
        <v>1959</v>
      </c>
      <c r="E2045" s="838" t="s">
        <v>1960</v>
      </c>
    </row>
    <row r="2046" spans="2:5" x14ac:dyDescent="0.45">
      <c r="B2046" s="838" t="s">
        <v>569</v>
      </c>
      <c r="C2046" s="838" t="s">
        <v>570</v>
      </c>
      <c r="D2046" s="838" t="s">
        <v>1961</v>
      </c>
      <c r="E2046" s="838" t="s">
        <v>1962</v>
      </c>
    </row>
    <row r="2047" spans="2:5" x14ac:dyDescent="0.45">
      <c r="B2047" s="838" t="s">
        <v>569</v>
      </c>
      <c r="C2047" s="838" t="s">
        <v>570</v>
      </c>
      <c r="D2047" s="838" t="s">
        <v>1963</v>
      </c>
      <c r="E2047" s="838" t="s">
        <v>1964</v>
      </c>
    </row>
    <row r="2048" spans="2:5" x14ac:dyDescent="0.45">
      <c r="B2048" s="838" t="s">
        <v>569</v>
      </c>
      <c r="C2048" s="838" t="s">
        <v>570</v>
      </c>
      <c r="D2048" s="838" t="s">
        <v>1965</v>
      </c>
      <c r="E2048" s="838" t="s">
        <v>1966</v>
      </c>
    </row>
    <row r="2049" spans="2:5" x14ac:dyDescent="0.45">
      <c r="B2049" s="838" t="s">
        <v>569</v>
      </c>
      <c r="C2049" s="838" t="s">
        <v>570</v>
      </c>
      <c r="D2049" s="838" t="s">
        <v>1967</v>
      </c>
      <c r="E2049" s="838" t="s">
        <v>1968</v>
      </c>
    </row>
    <row r="2050" spans="2:5" x14ac:dyDescent="0.45">
      <c r="B2050" s="838" t="s">
        <v>569</v>
      </c>
      <c r="C2050" s="838" t="s">
        <v>570</v>
      </c>
      <c r="D2050" s="838" t="s">
        <v>1969</v>
      </c>
      <c r="E2050" s="838" t="s">
        <v>1970</v>
      </c>
    </row>
    <row r="2051" spans="2:5" x14ac:dyDescent="0.45">
      <c r="B2051" s="838" t="s">
        <v>569</v>
      </c>
      <c r="C2051" s="838" t="s">
        <v>570</v>
      </c>
      <c r="D2051" s="838" t="s">
        <v>1971</v>
      </c>
      <c r="E2051" s="838" t="s">
        <v>1972</v>
      </c>
    </row>
    <row r="2052" spans="2:5" x14ac:dyDescent="0.45">
      <c r="B2052" s="838" t="s">
        <v>569</v>
      </c>
      <c r="C2052" s="838" t="s">
        <v>570</v>
      </c>
      <c r="D2052" s="838" t="s">
        <v>1973</v>
      </c>
      <c r="E2052" s="838" t="s">
        <v>1974</v>
      </c>
    </row>
    <row r="2053" spans="2:5" x14ac:dyDescent="0.45">
      <c r="B2053" s="838" t="s">
        <v>569</v>
      </c>
      <c r="C2053" s="838" t="s">
        <v>570</v>
      </c>
      <c r="D2053" s="838" t="s">
        <v>1975</v>
      </c>
      <c r="E2053" s="838" t="s">
        <v>1976</v>
      </c>
    </row>
    <row r="2054" spans="2:5" x14ac:dyDescent="0.45">
      <c r="B2054" s="838" t="s">
        <v>569</v>
      </c>
      <c r="C2054" s="838" t="s">
        <v>570</v>
      </c>
      <c r="D2054" s="838" t="s">
        <v>1977</v>
      </c>
      <c r="E2054" s="838" t="s">
        <v>1978</v>
      </c>
    </row>
    <row r="2055" spans="2:5" x14ac:dyDescent="0.45">
      <c r="B2055" s="838" t="s">
        <v>569</v>
      </c>
      <c r="C2055" s="838" t="s">
        <v>570</v>
      </c>
      <c r="D2055" s="838" t="s">
        <v>1979</v>
      </c>
      <c r="E2055" s="838" t="s">
        <v>1980</v>
      </c>
    </row>
    <row r="2056" spans="2:5" x14ac:dyDescent="0.45">
      <c r="B2056" s="838" t="s">
        <v>569</v>
      </c>
      <c r="C2056" s="838" t="s">
        <v>570</v>
      </c>
      <c r="D2056" s="838" t="s">
        <v>1237</v>
      </c>
      <c r="E2056" s="838" t="s">
        <v>1238</v>
      </c>
    </row>
    <row r="2057" spans="2:5" x14ac:dyDescent="0.45">
      <c r="B2057" s="838" t="s">
        <v>569</v>
      </c>
      <c r="C2057" s="838" t="s">
        <v>570</v>
      </c>
      <c r="D2057" s="838" t="s">
        <v>1981</v>
      </c>
      <c r="E2057" s="838" t="s">
        <v>1982</v>
      </c>
    </row>
    <row r="2058" spans="2:5" x14ac:dyDescent="0.45">
      <c r="B2058" s="838" t="s">
        <v>569</v>
      </c>
      <c r="C2058" s="838" t="s">
        <v>570</v>
      </c>
      <c r="D2058" s="838" t="s">
        <v>1983</v>
      </c>
      <c r="E2058" s="838" t="s">
        <v>1984</v>
      </c>
    </row>
    <row r="2059" spans="2:5" x14ac:dyDescent="0.45">
      <c r="B2059" s="838" t="s">
        <v>569</v>
      </c>
      <c r="C2059" s="838" t="s">
        <v>570</v>
      </c>
      <c r="D2059" s="838" t="s">
        <v>1515</v>
      </c>
      <c r="E2059" s="838" t="s">
        <v>1516</v>
      </c>
    </row>
    <row r="2060" spans="2:5" x14ac:dyDescent="0.45">
      <c r="B2060" s="838" t="s">
        <v>569</v>
      </c>
      <c r="C2060" s="838" t="s">
        <v>570</v>
      </c>
      <c r="D2060" s="838" t="s">
        <v>1985</v>
      </c>
      <c r="E2060" s="838" t="s">
        <v>1986</v>
      </c>
    </row>
    <row r="2061" spans="2:5" x14ac:dyDescent="0.45">
      <c r="B2061" s="838" t="s">
        <v>569</v>
      </c>
      <c r="C2061" s="838" t="s">
        <v>570</v>
      </c>
      <c r="D2061" s="838" t="s">
        <v>1279</v>
      </c>
      <c r="E2061" s="838" t="s">
        <v>1280</v>
      </c>
    </row>
    <row r="2062" spans="2:5" x14ac:dyDescent="0.45">
      <c r="B2062" s="838" t="s">
        <v>569</v>
      </c>
      <c r="C2062" s="838" t="s">
        <v>570</v>
      </c>
      <c r="D2062" s="838" t="s">
        <v>1987</v>
      </c>
      <c r="E2062" s="838" t="s">
        <v>1988</v>
      </c>
    </row>
    <row r="2063" spans="2:5" x14ac:dyDescent="0.45">
      <c r="B2063" s="838" t="s">
        <v>569</v>
      </c>
      <c r="C2063" s="838" t="s">
        <v>570</v>
      </c>
      <c r="D2063" s="838" t="s">
        <v>1989</v>
      </c>
      <c r="E2063" s="838" t="s">
        <v>1990</v>
      </c>
    </row>
    <row r="2064" spans="2:5" x14ac:dyDescent="0.45">
      <c r="B2064" s="838" t="s">
        <v>569</v>
      </c>
      <c r="C2064" s="838" t="s">
        <v>570</v>
      </c>
      <c r="D2064" s="838" t="s">
        <v>1991</v>
      </c>
      <c r="E2064" s="838" t="s">
        <v>1992</v>
      </c>
    </row>
    <row r="2065" spans="2:5" x14ac:dyDescent="0.45">
      <c r="B2065" s="838" t="s">
        <v>569</v>
      </c>
      <c r="C2065" s="838" t="s">
        <v>570</v>
      </c>
      <c r="D2065" s="838" t="s">
        <v>1993</v>
      </c>
      <c r="E2065" s="838" t="s">
        <v>1994</v>
      </c>
    </row>
    <row r="2066" spans="2:5" x14ac:dyDescent="0.45">
      <c r="B2066" s="838" t="s">
        <v>569</v>
      </c>
      <c r="C2066" s="838" t="s">
        <v>570</v>
      </c>
      <c r="D2066" s="838" t="s">
        <v>1995</v>
      </c>
      <c r="E2066" s="838" t="s">
        <v>1996</v>
      </c>
    </row>
    <row r="2067" spans="2:5" x14ac:dyDescent="0.45">
      <c r="B2067" s="838" t="s">
        <v>569</v>
      </c>
      <c r="C2067" s="838" t="s">
        <v>570</v>
      </c>
      <c r="D2067" s="838" t="s">
        <v>1997</v>
      </c>
      <c r="E2067" s="838" t="s">
        <v>1998</v>
      </c>
    </row>
    <row r="2068" spans="2:5" x14ac:dyDescent="0.45">
      <c r="B2068" s="838" t="s">
        <v>569</v>
      </c>
      <c r="C2068" s="838" t="s">
        <v>570</v>
      </c>
      <c r="D2068" s="838" t="s">
        <v>1999</v>
      </c>
      <c r="E2068" s="838" t="s">
        <v>2000</v>
      </c>
    </row>
    <row r="2069" spans="2:5" x14ac:dyDescent="0.45">
      <c r="B2069" s="838" t="s">
        <v>569</v>
      </c>
      <c r="C2069" s="838" t="s">
        <v>570</v>
      </c>
      <c r="D2069" s="838" t="s">
        <v>2001</v>
      </c>
      <c r="E2069" s="838" t="s">
        <v>2002</v>
      </c>
    </row>
    <row r="2070" spans="2:5" x14ac:dyDescent="0.45">
      <c r="B2070" s="838" t="s">
        <v>569</v>
      </c>
      <c r="C2070" s="838" t="s">
        <v>570</v>
      </c>
      <c r="D2070" s="838" t="s">
        <v>745</v>
      </c>
      <c r="E2070" s="838" t="s">
        <v>746</v>
      </c>
    </row>
    <row r="2071" spans="2:5" x14ac:dyDescent="0.45">
      <c r="B2071" s="838" t="s">
        <v>569</v>
      </c>
      <c r="C2071" s="838" t="s">
        <v>570</v>
      </c>
      <c r="D2071" s="838" t="s">
        <v>757</v>
      </c>
      <c r="E2071" s="838" t="s">
        <v>758</v>
      </c>
    </row>
    <row r="2072" spans="2:5" x14ac:dyDescent="0.45">
      <c r="B2072" s="838" t="s">
        <v>569</v>
      </c>
      <c r="C2072" s="838" t="s">
        <v>570</v>
      </c>
      <c r="D2072" s="838" t="s">
        <v>2003</v>
      </c>
      <c r="E2072" s="838" t="s">
        <v>2004</v>
      </c>
    </row>
    <row r="2073" spans="2:5" x14ac:dyDescent="0.45">
      <c r="B2073" s="838" t="s">
        <v>569</v>
      </c>
      <c r="C2073" s="838" t="s">
        <v>570</v>
      </c>
      <c r="D2073" s="838" t="s">
        <v>2005</v>
      </c>
      <c r="E2073" s="838" t="s">
        <v>2006</v>
      </c>
    </row>
    <row r="2074" spans="2:5" x14ac:dyDescent="0.45">
      <c r="B2074" s="838" t="s">
        <v>569</v>
      </c>
      <c r="C2074" s="838" t="s">
        <v>570</v>
      </c>
      <c r="D2074" s="838" t="s">
        <v>2007</v>
      </c>
      <c r="E2074" s="838" t="s">
        <v>2008</v>
      </c>
    </row>
    <row r="2075" spans="2:5" x14ac:dyDescent="0.45">
      <c r="B2075" s="838" t="s">
        <v>569</v>
      </c>
      <c r="C2075" s="838" t="s">
        <v>570</v>
      </c>
      <c r="D2075" s="838" t="s">
        <v>2009</v>
      </c>
      <c r="E2075" s="838" t="s">
        <v>2010</v>
      </c>
    </row>
    <row r="2076" spans="2:5" x14ac:dyDescent="0.45">
      <c r="B2076" s="838" t="s">
        <v>569</v>
      </c>
      <c r="C2076" s="838" t="s">
        <v>570</v>
      </c>
      <c r="D2076" s="838" t="s">
        <v>2011</v>
      </c>
      <c r="E2076" s="838" t="s">
        <v>2012</v>
      </c>
    </row>
    <row r="2077" spans="2:5" x14ac:dyDescent="0.45">
      <c r="B2077" s="838" t="s">
        <v>569</v>
      </c>
      <c r="C2077" s="838" t="s">
        <v>570</v>
      </c>
      <c r="D2077" s="838" t="s">
        <v>2013</v>
      </c>
      <c r="E2077" s="838" t="s">
        <v>2014</v>
      </c>
    </row>
    <row r="2078" spans="2:5" x14ac:dyDescent="0.45">
      <c r="B2078" s="838" t="s">
        <v>569</v>
      </c>
      <c r="C2078" s="838" t="s">
        <v>570</v>
      </c>
      <c r="D2078" s="838" t="s">
        <v>2015</v>
      </c>
      <c r="E2078" s="838" t="s">
        <v>2016</v>
      </c>
    </row>
    <row r="2079" spans="2:5" x14ac:dyDescent="0.45">
      <c r="B2079" s="838" t="s">
        <v>569</v>
      </c>
      <c r="C2079" s="838" t="s">
        <v>570</v>
      </c>
      <c r="D2079" s="838" t="s">
        <v>2017</v>
      </c>
      <c r="E2079" s="838" t="s">
        <v>2018</v>
      </c>
    </row>
    <row r="2080" spans="2:5" x14ac:dyDescent="0.45">
      <c r="B2080" s="838" t="s">
        <v>569</v>
      </c>
      <c r="C2080" s="838" t="s">
        <v>570</v>
      </c>
      <c r="D2080" s="838" t="s">
        <v>2019</v>
      </c>
      <c r="E2080" s="838" t="s">
        <v>2020</v>
      </c>
    </row>
    <row r="2081" spans="2:5" x14ac:dyDescent="0.45">
      <c r="B2081" s="838" t="s">
        <v>569</v>
      </c>
      <c r="C2081" s="838" t="s">
        <v>570</v>
      </c>
      <c r="D2081" s="838" t="s">
        <v>2021</v>
      </c>
      <c r="E2081" s="838" t="s">
        <v>2022</v>
      </c>
    </row>
    <row r="2082" spans="2:5" x14ac:dyDescent="0.45">
      <c r="B2082" s="838" t="s">
        <v>569</v>
      </c>
      <c r="C2082" s="838" t="s">
        <v>570</v>
      </c>
      <c r="D2082" s="838" t="s">
        <v>2023</v>
      </c>
      <c r="E2082" s="838" t="s">
        <v>2024</v>
      </c>
    </row>
    <row r="2083" spans="2:5" x14ac:dyDescent="0.45">
      <c r="B2083" s="838" t="s">
        <v>569</v>
      </c>
      <c r="C2083" s="838" t="s">
        <v>570</v>
      </c>
      <c r="D2083" s="838" t="s">
        <v>1285</v>
      </c>
      <c r="E2083" s="838" t="s">
        <v>1286</v>
      </c>
    </row>
    <row r="2084" spans="2:5" x14ac:dyDescent="0.45">
      <c r="B2084" s="838" t="s">
        <v>569</v>
      </c>
      <c r="C2084" s="838" t="s">
        <v>570</v>
      </c>
      <c r="D2084" s="838" t="s">
        <v>2025</v>
      </c>
      <c r="E2084" s="838" t="s">
        <v>2026</v>
      </c>
    </row>
    <row r="2085" spans="2:5" x14ac:dyDescent="0.45">
      <c r="B2085" s="838" t="s">
        <v>569</v>
      </c>
      <c r="C2085" s="838" t="s">
        <v>570</v>
      </c>
      <c r="D2085" s="838" t="s">
        <v>2027</v>
      </c>
      <c r="E2085" s="838" t="s">
        <v>2028</v>
      </c>
    </row>
    <row r="2086" spans="2:5" x14ac:dyDescent="0.45">
      <c r="B2086" s="838" t="s">
        <v>569</v>
      </c>
      <c r="C2086" s="838" t="s">
        <v>570</v>
      </c>
      <c r="D2086" s="838" t="s">
        <v>2029</v>
      </c>
      <c r="E2086" s="838" t="s">
        <v>2030</v>
      </c>
    </row>
    <row r="2087" spans="2:5" x14ac:dyDescent="0.45">
      <c r="B2087" s="838" t="s">
        <v>569</v>
      </c>
      <c r="C2087" s="838" t="s">
        <v>570</v>
      </c>
      <c r="D2087" s="838" t="s">
        <v>2031</v>
      </c>
      <c r="E2087" s="838" t="s">
        <v>2032</v>
      </c>
    </row>
    <row r="2088" spans="2:5" x14ac:dyDescent="0.45">
      <c r="B2088" s="838" t="s">
        <v>573</v>
      </c>
      <c r="C2088" s="838" t="s">
        <v>574</v>
      </c>
      <c r="D2088" s="838" t="s">
        <v>574</v>
      </c>
      <c r="E2088" s="838" t="s">
        <v>573</v>
      </c>
    </row>
    <row r="2089" spans="2:5" x14ac:dyDescent="0.45">
      <c r="B2089" s="838" t="s">
        <v>573</v>
      </c>
      <c r="C2089" s="838" t="s">
        <v>574</v>
      </c>
      <c r="D2089" s="838" t="s">
        <v>1623</v>
      </c>
      <c r="E2089" s="838" t="s">
        <v>1624</v>
      </c>
    </row>
    <row r="2090" spans="2:5" x14ac:dyDescent="0.45">
      <c r="B2090" s="838" t="s">
        <v>573</v>
      </c>
      <c r="C2090" s="838" t="s">
        <v>574</v>
      </c>
      <c r="D2090" s="838" t="s">
        <v>2033</v>
      </c>
      <c r="E2090" s="838" t="s">
        <v>2034</v>
      </c>
    </row>
    <row r="2091" spans="2:5" x14ac:dyDescent="0.45">
      <c r="B2091" s="838" t="s">
        <v>573</v>
      </c>
      <c r="C2091" s="838" t="s">
        <v>574</v>
      </c>
      <c r="D2091" s="838" t="s">
        <v>2035</v>
      </c>
      <c r="E2091" s="838" t="s">
        <v>2036</v>
      </c>
    </row>
    <row r="2092" spans="2:5" x14ac:dyDescent="0.45">
      <c r="B2092" s="838" t="s">
        <v>573</v>
      </c>
      <c r="C2092" s="838" t="s">
        <v>574</v>
      </c>
      <c r="D2092" s="838" t="s">
        <v>2037</v>
      </c>
      <c r="E2092" s="838" t="s">
        <v>2038</v>
      </c>
    </row>
    <row r="2093" spans="2:5" x14ac:dyDescent="0.45">
      <c r="B2093" s="838" t="s">
        <v>573</v>
      </c>
      <c r="C2093" s="838" t="s">
        <v>574</v>
      </c>
      <c r="D2093" s="838" t="s">
        <v>2039</v>
      </c>
      <c r="E2093" s="838" t="s">
        <v>2040</v>
      </c>
    </row>
    <row r="2094" spans="2:5" x14ac:dyDescent="0.45">
      <c r="B2094" s="838" t="s">
        <v>573</v>
      </c>
      <c r="C2094" s="838" t="s">
        <v>574</v>
      </c>
      <c r="D2094" s="838" t="s">
        <v>2041</v>
      </c>
      <c r="E2094" s="838" t="s">
        <v>2042</v>
      </c>
    </row>
    <row r="2095" spans="2:5" x14ac:dyDescent="0.45">
      <c r="B2095" s="838" t="s">
        <v>573</v>
      </c>
      <c r="C2095" s="838" t="s">
        <v>574</v>
      </c>
      <c r="D2095" s="838" t="s">
        <v>2043</v>
      </c>
      <c r="E2095" s="838" t="s">
        <v>2044</v>
      </c>
    </row>
    <row r="2096" spans="2:5" x14ac:dyDescent="0.45">
      <c r="B2096" s="838" t="s">
        <v>573</v>
      </c>
      <c r="C2096" s="838" t="s">
        <v>574</v>
      </c>
      <c r="D2096" s="838" t="s">
        <v>2045</v>
      </c>
      <c r="E2096" s="838" t="s">
        <v>2046</v>
      </c>
    </row>
    <row r="2097" spans="2:5" x14ac:dyDescent="0.45">
      <c r="B2097" s="838" t="s">
        <v>573</v>
      </c>
      <c r="C2097" s="838" t="s">
        <v>574</v>
      </c>
      <c r="D2097" s="838" t="s">
        <v>2047</v>
      </c>
      <c r="E2097" s="838" t="s">
        <v>2048</v>
      </c>
    </row>
    <row r="2098" spans="2:5" x14ac:dyDescent="0.45">
      <c r="B2098" s="838" t="s">
        <v>573</v>
      </c>
      <c r="C2098" s="838" t="s">
        <v>574</v>
      </c>
      <c r="D2098" s="838" t="s">
        <v>2049</v>
      </c>
      <c r="E2098" s="838" t="s">
        <v>2050</v>
      </c>
    </row>
    <row r="2099" spans="2:5" x14ac:dyDescent="0.45">
      <c r="B2099" s="838" t="s">
        <v>573</v>
      </c>
      <c r="C2099" s="838" t="s">
        <v>574</v>
      </c>
      <c r="D2099" s="838" t="s">
        <v>2051</v>
      </c>
      <c r="E2099" s="838" t="s">
        <v>2052</v>
      </c>
    </row>
    <row r="2100" spans="2:5" x14ac:dyDescent="0.45">
      <c r="B2100" s="838" t="s">
        <v>573</v>
      </c>
      <c r="C2100" s="838" t="s">
        <v>574</v>
      </c>
      <c r="D2100" s="838" t="s">
        <v>2053</v>
      </c>
      <c r="E2100" s="838" t="s">
        <v>2054</v>
      </c>
    </row>
    <row r="2101" spans="2:5" x14ac:dyDescent="0.45">
      <c r="B2101" s="838" t="s">
        <v>573</v>
      </c>
      <c r="C2101" s="838" t="s">
        <v>574</v>
      </c>
      <c r="D2101" s="838" t="s">
        <v>2055</v>
      </c>
      <c r="E2101" s="838" t="s">
        <v>2056</v>
      </c>
    </row>
    <row r="2102" spans="2:5" x14ac:dyDescent="0.45">
      <c r="B2102" s="838" t="s">
        <v>573</v>
      </c>
      <c r="C2102" s="838" t="s">
        <v>574</v>
      </c>
      <c r="D2102" s="838" t="s">
        <v>2057</v>
      </c>
      <c r="E2102" s="838" t="s">
        <v>2058</v>
      </c>
    </row>
    <row r="2103" spans="2:5" x14ac:dyDescent="0.45">
      <c r="B2103" s="838" t="s">
        <v>573</v>
      </c>
      <c r="C2103" s="838" t="s">
        <v>574</v>
      </c>
      <c r="D2103" s="838" t="s">
        <v>2059</v>
      </c>
      <c r="E2103" s="838" t="s">
        <v>2060</v>
      </c>
    </row>
    <row r="2104" spans="2:5" x14ac:dyDescent="0.45">
      <c r="B2104" s="838" t="s">
        <v>573</v>
      </c>
      <c r="C2104" s="838" t="s">
        <v>574</v>
      </c>
      <c r="D2104" s="838" t="s">
        <v>2061</v>
      </c>
      <c r="E2104" s="838" t="s">
        <v>2062</v>
      </c>
    </row>
    <row r="2105" spans="2:5" x14ac:dyDescent="0.45">
      <c r="B2105" s="838" t="s">
        <v>573</v>
      </c>
      <c r="C2105" s="838" t="s">
        <v>574</v>
      </c>
      <c r="D2105" s="838" t="s">
        <v>2063</v>
      </c>
      <c r="E2105" s="838" t="s">
        <v>2064</v>
      </c>
    </row>
    <row r="2106" spans="2:5" x14ac:dyDescent="0.45">
      <c r="B2106" s="838" t="s">
        <v>573</v>
      </c>
      <c r="C2106" s="838" t="s">
        <v>574</v>
      </c>
      <c r="D2106" s="838" t="s">
        <v>2065</v>
      </c>
      <c r="E2106" s="838" t="s">
        <v>2066</v>
      </c>
    </row>
    <row r="2107" spans="2:5" x14ac:dyDescent="0.45">
      <c r="B2107" s="838" t="s">
        <v>573</v>
      </c>
      <c r="C2107" s="838" t="s">
        <v>574</v>
      </c>
      <c r="D2107" s="838" t="s">
        <v>2067</v>
      </c>
      <c r="E2107" s="838" t="s">
        <v>2068</v>
      </c>
    </row>
    <row r="2108" spans="2:5" x14ac:dyDescent="0.45">
      <c r="B2108" s="838" t="s">
        <v>573</v>
      </c>
      <c r="C2108" s="838" t="s">
        <v>574</v>
      </c>
      <c r="D2108" s="838" t="s">
        <v>2069</v>
      </c>
      <c r="E2108" s="838" t="s">
        <v>2070</v>
      </c>
    </row>
    <row r="2109" spans="2:5" x14ac:dyDescent="0.45">
      <c r="B2109" s="838" t="s">
        <v>573</v>
      </c>
      <c r="C2109" s="838" t="s">
        <v>574</v>
      </c>
      <c r="D2109" s="838" t="s">
        <v>2071</v>
      </c>
      <c r="E2109" s="838" t="s">
        <v>2072</v>
      </c>
    </row>
    <row r="2110" spans="2:5" x14ac:dyDescent="0.45">
      <c r="B2110" s="838" t="s">
        <v>573</v>
      </c>
      <c r="C2110" s="838" t="s">
        <v>574</v>
      </c>
      <c r="D2110" s="838" t="s">
        <v>2073</v>
      </c>
      <c r="E2110" s="838" t="s">
        <v>2074</v>
      </c>
    </row>
    <row r="2111" spans="2:5" x14ac:dyDescent="0.45">
      <c r="B2111" s="838" t="s">
        <v>573</v>
      </c>
      <c r="C2111" s="838" t="s">
        <v>574</v>
      </c>
      <c r="D2111" s="838" t="s">
        <v>2075</v>
      </c>
      <c r="E2111" s="838" t="s">
        <v>2076</v>
      </c>
    </row>
    <row r="2112" spans="2:5" x14ac:dyDescent="0.45">
      <c r="B2112" s="838" t="s">
        <v>573</v>
      </c>
      <c r="C2112" s="838" t="s">
        <v>574</v>
      </c>
      <c r="D2112" s="838" t="s">
        <v>2077</v>
      </c>
      <c r="E2112" s="838" t="s">
        <v>2078</v>
      </c>
    </row>
    <row r="2113" spans="2:5" x14ac:dyDescent="0.45">
      <c r="B2113" s="838" t="s">
        <v>573</v>
      </c>
      <c r="C2113" s="838" t="s">
        <v>574</v>
      </c>
      <c r="D2113" s="838" t="s">
        <v>2079</v>
      </c>
      <c r="E2113" s="838" t="s">
        <v>2080</v>
      </c>
    </row>
    <row r="2114" spans="2:5" x14ac:dyDescent="0.45">
      <c r="B2114" s="838" t="s">
        <v>573</v>
      </c>
      <c r="C2114" s="838" t="s">
        <v>574</v>
      </c>
      <c r="D2114" s="838" t="s">
        <v>2081</v>
      </c>
      <c r="E2114" s="838" t="s">
        <v>2082</v>
      </c>
    </row>
    <row r="2115" spans="2:5" x14ac:dyDescent="0.45">
      <c r="B2115" s="838" t="s">
        <v>573</v>
      </c>
      <c r="C2115" s="838" t="s">
        <v>574</v>
      </c>
      <c r="D2115" s="838" t="s">
        <v>2083</v>
      </c>
      <c r="E2115" s="838" t="s">
        <v>2084</v>
      </c>
    </row>
    <row r="2116" spans="2:5" x14ac:dyDescent="0.45">
      <c r="B2116" s="838" t="s">
        <v>573</v>
      </c>
      <c r="C2116" s="838" t="s">
        <v>574</v>
      </c>
      <c r="D2116" s="838" t="s">
        <v>2085</v>
      </c>
      <c r="E2116" s="838" t="s">
        <v>2086</v>
      </c>
    </row>
    <row r="2117" spans="2:5" x14ac:dyDescent="0.45">
      <c r="B2117" s="838" t="s">
        <v>573</v>
      </c>
      <c r="C2117" s="838" t="s">
        <v>574</v>
      </c>
      <c r="D2117" s="838" t="s">
        <v>2087</v>
      </c>
      <c r="E2117" s="838" t="s">
        <v>2088</v>
      </c>
    </row>
    <row r="2118" spans="2:5" x14ac:dyDescent="0.45">
      <c r="B2118" s="838" t="s">
        <v>573</v>
      </c>
      <c r="C2118" s="838" t="s">
        <v>574</v>
      </c>
      <c r="D2118" s="838" t="s">
        <v>2089</v>
      </c>
      <c r="E2118" s="838" t="s">
        <v>2090</v>
      </c>
    </row>
    <row r="2119" spans="2:5" x14ac:dyDescent="0.45">
      <c r="B2119" s="838" t="s">
        <v>573</v>
      </c>
      <c r="C2119" s="838" t="s">
        <v>574</v>
      </c>
      <c r="D2119" s="838" t="s">
        <v>2091</v>
      </c>
      <c r="E2119" s="838" t="s">
        <v>2092</v>
      </c>
    </row>
    <row r="2120" spans="2:5" x14ac:dyDescent="0.45">
      <c r="B2120" s="838" t="s">
        <v>573</v>
      </c>
      <c r="C2120" s="838" t="s">
        <v>574</v>
      </c>
      <c r="D2120" s="838" t="s">
        <v>2093</v>
      </c>
      <c r="E2120" s="838" t="s">
        <v>2094</v>
      </c>
    </row>
    <row r="2121" spans="2:5" x14ac:dyDescent="0.45">
      <c r="B2121" s="838" t="s">
        <v>573</v>
      </c>
      <c r="C2121" s="838" t="s">
        <v>574</v>
      </c>
      <c r="D2121" s="838" t="s">
        <v>2095</v>
      </c>
      <c r="E2121" s="838" t="s">
        <v>2096</v>
      </c>
    </row>
    <row r="2122" spans="2:5" x14ac:dyDescent="0.45">
      <c r="B2122" s="838" t="s">
        <v>573</v>
      </c>
      <c r="C2122" s="838" t="s">
        <v>574</v>
      </c>
      <c r="D2122" s="838" t="s">
        <v>2097</v>
      </c>
      <c r="E2122" s="838" t="s">
        <v>2098</v>
      </c>
    </row>
    <row r="2123" spans="2:5" x14ac:dyDescent="0.45">
      <c r="B2123" s="838" t="s">
        <v>573</v>
      </c>
      <c r="C2123" s="838" t="s">
        <v>574</v>
      </c>
      <c r="D2123" s="838" t="s">
        <v>2099</v>
      </c>
      <c r="E2123" s="838" t="s">
        <v>2100</v>
      </c>
    </row>
    <row r="2124" spans="2:5" x14ac:dyDescent="0.45">
      <c r="B2124" s="838" t="s">
        <v>573</v>
      </c>
      <c r="C2124" s="838" t="s">
        <v>574</v>
      </c>
      <c r="D2124" s="838" t="s">
        <v>2101</v>
      </c>
      <c r="E2124" s="838" t="s">
        <v>2102</v>
      </c>
    </row>
    <row r="2125" spans="2:5" x14ac:dyDescent="0.45">
      <c r="B2125" s="838" t="s">
        <v>573</v>
      </c>
      <c r="C2125" s="838" t="s">
        <v>574</v>
      </c>
      <c r="D2125" s="838" t="s">
        <v>2103</v>
      </c>
      <c r="E2125" s="838" t="s">
        <v>2104</v>
      </c>
    </row>
    <row r="2126" spans="2:5" x14ac:dyDescent="0.45">
      <c r="B2126" s="838" t="s">
        <v>573</v>
      </c>
      <c r="C2126" s="838" t="s">
        <v>574</v>
      </c>
      <c r="D2126" s="838" t="s">
        <v>2105</v>
      </c>
      <c r="E2126" s="838" t="s">
        <v>2106</v>
      </c>
    </row>
    <row r="2127" spans="2:5" x14ac:dyDescent="0.45">
      <c r="B2127" s="838" t="s">
        <v>573</v>
      </c>
      <c r="C2127" s="838" t="s">
        <v>574</v>
      </c>
      <c r="D2127" s="838" t="s">
        <v>2107</v>
      </c>
      <c r="E2127" s="838" t="s">
        <v>2108</v>
      </c>
    </row>
    <row r="2128" spans="2:5" x14ac:dyDescent="0.45">
      <c r="B2128" s="838" t="s">
        <v>573</v>
      </c>
      <c r="C2128" s="838" t="s">
        <v>574</v>
      </c>
      <c r="D2128" s="838" t="s">
        <v>2109</v>
      </c>
      <c r="E2128" s="838" t="s">
        <v>2110</v>
      </c>
    </row>
    <row r="2129" spans="2:5" x14ac:dyDescent="0.45">
      <c r="B2129" s="838" t="s">
        <v>573</v>
      </c>
      <c r="C2129" s="838" t="s">
        <v>574</v>
      </c>
      <c r="D2129" s="838" t="s">
        <v>2111</v>
      </c>
      <c r="E2129" s="838" t="s">
        <v>2112</v>
      </c>
    </row>
    <row r="2130" spans="2:5" x14ac:dyDescent="0.45">
      <c r="B2130" s="838" t="s">
        <v>573</v>
      </c>
      <c r="C2130" s="838" t="s">
        <v>574</v>
      </c>
      <c r="D2130" s="838" t="s">
        <v>2113</v>
      </c>
      <c r="E2130" s="838" t="s">
        <v>2114</v>
      </c>
    </row>
    <row r="2131" spans="2:5" x14ac:dyDescent="0.45">
      <c r="B2131" s="838" t="s">
        <v>573</v>
      </c>
      <c r="C2131" s="838" t="s">
        <v>574</v>
      </c>
      <c r="D2131" s="838" t="s">
        <v>2115</v>
      </c>
      <c r="E2131" s="838" t="s">
        <v>2116</v>
      </c>
    </row>
    <row r="2132" spans="2:5" x14ac:dyDescent="0.45">
      <c r="B2132" s="838" t="s">
        <v>573</v>
      </c>
      <c r="C2132" s="838" t="s">
        <v>574</v>
      </c>
      <c r="D2132" s="838" t="s">
        <v>2117</v>
      </c>
      <c r="E2132" s="838" t="s">
        <v>2118</v>
      </c>
    </row>
    <row r="2133" spans="2:5" x14ac:dyDescent="0.45">
      <c r="B2133" s="838" t="s">
        <v>573</v>
      </c>
      <c r="C2133" s="838" t="s">
        <v>574</v>
      </c>
      <c r="D2133" s="838" t="s">
        <v>2119</v>
      </c>
      <c r="E2133" s="838" t="s">
        <v>2120</v>
      </c>
    </row>
    <row r="2134" spans="2:5" x14ac:dyDescent="0.45">
      <c r="B2134" s="838" t="s">
        <v>573</v>
      </c>
      <c r="C2134" s="838" t="s">
        <v>574</v>
      </c>
      <c r="D2134" s="838" t="s">
        <v>2121</v>
      </c>
      <c r="E2134" s="838" t="s">
        <v>2122</v>
      </c>
    </row>
    <row r="2135" spans="2:5" x14ac:dyDescent="0.45">
      <c r="B2135" s="838" t="s">
        <v>573</v>
      </c>
      <c r="C2135" s="838" t="s">
        <v>574</v>
      </c>
      <c r="D2135" s="838" t="s">
        <v>2123</v>
      </c>
      <c r="E2135" s="838" t="s">
        <v>2124</v>
      </c>
    </row>
    <row r="2136" spans="2:5" x14ac:dyDescent="0.45">
      <c r="B2136" s="838" t="s">
        <v>573</v>
      </c>
      <c r="C2136" s="838" t="s">
        <v>574</v>
      </c>
      <c r="D2136" s="838" t="s">
        <v>2125</v>
      </c>
      <c r="E2136" s="838" t="s">
        <v>2126</v>
      </c>
    </row>
    <row r="2137" spans="2:5" x14ac:dyDescent="0.45">
      <c r="B2137" s="838" t="s">
        <v>573</v>
      </c>
      <c r="C2137" s="838" t="s">
        <v>574</v>
      </c>
      <c r="D2137" s="838" t="s">
        <v>1715</v>
      </c>
      <c r="E2137" s="838" t="s">
        <v>1716</v>
      </c>
    </row>
    <row r="2138" spans="2:5" x14ac:dyDescent="0.45">
      <c r="B2138" s="838" t="s">
        <v>573</v>
      </c>
      <c r="C2138" s="838" t="s">
        <v>574</v>
      </c>
      <c r="D2138" s="838" t="s">
        <v>1243</v>
      </c>
      <c r="E2138" s="838" t="s">
        <v>1244</v>
      </c>
    </row>
    <row r="2139" spans="2:5" x14ac:dyDescent="0.45">
      <c r="B2139" s="838" t="s">
        <v>573</v>
      </c>
      <c r="C2139" s="838" t="s">
        <v>574</v>
      </c>
      <c r="D2139" s="838" t="s">
        <v>2127</v>
      </c>
      <c r="E2139" s="838" t="s">
        <v>2128</v>
      </c>
    </row>
    <row r="2140" spans="2:5" x14ac:dyDescent="0.45">
      <c r="B2140" s="838" t="s">
        <v>573</v>
      </c>
      <c r="C2140" s="838" t="s">
        <v>574</v>
      </c>
      <c r="D2140" s="838" t="s">
        <v>2129</v>
      </c>
      <c r="E2140" s="838" t="s">
        <v>2130</v>
      </c>
    </row>
    <row r="2141" spans="2:5" x14ac:dyDescent="0.45">
      <c r="B2141" s="838" t="s">
        <v>573</v>
      </c>
      <c r="C2141" s="838" t="s">
        <v>574</v>
      </c>
      <c r="D2141" s="838" t="s">
        <v>745</v>
      </c>
      <c r="E2141" s="838" t="s">
        <v>746</v>
      </c>
    </row>
    <row r="2142" spans="2:5" x14ac:dyDescent="0.45">
      <c r="B2142" s="838" t="s">
        <v>573</v>
      </c>
      <c r="C2142" s="838" t="s">
        <v>574</v>
      </c>
      <c r="D2142" s="838" t="s">
        <v>2131</v>
      </c>
      <c r="E2142" s="838" t="s">
        <v>2132</v>
      </c>
    </row>
    <row r="2143" spans="2:5" x14ac:dyDescent="0.45">
      <c r="B2143" s="838" t="s">
        <v>573</v>
      </c>
      <c r="C2143" s="838" t="s">
        <v>574</v>
      </c>
      <c r="D2143" s="838" t="s">
        <v>992</v>
      </c>
      <c r="E2143" s="838" t="s">
        <v>993</v>
      </c>
    </row>
    <row r="2144" spans="2:5" x14ac:dyDescent="0.45">
      <c r="B2144" s="838" t="s">
        <v>573</v>
      </c>
      <c r="C2144" s="838" t="s">
        <v>574</v>
      </c>
      <c r="D2144" s="838" t="s">
        <v>2133</v>
      </c>
      <c r="E2144" s="838" t="s">
        <v>2134</v>
      </c>
    </row>
    <row r="2145" spans="2:5" x14ac:dyDescent="0.45">
      <c r="B2145" s="838" t="s">
        <v>573</v>
      </c>
      <c r="C2145" s="838" t="s">
        <v>574</v>
      </c>
      <c r="D2145" s="838" t="s">
        <v>2135</v>
      </c>
      <c r="E2145" s="838" t="s">
        <v>2136</v>
      </c>
    </row>
    <row r="2146" spans="2:5" x14ac:dyDescent="0.45">
      <c r="B2146" s="838" t="s">
        <v>573</v>
      </c>
      <c r="C2146" s="838" t="s">
        <v>574</v>
      </c>
      <c r="D2146" s="838" t="s">
        <v>2137</v>
      </c>
      <c r="E2146" s="838" t="s">
        <v>2138</v>
      </c>
    </row>
    <row r="2147" spans="2:5" x14ac:dyDescent="0.45">
      <c r="B2147" s="838" t="s">
        <v>573</v>
      </c>
      <c r="C2147" s="838" t="s">
        <v>574</v>
      </c>
      <c r="D2147" s="838" t="s">
        <v>2139</v>
      </c>
      <c r="E2147" s="838" t="s">
        <v>2140</v>
      </c>
    </row>
    <row r="2148" spans="2:5" x14ac:dyDescent="0.45">
      <c r="B2148" s="838" t="s">
        <v>573</v>
      </c>
      <c r="C2148" s="838" t="s">
        <v>574</v>
      </c>
      <c r="D2148" s="838" t="s">
        <v>2141</v>
      </c>
      <c r="E2148" s="838" t="s">
        <v>2142</v>
      </c>
    </row>
    <row r="2149" spans="2:5" x14ac:dyDescent="0.45">
      <c r="B2149" s="838" t="s">
        <v>573</v>
      </c>
      <c r="C2149" s="838" t="s">
        <v>574</v>
      </c>
      <c r="D2149" s="838" t="s">
        <v>2143</v>
      </c>
      <c r="E2149" s="838" t="s">
        <v>2144</v>
      </c>
    </row>
    <row r="2150" spans="2:5" x14ac:dyDescent="0.45">
      <c r="B2150" s="838" t="s">
        <v>573</v>
      </c>
      <c r="C2150" s="838" t="s">
        <v>574</v>
      </c>
      <c r="D2150" s="838" t="s">
        <v>2145</v>
      </c>
      <c r="E2150" s="838" t="s">
        <v>2146</v>
      </c>
    </row>
    <row r="2151" spans="2:5" x14ac:dyDescent="0.45">
      <c r="B2151" s="838" t="s">
        <v>573</v>
      </c>
      <c r="C2151" s="838" t="s">
        <v>574</v>
      </c>
      <c r="D2151" s="838" t="s">
        <v>2147</v>
      </c>
      <c r="E2151" s="838" t="s">
        <v>2148</v>
      </c>
    </row>
    <row r="2152" spans="2:5" x14ac:dyDescent="0.45">
      <c r="B2152" s="838" t="s">
        <v>573</v>
      </c>
      <c r="C2152" s="838" t="s">
        <v>574</v>
      </c>
      <c r="D2152" s="838" t="s">
        <v>2149</v>
      </c>
      <c r="E2152" s="838" t="s">
        <v>2150</v>
      </c>
    </row>
    <row r="2153" spans="2:5" x14ac:dyDescent="0.45">
      <c r="B2153" s="838" t="s">
        <v>573</v>
      </c>
      <c r="C2153" s="838" t="s">
        <v>574</v>
      </c>
      <c r="D2153" s="838" t="s">
        <v>2151</v>
      </c>
      <c r="E2153" s="838" t="s">
        <v>2152</v>
      </c>
    </row>
    <row r="2154" spans="2:5" x14ac:dyDescent="0.45">
      <c r="B2154" s="838" t="s">
        <v>573</v>
      </c>
      <c r="C2154" s="838" t="s">
        <v>574</v>
      </c>
      <c r="D2154" s="838" t="s">
        <v>2153</v>
      </c>
      <c r="E2154" s="838" t="s">
        <v>2154</v>
      </c>
    </row>
    <row r="2155" spans="2:5" x14ac:dyDescent="0.45">
      <c r="B2155" s="838" t="s">
        <v>573</v>
      </c>
      <c r="C2155" s="838" t="s">
        <v>574</v>
      </c>
      <c r="D2155" s="838" t="s">
        <v>2155</v>
      </c>
      <c r="E2155" s="838" t="s">
        <v>2156</v>
      </c>
    </row>
    <row r="2156" spans="2:5" x14ac:dyDescent="0.45">
      <c r="B2156" s="838" t="s">
        <v>573</v>
      </c>
      <c r="C2156" s="838" t="s">
        <v>574</v>
      </c>
      <c r="D2156" s="838" t="s">
        <v>2157</v>
      </c>
      <c r="E2156" s="838" t="s">
        <v>2158</v>
      </c>
    </row>
    <row r="2157" spans="2:5" x14ac:dyDescent="0.45">
      <c r="B2157" s="838" t="s">
        <v>573</v>
      </c>
      <c r="C2157" s="838" t="s">
        <v>574</v>
      </c>
      <c r="D2157" s="838" t="s">
        <v>2159</v>
      </c>
      <c r="E2157" s="838" t="s">
        <v>2160</v>
      </c>
    </row>
    <row r="2158" spans="2:5" x14ac:dyDescent="0.45">
      <c r="B2158" s="838" t="s">
        <v>573</v>
      </c>
      <c r="C2158" s="838" t="s">
        <v>574</v>
      </c>
      <c r="D2158" s="838" t="s">
        <v>2161</v>
      </c>
      <c r="E2158" s="838" t="s">
        <v>2162</v>
      </c>
    </row>
    <row r="2159" spans="2:5" x14ac:dyDescent="0.45">
      <c r="B2159" s="838" t="s">
        <v>573</v>
      </c>
      <c r="C2159" s="838" t="s">
        <v>574</v>
      </c>
      <c r="D2159" s="838" t="s">
        <v>2163</v>
      </c>
      <c r="E2159" s="838" t="s">
        <v>2164</v>
      </c>
    </row>
    <row r="2160" spans="2:5" x14ac:dyDescent="0.45">
      <c r="B2160" s="838" t="s">
        <v>573</v>
      </c>
      <c r="C2160" s="838" t="s">
        <v>574</v>
      </c>
      <c r="D2160" s="838" t="s">
        <v>2165</v>
      </c>
      <c r="E2160" s="838" t="s">
        <v>2166</v>
      </c>
    </row>
    <row r="2161" spans="2:5" x14ac:dyDescent="0.45">
      <c r="B2161" s="838" t="s">
        <v>573</v>
      </c>
      <c r="C2161" s="838" t="s">
        <v>574</v>
      </c>
      <c r="D2161" s="838" t="s">
        <v>2167</v>
      </c>
      <c r="E2161" s="838" t="s">
        <v>2168</v>
      </c>
    </row>
    <row r="2162" spans="2:5" x14ac:dyDescent="0.45">
      <c r="B2162" s="838" t="s">
        <v>573</v>
      </c>
      <c r="C2162" s="838" t="s">
        <v>574</v>
      </c>
      <c r="D2162" s="838" t="s">
        <v>2169</v>
      </c>
      <c r="E2162" s="838" t="s">
        <v>2170</v>
      </c>
    </row>
    <row r="2163" spans="2:5" x14ac:dyDescent="0.45">
      <c r="B2163" s="838" t="s">
        <v>573</v>
      </c>
      <c r="C2163" s="838" t="s">
        <v>574</v>
      </c>
      <c r="D2163" s="838" t="s">
        <v>2171</v>
      </c>
      <c r="E2163" s="838" t="s">
        <v>2172</v>
      </c>
    </row>
    <row r="2164" spans="2:5" x14ac:dyDescent="0.45">
      <c r="B2164" s="838" t="s">
        <v>573</v>
      </c>
      <c r="C2164" s="838" t="s">
        <v>574</v>
      </c>
      <c r="D2164" s="838" t="s">
        <v>2173</v>
      </c>
      <c r="E2164" s="838" t="s">
        <v>2174</v>
      </c>
    </row>
    <row r="2165" spans="2:5" x14ac:dyDescent="0.45">
      <c r="B2165" s="838" t="s">
        <v>573</v>
      </c>
      <c r="C2165" s="838" t="s">
        <v>574</v>
      </c>
      <c r="D2165" s="838" t="s">
        <v>1575</v>
      </c>
      <c r="E2165" s="838" t="s">
        <v>1576</v>
      </c>
    </row>
    <row r="2166" spans="2:5" x14ac:dyDescent="0.45">
      <c r="B2166" s="838" t="s">
        <v>573</v>
      </c>
      <c r="C2166" s="838" t="s">
        <v>574</v>
      </c>
      <c r="D2166" s="838" t="s">
        <v>2175</v>
      </c>
      <c r="E2166" s="838" t="s">
        <v>2176</v>
      </c>
    </row>
    <row r="2167" spans="2:5" x14ac:dyDescent="0.45">
      <c r="B2167" s="838" t="s">
        <v>573</v>
      </c>
      <c r="C2167" s="838" t="s">
        <v>574</v>
      </c>
      <c r="D2167" s="838" t="s">
        <v>2177</v>
      </c>
      <c r="E2167" s="838" t="s">
        <v>2178</v>
      </c>
    </row>
    <row r="2168" spans="2:5" x14ac:dyDescent="0.45">
      <c r="B2168" s="838" t="s">
        <v>573</v>
      </c>
      <c r="C2168" s="838" t="s">
        <v>574</v>
      </c>
      <c r="D2168" s="838" t="s">
        <v>2179</v>
      </c>
      <c r="E2168" s="838" t="s">
        <v>2180</v>
      </c>
    </row>
    <row r="2169" spans="2:5" x14ac:dyDescent="0.45">
      <c r="B2169" s="838" t="s">
        <v>573</v>
      </c>
      <c r="C2169" s="838" t="s">
        <v>574</v>
      </c>
      <c r="D2169" s="838" t="s">
        <v>2181</v>
      </c>
      <c r="E2169" s="838" t="s">
        <v>2182</v>
      </c>
    </row>
    <row r="2170" spans="2:5" x14ac:dyDescent="0.45">
      <c r="B2170" s="838" t="s">
        <v>577</v>
      </c>
      <c r="C2170" s="838" t="s">
        <v>578</v>
      </c>
      <c r="D2170" s="838" t="s">
        <v>578</v>
      </c>
      <c r="E2170" s="838" t="s">
        <v>577</v>
      </c>
    </row>
    <row r="2171" spans="2:5" x14ac:dyDescent="0.45">
      <c r="B2171" s="838" t="s">
        <v>577</v>
      </c>
      <c r="C2171" s="838" t="s">
        <v>578</v>
      </c>
      <c r="D2171" s="838" t="s">
        <v>1623</v>
      </c>
      <c r="E2171" s="838" t="s">
        <v>1624</v>
      </c>
    </row>
    <row r="2172" spans="2:5" x14ac:dyDescent="0.45">
      <c r="B2172" s="838" t="s">
        <v>577</v>
      </c>
      <c r="C2172" s="838" t="s">
        <v>578</v>
      </c>
      <c r="D2172" s="838" t="s">
        <v>2183</v>
      </c>
      <c r="E2172" s="838" t="s">
        <v>2184</v>
      </c>
    </row>
    <row r="2173" spans="2:5" x14ac:dyDescent="0.45">
      <c r="B2173" s="838" t="s">
        <v>577</v>
      </c>
      <c r="C2173" s="838" t="s">
        <v>578</v>
      </c>
      <c r="D2173" s="838" t="s">
        <v>2185</v>
      </c>
      <c r="E2173" s="838" t="s">
        <v>2186</v>
      </c>
    </row>
    <row r="2174" spans="2:5" x14ac:dyDescent="0.45">
      <c r="B2174" s="838" t="s">
        <v>577</v>
      </c>
      <c r="C2174" s="838" t="s">
        <v>578</v>
      </c>
      <c r="D2174" s="838" t="s">
        <v>2187</v>
      </c>
      <c r="E2174" s="838" t="s">
        <v>2188</v>
      </c>
    </row>
    <row r="2175" spans="2:5" x14ac:dyDescent="0.45">
      <c r="B2175" s="838" t="s">
        <v>577</v>
      </c>
      <c r="C2175" s="838" t="s">
        <v>578</v>
      </c>
      <c r="D2175" s="838" t="s">
        <v>2189</v>
      </c>
      <c r="E2175" s="838" t="s">
        <v>2190</v>
      </c>
    </row>
    <row r="2176" spans="2:5" x14ac:dyDescent="0.45">
      <c r="B2176" s="838" t="s">
        <v>577</v>
      </c>
      <c r="C2176" s="838" t="s">
        <v>578</v>
      </c>
      <c r="D2176" s="838" t="s">
        <v>2191</v>
      </c>
      <c r="E2176" s="838" t="s">
        <v>2192</v>
      </c>
    </row>
    <row r="2177" spans="2:5" x14ac:dyDescent="0.45">
      <c r="B2177" s="838" t="s">
        <v>577</v>
      </c>
      <c r="C2177" s="838" t="s">
        <v>578</v>
      </c>
      <c r="D2177" s="838" t="s">
        <v>2193</v>
      </c>
      <c r="E2177" s="838" t="s">
        <v>2194</v>
      </c>
    </row>
    <row r="2178" spans="2:5" x14ac:dyDescent="0.45">
      <c r="B2178" s="838" t="s">
        <v>577</v>
      </c>
      <c r="C2178" s="838" t="s">
        <v>578</v>
      </c>
      <c r="D2178" s="838" t="s">
        <v>2195</v>
      </c>
      <c r="E2178" s="838" t="s">
        <v>2196</v>
      </c>
    </row>
    <row r="2179" spans="2:5" x14ac:dyDescent="0.45">
      <c r="B2179" s="838" t="s">
        <v>577</v>
      </c>
      <c r="C2179" s="838" t="s">
        <v>578</v>
      </c>
      <c r="D2179" s="838" t="s">
        <v>2197</v>
      </c>
      <c r="E2179" s="838" t="s">
        <v>2198</v>
      </c>
    </row>
    <row r="2180" spans="2:5" x14ac:dyDescent="0.45">
      <c r="B2180" s="838" t="s">
        <v>577</v>
      </c>
      <c r="C2180" s="838" t="s">
        <v>578</v>
      </c>
      <c r="D2180" s="838" t="s">
        <v>2199</v>
      </c>
      <c r="E2180" s="838" t="s">
        <v>2200</v>
      </c>
    </row>
    <row r="2181" spans="2:5" x14ac:dyDescent="0.45">
      <c r="B2181" s="838" t="s">
        <v>577</v>
      </c>
      <c r="C2181" s="838" t="s">
        <v>578</v>
      </c>
      <c r="D2181" s="838" t="s">
        <v>2201</v>
      </c>
      <c r="E2181" s="838" t="s">
        <v>2202</v>
      </c>
    </row>
    <row r="2182" spans="2:5" x14ac:dyDescent="0.45">
      <c r="B2182" s="838" t="s">
        <v>577</v>
      </c>
      <c r="C2182" s="838" t="s">
        <v>578</v>
      </c>
      <c r="D2182" s="838" t="s">
        <v>2203</v>
      </c>
      <c r="E2182" s="838" t="s">
        <v>2204</v>
      </c>
    </row>
    <row r="2183" spans="2:5" x14ac:dyDescent="0.45">
      <c r="B2183" s="838" t="s">
        <v>577</v>
      </c>
      <c r="C2183" s="838" t="s">
        <v>578</v>
      </c>
      <c r="D2183" s="838" t="s">
        <v>2205</v>
      </c>
      <c r="E2183" s="838" t="s">
        <v>2206</v>
      </c>
    </row>
    <row r="2184" spans="2:5" x14ac:dyDescent="0.45">
      <c r="B2184" s="838" t="s">
        <v>577</v>
      </c>
      <c r="C2184" s="838" t="s">
        <v>578</v>
      </c>
      <c r="D2184" s="838" t="s">
        <v>2207</v>
      </c>
      <c r="E2184" s="838" t="s">
        <v>2208</v>
      </c>
    </row>
    <row r="2185" spans="2:5" x14ac:dyDescent="0.45">
      <c r="B2185" s="838" t="s">
        <v>577</v>
      </c>
      <c r="C2185" s="838" t="s">
        <v>578</v>
      </c>
      <c r="D2185" s="838" t="s">
        <v>2209</v>
      </c>
      <c r="E2185" s="838" t="s">
        <v>2210</v>
      </c>
    </row>
    <row r="2186" spans="2:5" x14ac:dyDescent="0.45">
      <c r="B2186" s="838" t="s">
        <v>577</v>
      </c>
      <c r="C2186" s="838" t="s">
        <v>578</v>
      </c>
      <c r="D2186" s="838" t="s">
        <v>2211</v>
      </c>
      <c r="E2186" s="838" t="s">
        <v>2212</v>
      </c>
    </row>
    <row r="2187" spans="2:5" x14ac:dyDescent="0.45">
      <c r="B2187" s="838" t="s">
        <v>577</v>
      </c>
      <c r="C2187" s="838" t="s">
        <v>578</v>
      </c>
      <c r="D2187" s="838" t="s">
        <v>2213</v>
      </c>
      <c r="E2187" s="838" t="s">
        <v>2214</v>
      </c>
    </row>
    <row r="2188" spans="2:5" x14ac:dyDescent="0.45">
      <c r="B2188" s="838" t="s">
        <v>577</v>
      </c>
      <c r="C2188" s="838" t="s">
        <v>578</v>
      </c>
      <c r="D2188" s="838" t="s">
        <v>2215</v>
      </c>
      <c r="E2188" s="838" t="s">
        <v>2216</v>
      </c>
    </row>
    <row r="2189" spans="2:5" x14ac:dyDescent="0.45">
      <c r="B2189" s="838" t="s">
        <v>577</v>
      </c>
      <c r="C2189" s="838" t="s">
        <v>578</v>
      </c>
      <c r="D2189" s="838" t="s">
        <v>2217</v>
      </c>
      <c r="E2189" s="838" t="s">
        <v>2218</v>
      </c>
    </row>
    <row r="2190" spans="2:5" x14ac:dyDescent="0.45">
      <c r="B2190" s="838" t="s">
        <v>577</v>
      </c>
      <c r="C2190" s="838" t="s">
        <v>578</v>
      </c>
      <c r="D2190" s="838" t="s">
        <v>2219</v>
      </c>
      <c r="E2190" s="838" t="s">
        <v>2220</v>
      </c>
    </row>
    <row r="2191" spans="2:5" x14ac:dyDescent="0.45">
      <c r="B2191" s="838" t="s">
        <v>577</v>
      </c>
      <c r="C2191" s="838" t="s">
        <v>578</v>
      </c>
      <c r="D2191" s="838" t="s">
        <v>2221</v>
      </c>
      <c r="E2191" s="838" t="s">
        <v>2222</v>
      </c>
    </row>
    <row r="2192" spans="2:5" x14ac:dyDescent="0.45">
      <c r="B2192" s="838" t="s">
        <v>577</v>
      </c>
      <c r="C2192" s="838" t="s">
        <v>578</v>
      </c>
      <c r="D2192" s="838" t="s">
        <v>2223</v>
      </c>
      <c r="E2192" s="838" t="s">
        <v>2224</v>
      </c>
    </row>
    <row r="2193" spans="2:5" x14ac:dyDescent="0.45">
      <c r="B2193" s="838" t="s">
        <v>577</v>
      </c>
      <c r="C2193" s="838" t="s">
        <v>578</v>
      </c>
      <c r="D2193" s="838" t="s">
        <v>2225</v>
      </c>
      <c r="E2193" s="838" t="s">
        <v>2226</v>
      </c>
    </row>
    <row r="2194" spans="2:5" x14ac:dyDescent="0.45">
      <c r="B2194" s="838" t="s">
        <v>577</v>
      </c>
      <c r="C2194" s="838" t="s">
        <v>578</v>
      </c>
      <c r="D2194" s="838" t="s">
        <v>2227</v>
      </c>
      <c r="E2194" s="838" t="s">
        <v>2228</v>
      </c>
    </row>
    <row r="2195" spans="2:5" x14ac:dyDescent="0.45">
      <c r="B2195" s="838" t="s">
        <v>577</v>
      </c>
      <c r="C2195" s="838" t="s">
        <v>578</v>
      </c>
      <c r="D2195" s="838" t="s">
        <v>2229</v>
      </c>
      <c r="E2195" s="838" t="s">
        <v>2230</v>
      </c>
    </row>
    <row r="2196" spans="2:5" x14ac:dyDescent="0.45">
      <c r="B2196" s="838" t="s">
        <v>577</v>
      </c>
      <c r="C2196" s="838" t="s">
        <v>578</v>
      </c>
      <c r="D2196" s="838" t="s">
        <v>2231</v>
      </c>
      <c r="E2196" s="838" t="s">
        <v>2232</v>
      </c>
    </row>
    <row r="2197" spans="2:5" x14ac:dyDescent="0.45">
      <c r="B2197" s="838" t="s">
        <v>577</v>
      </c>
      <c r="C2197" s="838" t="s">
        <v>578</v>
      </c>
      <c r="D2197" s="838" t="s">
        <v>2233</v>
      </c>
      <c r="E2197" s="838" t="s">
        <v>2234</v>
      </c>
    </row>
    <row r="2198" spans="2:5" x14ac:dyDescent="0.45">
      <c r="B2198" s="838" t="s">
        <v>577</v>
      </c>
      <c r="C2198" s="838" t="s">
        <v>578</v>
      </c>
      <c r="D2198" s="838" t="s">
        <v>2235</v>
      </c>
      <c r="E2198" s="838" t="s">
        <v>2236</v>
      </c>
    </row>
    <row r="2199" spans="2:5" x14ac:dyDescent="0.45">
      <c r="B2199" s="838" t="s">
        <v>577</v>
      </c>
      <c r="C2199" s="838" t="s">
        <v>578</v>
      </c>
      <c r="D2199" s="838" t="s">
        <v>2237</v>
      </c>
      <c r="E2199" s="838" t="s">
        <v>2238</v>
      </c>
    </row>
    <row r="2200" spans="2:5" x14ac:dyDescent="0.45">
      <c r="B2200" s="838" t="s">
        <v>577</v>
      </c>
      <c r="C2200" s="838" t="s">
        <v>578</v>
      </c>
      <c r="D2200" s="838" t="s">
        <v>2239</v>
      </c>
      <c r="E2200" s="838" t="s">
        <v>2240</v>
      </c>
    </row>
    <row r="2201" spans="2:5" x14ac:dyDescent="0.45">
      <c r="B2201" s="838" t="s">
        <v>577</v>
      </c>
      <c r="C2201" s="838" t="s">
        <v>578</v>
      </c>
      <c r="D2201" s="838" t="s">
        <v>2241</v>
      </c>
      <c r="E2201" s="838" t="s">
        <v>2242</v>
      </c>
    </row>
    <row r="2202" spans="2:5" x14ac:dyDescent="0.45">
      <c r="B2202" s="838" t="s">
        <v>577</v>
      </c>
      <c r="C2202" s="838" t="s">
        <v>578</v>
      </c>
      <c r="D2202" s="838" t="s">
        <v>2243</v>
      </c>
      <c r="E2202" s="838" t="s">
        <v>2244</v>
      </c>
    </row>
    <row r="2203" spans="2:5" x14ac:dyDescent="0.45">
      <c r="B2203" s="838" t="s">
        <v>577</v>
      </c>
      <c r="C2203" s="838" t="s">
        <v>578</v>
      </c>
      <c r="D2203" s="838" t="s">
        <v>2245</v>
      </c>
      <c r="E2203" s="838" t="s">
        <v>2246</v>
      </c>
    </row>
    <row r="2204" spans="2:5" x14ac:dyDescent="0.45">
      <c r="B2204" s="838" t="s">
        <v>577</v>
      </c>
      <c r="C2204" s="838" t="s">
        <v>578</v>
      </c>
      <c r="D2204" s="838" t="s">
        <v>2247</v>
      </c>
      <c r="E2204" s="838" t="s">
        <v>2248</v>
      </c>
    </row>
    <row r="2205" spans="2:5" x14ac:dyDescent="0.45">
      <c r="B2205" s="838" t="s">
        <v>577</v>
      </c>
      <c r="C2205" s="838" t="s">
        <v>578</v>
      </c>
      <c r="D2205" s="838" t="s">
        <v>2249</v>
      </c>
      <c r="E2205" s="838" t="s">
        <v>2250</v>
      </c>
    </row>
    <row r="2206" spans="2:5" x14ac:dyDescent="0.45">
      <c r="B2206" s="838" t="s">
        <v>577</v>
      </c>
      <c r="C2206" s="838" t="s">
        <v>578</v>
      </c>
      <c r="D2206" s="838" t="s">
        <v>2251</v>
      </c>
      <c r="E2206" s="838" t="s">
        <v>2252</v>
      </c>
    </row>
    <row r="2207" spans="2:5" x14ac:dyDescent="0.45">
      <c r="B2207" s="838" t="s">
        <v>577</v>
      </c>
      <c r="C2207" s="838" t="s">
        <v>578</v>
      </c>
      <c r="D2207" s="838" t="s">
        <v>2253</v>
      </c>
      <c r="E2207" s="838" t="s">
        <v>2254</v>
      </c>
    </row>
    <row r="2208" spans="2:5" x14ac:dyDescent="0.45">
      <c r="B2208" s="838" t="s">
        <v>577</v>
      </c>
      <c r="C2208" s="838" t="s">
        <v>578</v>
      </c>
      <c r="D2208" s="838" t="s">
        <v>2255</v>
      </c>
      <c r="E2208" s="838" t="s">
        <v>2256</v>
      </c>
    </row>
    <row r="2209" spans="2:5" x14ac:dyDescent="0.45">
      <c r="B2209" s="838" t="s">
        <v>577</v>
      </c>
      <c r="C2209" s="838" t="s">
        <v>578</v>
      </c>
      <c r="D2209" s="838" t="s">
        <v>2257</v>
      </c>
      <c r="E2209" s="838" t="s">
        <v>2258</v>
      </c>
    </row>
    <row r="2210" spans="2:5" x14ac:dyDescent="0.45">
      <c r="B2210" s="838" t="s">
        <v>577</v>
      </c>
      <c r="C2210" s="838" t="s">
        <v>578</v>
      </c>
      <c r="D2210" s="838" t="s">
        <v>2259</v>
      </c>
      <c r="E2210" s="838" t="s">
        <v>2260</v>
      </c>
    </row>
    <row r="2211" spans="2:5" x14ac:dyDescent="0.45">
      <c r="B2211" s="838" t="s">
        <v>577</v>
      </c>
      <c r="C2211" s="838" t="s">
        <v>578</v>
      </c>
      <c r="D2211" s="838" t="s">
        <v>2261</v>
      </c>
      <c r="E2211" s="838" t="s">
        <v>2262</v>
      </c>
    </row>
    <row r="2212" spans="2:5" x14ac:dyDescent="0.45">
      <c r="B2212" s="838" t="s">
        <v>577</v>
      </c>
      <c r="C2212" s="838" t="s">
        <v>578</v>
      </c>
      <c r="D2212" s="838" t="s">
        <v>2263</v>
      </c>
      <c r="E2212" s="838" t="s">
        <v>2264</v>
      </c>
    </row>
    <row r="2213" spans="2:5" x14ac:dyDescent="0.45">
      <c r="B2213" s="838" t="s">
        <v>577</v>
      </c>
      <c r="C2213" s="838" t="s">
        <v>578</v>
      </c>
      <c r="D2213" s="838" t="s">
        <v>2265</v>
      </c>
      <c r="E2213" s="838" t="s">
        <v>2266</v>
      </c>
    </row>
    <row r="2214" spans="2:5" x14ac:dyDescent="0.45">
      <c r="B2214" s="838" t="s">
        <v>577</v>
      </c>
      <c r="C2214" s="838" t="s">
        <v>578</v>
      </c>
      <c r="D2214" s="838" t="s">
        <v>2267</v>
      </c>
      <c r="E2214" s="838" t="s">
        <v>2268</v>
      </c>
    </row>
    <row r="2215" spans="2:5" x14ac:dyDescent="0.45">
      <c r="B2215" s="838" t="s">
        <v>577</v>
      </c>
      <c r="C2215" s="838" t="s">
        <v>578</v>
      </c>
      <c r="D2215" s="838" t="s">
        <v>2269</v>
      </c>
      <c r="E2215" s="838" t="s">
        <v>2270</v>
      </c>
    </row>
    <row r="2216" spans="2:5" x14ac:dyDescent="0.45">
      <c r="B2216" s="838" t="s">
        <v>577</v>
      </c>
      <c r="C2216" s="838" t="s">
        <v>578</v>
      </c>
      <c r="D2216" s="838" t="s">
        <v>2271</v>
      </c>
      <c r="E2216" s="838" t="s">
        <v>2272</v>
      </c>
    </row>
    <row r="2217" spans="2:5" x14ac:dyDescent="0.45">
      <c r="B2217" s="838" t="s">
        <v>577</v>
      </c>
      <c r="C2217" s="838" t="s">
        <v>578</v>
      </c>
      <c r="D2217" s="838" t="s">
        <v>2273</v>
      </c>
      <c r="E2217" s="838" t="s">
        <v>2274</v>
      </c>
    </row>
    <row r="2218" spans="2:5" x14ac:dyDescent="0.45">
      <c r="B2218" s="838" t="s">
        <v>577</v>
      </c>
      <c r="C2218" s="838" t="s">
        <v>578</v>
      </c>
      <c r="D2218" s="838" t="s">
        <v>2275</v>
      </c>
      <c r="E2218" s="838" t="s">
        <v>2276</v>
      </c>
    </row>
    <row r="2219" spans="2:5" x14ac:dyDescent="0.45">
      <c r="B2219" s="838" t="s">
        <v>577</v>
      </c>
      <c r="C2219" s="838" t="s">
        <v>578</v>
      </c>
      <c r="D2219" s="838" t="s">
        <v>2277</v>
      </c>
      <c r="E2219" s="838" t="s">
        <v>2278</v>
      </c>
    </row>
    <row r="2220" spans="2:5" x14ac:dyDescent="0.45">
      <c r="B2220" s="838" t="s">
        <v>577</v>
      </c>
      <c r="C2220" s="838" t="s">
        <v>578</v>
      </c>
      <c r="D2220" s="838" t="s">
        <v>2279</v>
      </c>
      <c r="E2220" s="838" t="s">
        <v>2280</v>
      </c>
    </row>
    <row r="2221" spans="2:5" x14ac:dyDescent="0.45">
      <c r="B2221" s="838" t="s">
        <v>577</v>
      </c>
      <c r="C2221" s="838" t="s">
        <v>578</v>
      </c>
      <c r="D2221" s="838" t="s">
        <v>2281</v>
      </c>
      <c r="E2221" s="838" t="s">
        <v>2282</v>
      </c>
    </row>
    <row r="2222" spans="2:5" x14ac:dyDescent="0.45">
      <c r="B2222" s="838" t="s">
        <v>577</v>
      </c>
      <c r="C2222" s="838" t="s">
        <v>578</v>
      </c>
      <c r="D2222" s="838" t="s">
        <v>2283</v>
      </c>
      <c r="E2222" s="838" t="s">
        <v>2284</v>
      </c>
    </row>
    <row r="2223" spans="2:5" x14ac:dyDescent="0.45">
      <c r="B2223" s="838" t="s">
        <v>577</v>
      </c>
      <c r="C2223" s="838" t="s">
        <v>578</v>
      </c>
      <c r="D2223" s="838" t="s">
        <v>2285</v>
      </c>
      <c r="E2223" s="838" t="s">
        <v>2286</v>
      </c>
    </row>
    <row r="2224" spans="2:5" x14ac:dyDescent="0.45">
      <c r="B2224" s="838" t="s">
        <v>577</v>
      </c>
      <c r="C2224" s="838" t="s">
        <v>578</v>
      </c>
      <c r="D2224" s="838" t="s">
        <v>2287</v>
      </c>
      <c r="E2224" s="838" t="s">
        <v>2288</v>
      </c>
    </row>
    <row r="2225" spans="2:5" x14ac:dyDescent="0.45">
      <c r="B2225" s="838" t="s">
        <v>577</v>
      </c>
      <c r="C2225" s="838" t="s">
        <v>578</v>
      </c>
      <c r="D2225" s="838" t="s">
        <v>2289</v>
      </c>
      <c r="E2225" s="838" t="s">
        <v>2290</v>
      </c>
    </row>
    <row r="2226" spans="2:5" x14ac:dyDescent="0.45">
      <c r="B2226" s="838" t="s">
        <v>577</v>
      </c>
      <c r="C2226" s="838" t="s">
        <v>578</v>
      </c>
      <c r="D2226" s="838" t="s">
        <v>2291</v>
      </c>
      <c r="E2226" s="838" t="s">
        <v>2292</v>
      </c>
    </row>
    <row r="2227" spans="2:5" x14ac:dyDescent="0.45">
      <c r="B2227" s="838" t="s">
        <v>577</v>
      </c>
      <c r="C2227" s="838" t="s">
        <v>578</v>
      </c>
      <c r="D2227" s="838" t="s">
        <v>2293</v>
      </c>
      <c r="E2227" s="838" t="s">
        <v>2294</v>
      </c>
    </row>
    <row r="2228" spans="2:5" x14ac:dyDescent="0.45">
      <c r="B2228" s="838" t="s">
        <v>577</v>
      </c>
      <c r="C2228" s="838" t="s">
        <v>578</v>
      </c>
      <c r="D2228" s="838" t="s">
        <v>2295</v>
      </c>
      <c r="E2228" s="838" t="s">
        <v>2296</v>
      </c>
    </row>
    <row r="2229" spans="2:5" x14ac:dyDescent="0.45">
      <c r="B2229" s="838" t="s">
        <v>577</v>
      </c>
      <c r="C2229" s="838" t="s">
        <v>578</v>
      </c>
      <c r="D2229" s="838" t="s">
        <v>2297</v>
      </c>
      <c r="E2229" s="838" t="s">
        <v>2298</v>
      </c>
    </row>
    <row r="2230" spans="2:5" x14ac:dyDescent="0.45">
      <c r="B2230" s="838" t="s">
        <v>577</v>
      </c>
      <c r="C2230" s="838" t="s">
        <v>578</v>
      </c>
      <c r="D2230" s="838" t="s">
        <v>2299</v>
      </c>
      <c r="E2230" s="838" t="s">
        <v>2300</v>
      </c>
    </row>
    <row r="2231" spans="2:5" x14ac:dyDescent="0.45">
      <c r="B2231" s="838" t="s">
        <v>577</v>
      </c>
      <c r="C2231" s="838" t="s">
        <v>578</v>
      </c>
      <c r="D2231" s="838" t="s">
        <v>2301</v>
      </c>
      <c r="E2231" s="838" t="s">
        <v>2302</v>
      </c>
    </row>
    <row r="2232" spans="2:5" x14ac:dyDescent="0.45">
      <c r="B2232" s="838" t="s">
        <v>577</v>
      </c>
      <c r="C2232" s="838" t="s">
        <v>578</v>
      </c>
      <c r="D2232" s="838" t="s">
        <v>2303</v>
      </c>
      <c r="E2232" s="838" t="s">
        <v>2304</v>
      </c>
    </row>
    <row r="2233" spans="2:5" x14ac:dyDescent="0.45">
      <c r="B2233" s="838" t="s">
        <v>577</v>
      </c>
      <c r="C2233" s="838" t="s">
        <v>578</v>
      </c>
      <c r="D2233" s="838" t="s">
        <v>2305</v>
      </c>
      <c r="E2233" s="838" t="s">
        <v>2306</v>
      </c>
    </row>
    <row r="2234" spans="2:5" x14ac:dyDescent="0.45">
      <c r="B2234" s="838" t="s">
        <v>577</v>
      </c>
      <c r="C2234" s="838" t="s">
        <v>578</v>
      </c>
      <c r="D2234" s="838" t="s">
        <v>1715</v>
      </c>
      <c r="E2234" s="838" t="s">
        <v>1716</v>
      </c>
    </row>
    <row r="2235" spans="2:5" x14ac:dyDescent="0.45">
      <c r="B2235" s="838" t="s">
        <v>577</v>
      </c>
      <c r="C2235" s="838" t="s">
        <v>578</v>
      </c>
      <c r="D2235" s="838" t="s">
        <v>1243</v>
      </c>
      <c r="E2235" s="838" t="s">
        <v>1244</v>
      </c>
    </row>
    <row r="2236" spans="2:5" x14ac:dyDescent="0.45">
      <c r="B2236" s="838" t="s">
        <v>577</v>
      </c>
      <c r="C2236" s="838" t="s">
        <v>578</v>
      </c>
      <c r="D2236" s="838" t="s">
        <v>2307</v>
      </c>
      <c r="E2236" s="838" t="s">
        <v>2308</v>
      </c>
    </row>
    <row r="2237" spans="2:5" x14ac:dyDescent="0.45">
      <c r="B2237" s="838" t="s">
        <v>577</v>
      </c>
      <c r="C2237" s="838" t="s">
        <v>578</v>
      </c>
      <c r="D2237" s="838" t="s">
        <v>2309</v>
      </c>
      <c r="E2237" s="838" t="s">
        <v>2310</v>
      </c>
    </row>
    <row r="2238" spans="2:5" x14ac:dyDescent="0.45">
      <c r="B2238" s="838" t="s">
        <v>577</v>
      </c>
      <c r="C2238" s="838" t="s">
        <v>578</v>
      </c>
      <c r="D2238" s="838" t="s">
        <v>2311</v>
      </c>
      <c r="E2238" s="838" t="s">
        <v>2312</v>
      </c>
    </row>
    <row r="2239" spans="2:5" x14ac:dyDescent="0.45">
      <c r="B2239" s="838" t="s">
        <v>577</v>
      </c>
      <c r="C2239" s="838" t="s">
        <v>578</v>
      </c>
      <c r="D2239" s="838" t="s">
        <v>2313</v>
      </c>
      <c r="E2239" s="838" t="s">
        <v>2314</v>
      </c>
    </row>
    <row r="2240" spans="2:5" x14ac:dyDescent="0.45">
      <c r="B2240" s="838" t="s">
        <v>577</v>
      </c>
      <c r="C2240" s="838" t="s">
        <v>578</v>
      </c>
      <c r="D2240" s="838" t="s">
        <v>2315</v>
      </c>
      <c r="E2240" s="838" t="s">
        <v>2316</v>
      </c>
    </row>
    <row r="2241" spans="2:5" x14ac:dyDescent="0.45">
      <c r="B2241" s="838" t="s">
        <v>577</v>
      </c>
      <c r="C2241" s="838" t="s">
        <v>578</v>
      </c>
      <c r="D2241" s="838" t="s">
        <v>2317</v>
      </c>
      <c r="E2241" s="838" t="s">
        <v>2318</v>
      </c>
    </row>
    <row r="2242" spans="2:5" x14ac:dyDescent="0.45">
      <c r="B2242" s="838" t="s">
        <v>577</v>
      </c>
      <c r="C2242" s="838" t="s">
        <v>578</v>
      </c>
      <c r="D2242" s="838" t="s">
        <v>745</v>
      </c>
      <c r="E2242" s="838" t="s">
        <v>746</v>
      </c>
    </row>
    <row r="2243" spans="2:5" x14ac:dyDescent="0.45">
      <c r="B2243" s="838" t="s">
        <v>577</v>
      </c>
      <c r="C2243" s="838" t="s">
        <v>578</v>
      </c>
      <c r="D2243" s="838" t="s">
        <v>2319</v>
      </c>
      <c r="E2243" s="838" t="s">
        <v>2320</v>
      </c>
    </row>
    <row r="2244" spans="2:5" x14ac:dyDescent="0.45">
      <c r="B2244" s="838" t="s">
        <v>577</v>
      </c>
      <c r="C2244" s="838" t="s">
        <v>578</v>
      </c>
      <c r="D2244" s="838" t="s">
        <v>992</v>
      </c>
      <c r="E2244" s="838" t="s">
        <v>993</v>
      </c>
    </row>
    <row r="2245" spans="2:5" x14ac:dyDescent="0.45">
      <c r="B2245" s="838" t="s">
        <v>577</v>
      </c>
      <c r="C2245" s="838" t="s">
        <v>578</v>
      </c>
      <c r="D2245" s="838" t="s">
        <v>2321</v>
      </c>
      <c r="E2245" s="838" t="s">
        <v>2322</v>
      </c>
    </row>
    <row r="2246" spans="2:5" x14ac:dyDescent="0.45">
      <c r="B2246" s="838" t="s">
        <v>577</v>
      </c>
      <c r="C2246" s="838" t="s">
        <v>578</v>
      </c>
      <c r="D2246" s="838" t="s">
        <v>2323</v>
      </c>
      <c r="E2246" s="838" t="s">
        <v>2324</v>
      </c>
    </row>
    <row r="2247" spans="2:5" x14ac:dyDescent="0.45">
      <c r="B2247" s="838" t="s">
        <v>577</v>
      </c>
      <c r="C2247" s="838" t="s">
        <v>578</v>
      </c>
      <c r="D2247" s="838" t="s">
        <v>2325</v>
      </c>
      <c r="E2247" s="838" t="s">
        <v>2326</v>
      </c>
    </row>
    <row r="2248" spans="2:5" x14ac:dyDescent="0.45">
      <c r="B2248" s="838" t="s">
        <v>577</v>
      </c>
      <c r="C2248" s="838" t="s">
        <v>578</v>
      </c>
      <c r="D2248" s="838" t="s">
        <v>2327</v>
      </c>
      <c r="E2248" s="838" t="s">
        <v>2328</v>
      </c>
    </row>
    <row r="2249" spans="2:5" x14ac:dyDescent="0.45">
      <c r="B2249" s="838" t="s">
        <v>577</v>
      </c>
      <c r="C2249" s="838" t="s">
        <v>578</v>
      </c>
      <c r="D2249" s="838" t="s">
        <v>2329</v>
      </c>
      <c r="E2249" s="838" t="s">
        <v>2330</v>
      </c>
    </row>
    <row r="2250" spans="2:5" x14ac:dyDescent="0.45">
      <c r="B2250" s="838" t="s">
        <v>577</v>
      </c>
      <c r="C2250" s="838" t="s">
        <v>578</v>
      </c>
      <c r="D2250" s="838" t="s">
        <v>2331</v>
      </c>
      <c r="E2250" s="838" t="s">
        <v>2332</v>
      </c>
    </row>
    <row r="2251" spans="2:5" x14ac:dyDescent="0.45">
      <c r="B2251" s="838" t="s">
        <v>577</v>
      </c>
      <c r="C2251" s="838" t="s">
        <v>578</v>
      </c>
      <c r="D2251" s="838" t="s">
        <v>2333</v>
      </c>
      <c r="E2251" s="838" t="s">
        <v>2334</v>
      </c>
    </row>
    <row r="2252" spans="2:5" x14ac:dyDescent="0.45">
      <c r="B2252" s="838" t="s">
        <v>577</v>
      </c>
      <c r="C2252" s="838" t="s">
        <v>578</v>
      </c>
      <c r="D2252" s="838" t="s">
        <v>2335</v>
      </c>
      <c r="E2252" s="838" t="s">
        <v>2336</v>
      </c>
    </row>
    <row r="2253" spans="2:5" x14ac:dyDescent="0.45">
      <c r="B2253" s="838" t="s">
        <v>577</v>
      </c>
      <c r="C2253" s="838" t="s">
        <v>578</v>
      </c>
      <c r="D2253" s="838" t="s">
        <v>2337</v>
      </c>
      <c r="E2253" s="838" t="s">
        <v>2338</v>
      </c>
    </row>
    <row r="2254" spans="2:5" x14ac:dyDescent="0.45">
      <c r="B2254" s="838" t="s">
        <v>577</v>
      </c>
      <c r="C2254" s="838" t="s">
        <v>578</v>
      </c>
      <c r="D2254" s="838" t="s">
        <v>2339</v>
      </c>
      <c r="E2254" s="838" t="s">
        <v>2340</v>
      </c>
    </row>
    <row r="2255" spans="2:5" x14ac:dyDescent="0.45">
      <c r="B2255" s="838" t="s">
        <v>577</v>
      </c>
      <c r="C2255" s="838" t="s">
        <v>578</v>
      </c>
      <c r="D2255" s="838" t="s">
        <v>2341</v>
      </c>
      <c r="E2255" s="838" t="s">
        <v>2342</v>
      </c>
    </row>
    <row r="2256" spans="2:5" x14ac:dyDescent="0.45">
      <c r="B2256" s="838" t="s">
        <v>577</v>
      </c>
      <c r="C2256" s="838" t="s">
        <v>578</v>
      </c>
      <c r="D2256" s="838" t="s">
        <v>2343</v>
      </c>
      <c r="E2256" s="838" t="s">
        <v>2344</v>
      </c>
    </row>
    <row r="2257" spans="2:5" x14ac:dyDescent="0.45">
      <c r="B2257" s="838" t="s">
        <v>577</v>
      </c>
      <c r="C2257" s="838" t="s">
        <v>578</v>
      </c>
      <c r="D2257" s="838" t="s">
        <v>2345</v>
      </c>
      <c r="E2257" s="838" t="s">
        <v>2346</v>
      </c>
    </row>
    <row r="2258" spans="2:5" x14ac:dyDescent="0.45">
      <c r="B2258" s="838" t="s">
        <v>577</v>
      </c>
      <c r="C2258" s="838" t="s">
        <v>578</v>
      </c>
      <c r="D2258" s="838" t="s">
        <v>2347</v>
      </c>
      <c r="E2258" s="838" t="s">
        <v>2348</v>
      </c>
    </row>
    <row r="2259" spans="2:5" x14ac:dyDescent="0.45">
      <c r="B2259" s="838" t="s">
        <v>577</v>
      </c>
      <c r="C2259" s="838" t="s">
        <v>578</v>
      </c>
      <c r="D2259" s="838" t="s">
        <v>2349</v>
      </c>
      <c r="E2259" s="838" t="s">
        <v>2350</v>
      </c>
    </row>
    <row r="2260" spans="2:5" x14ac:dyDescent="0.45">
      <c r="B2260" s="838" t="s">
        <v>577</v>
      </c>
      <c r="C2260" s="838" t="s">
        <v>578</v>
      </c>
      <c r="D2260" s="838" t="s">
        <v>1515</v>
      </c>
      <c r="E2260" s="838" t="s">
        <v>1516</v>
      </c>
    </row>
    <row r="2261" spans="2:5" x14ac:dyDescent="0.45">
      <c r="B2261" s="838" t="s">
        <v>577</v>
      </c>
      <c r="C2261" s="838" t="s">
        <v>578</v>
      </c>
      <c r="D2261" s="838" t="s">
        <v>2351</v>
      </c>
      <c r="E2261" s="838" t="s">
        <v>2352</v>
      </c>
    </row>
    <row r="2262" spans="2:5" x14ac:dyDescent="0.45">
      <c r="B2262" s="838" t="s">
        <v>577</v>
      </c>
      <c r="C2262" s="838" t="s">
        <v>578</v>
      </c>
      <c r="D2262" s="838" t="s">
        <v>2353</v>
      </c>
      <c r="E2262" s="838" t="s">
        <v>2354</v>
      </c>
    </row>
    <row r="2263" spans="2:5" x14ac:dyDescent="0.45">
      <c r="B2263" s="838" t="s">
        <v>577</v>
      </c>
      <c r="C2263" s="838" t="s">
        <v>578</v>
      </c>
      <c r="D2263" s="838" t="s">
        <v>747</v>
      </c>
      <c r="E2263" s="838" t="s">
        <v>748</v>
      </c>
    </row>
    <row r="2264" spans="2:5" x14ac:dyDescent="0.45">
      <c r="B2264" s="838" t="s">
        <v>577</v>
      </c>
      <c r="C2264" s="838" t="s">
        <v>578</v>
      </c>
      <c r="D2264" s="838" t="s">
        <v>2355</v>
      </c>
      <c r="E2264" s="838" t="s">
        <v>2356</v>
      </c>
    </row>
    <row r="2265" spans="2:5" x14ac:dyDescent="0.45">
      <c r="B2265" s="838" t="s">
        <v>577</v>
      </c>
      <c r="C2265" s="838" t="s">
        <v>578</v>
      </c>
      <c r="D2265" s="838" t="s">
        <v>2357</v>
      </c>
      <c r="E2265" s="838" t="s">
        <v>2358</v>
      </c>
    </row>
    <row r="2266" spans="2:5" x14ac:dyDescent="0.45">
      <c r="B2266" s="838" t="s">
        <v>577</v>
      </c>
      <c r="C2266" s="838" t="s">
        <v>578</v>
      </c>
      <c r="D2266" s="838" t="s">
        <v>2359</v>
      </c>
      <c r="E2266" s="838" t="s">
        <v>2360</v>
      </c>
    </row>
    <row r="2267" spans="2:5" x14ac:dyDescent="0.45">
      <c r="B2267" s="838" t="s">
        <v>577</v>
      </c>
      <c r="C2267" s="838" t="s">
        <v>578</v>
      </c>
      <c r="D2267" s="838" t="s">
        <v>2361</v>
      </c>
      <c r="E2267" s="838" t="s">
        <v>2362</v>
      </c>
    </row>
    <row r="2268" spans="2:5" x14ac:dyDescent="0.45">
      <c r="B2268" s="838" t="s">
        <v>577</v>
      </c>
      <c r="C2268" s="838" t="s">
        <v>578</v>
      </c>
      <c r="D2268" s="838" t="s">
        <v>2363</v>
      </c>
      <c r="E2268" s="838" t="s">
        <v>2364</v>
      </c>
    </row>
    <row r="2269" spans="2:5" x14ac:dyDescent="0.45">
      <c r="B2269" s="838" t="s">
        <v>577</v>
      </c>
      <c r="C2269" s="838" t="s">
        <v>578</v>
      </c>
      <c r="D2269" s="838" t="s">
        <v>2365</v>
      </c>
      <c r="E2269" s="838" t="s">
        <v>2366</v>
      </c>
    </row>
    <row r="2270" spans="2:5" x14ac:dyDescent="0.45">
      <c r="B2270" s="838" t="s">
        <v>577</v>
      </c>
      <c r="C2270" s="838" t="s">
        <v>578</v>
      </c>
      <c r="D2270" s="838" t="s">
        <v>2367</v>
      </c>
      <c r="E2270" s="838" t="s">
        <v>2368</v>
      </c>
    </row>
    <row r="2271" spans="2:5" x14ac:dyDescent="0.45">
      <c r="B2271" s="838" t="s">
        <v>577</v>
      </c>
      <c r="C2271" s="838" t="s">
        <v>578</v>
      </c>
      <c r="D2271" s="838" t="s">
        <v>717</v>
      </c>
      <c r="E2271" s="838" t="s">
        <v>718</v>
      </c>
    </row>
    <row r="2272" spans="2:5" x14ac:dyDescent="0.45">
      <c r="B2272" s="838" t="s">
        <v>577</v>
      </c>
      <c r="C2272" s="838" t="s">
        <v>578</v>
      </c>
      <c r="D2272" s="838" t="s">
        <v>2369</v>
      </c>
      <c r="E2272" s="838" t="s">
        <v>2370</v>
      </c>
    </row>
    <row r="2273" spans="2:5" x14ac:dyDescent="0.45">
      <c r="B2273" s="838" t="s">
        <v>577</v>
      </c>
      <c r="C2273" s="838" t="s">
        <v>578</v>
      </c>
      <c r="D2273" s="838" t="s">
        <v>2371</v>
      </c>
      <c r="E2273" s="838" t="s">
        <v>2372</v>
      </c>
    </row>
    <row r="2274" spans="2:5" x14ac:dyDescent="0.45">
      <c r="B2274" s="838" t="s">
        <v>577</v>
      </c>
      <c r="C2274" s="838" t="s">
        <v>578</v>
      </c>
      <c r="D2274" s="838" t="s">
        <v>2015</v>
      </c>
      <c r="E2274" s="838" t="s">
        <v>2016</v>
      </c>
    </row>
    <row r="2275" spans="2:5" x14ac:dyDescent="0.45">
      <c r="B2275" s="838" t="s">
        <v>577</v>
      </c>
      <c r="C2275" s="838" t="s">
        <v>578</v>
      </c>
      <c r="D2275" s="838" t="s">
        <v>2373</v>
      </c>
      <c r="E2275" s="838" t="s">
        <v>2374</v>
      </c>
    </row>
    <row r="2276" spans="2:5" x14ac:dyDescent="0.45">
      <c r="B2276" s="838" t="s">
        <v>577</v>
      </c>
      <c r="C2276" s="838" t="s">
        <v>578</v>
      </c>
      <c r="D2276" s="838" t="s">
        <v>2375</v>
      </c>
      <c r="E2276" s="838" t="s">
        <v>2376</v>
      </c>
    </row>
    <row r="2277" spans="2:5" x14ac:dyDescent="0.45">
      <c r="B2277" s="838" t="s">
        <v>577</v>
      </c>
      <c r="C2277" s="838" t="s">
        <v>578</v>
      </c>
      <c r="D2277" s="838" t="s">
        <v>2377</v>
      </c>
      <c r="E2277" s="838" t="s">
        <v>2378</v>
      </c>
    </row>
    <row r="2278" spans="2:5" x14ac:dyDescent="0.45">
      <c r="B2278" s="838" t="s">
        <v>577</v>
      </c>
      <c r="C2278" s="838" t="s">
        <v>578</v>
      </c>
      <c r="D2278" s="838" t="s">
        <v>2379</v>
      </c>
      <c r="E2278" s="838" t="s">
        <v>2380</v>
      </c>
    </row>
    <row r="2279" spans="2:5" x14ac:dyDescent="0.45">
      <c r="B2279" s="838" t="s">
        <v>577</v>
      </c>
      <c r="C2279" s="838" t="s">
        <v>578</v>
      </c>
      <c r="D2279" s="838" t="s">
        <v>2381</v>
      </c>
      <c r="E2279" s="838" t="s">
        <v>2382</v>
      </c>
    </row>
    <row r="2280" spans="2:5" x14ac:dyDescent="0.45">
      <c r="B2280" s="838" t="s">
        <v>577</v>
      </c>
      <c r="C2280" s="838" t="s">
        <v>578</v>
      </c>
      <c r="D2280" s="838" t="s">
        <v>2383</v>
      </c>
      <c r="E2280" s="838" t="s">
        <v>2384</v>
      </c>
    </row>
    <row r="2281" spans="2:5" x14ac:dyDescent="0.45">
      <c r="B2281" s="838" t="s">
        <v>577</v>
      </c>
      <c r="C2281" s="838" t="s">
        <v>578</v>
      </c>
      <c r="D2281" s="838" t="s">
        <v>791</v>
      </c>
      <c r="E2281" s="838" t="s">
        <v>792</v>
      </c>
    </row>
    <row r="2282" spans="2:5" x14ac:dyDescent="0.45">
      <c r="B2282" s="838" t="s">
        <v>577</v>
      </c>
      <c r="C2282" s="838" t="s">
        <v>578</v>
      </c>
      <c r="D2282" s="838" t="s">
        <v>2385</v>
      </c>
      <c r="E2282" s="838" t="s">
        <v>2386</v>
      </c>
    </row>
    <row r="2283" spans="2:5" x14ac:dyDescent="0.45">
      <c r="B2283" s="838" t="s">
        <v>581</v>
      </c>
      <c r="C2283" s="838" t="s">
        <v>582</v>
      </c>
      <c r="D2283" s="838" t="s">
        <v>582</v>
      </c>
      <c r="E2283" s="838" t="s">
        <v>581</v>
      </c>
    </row>
    <row r="2284" spans="2:5" x14ac:dyDescent="0.45">
      <c r="B2284" s="838" t="s">
        <v>581</v>
      </c>
      <c r="C2284" s="838" t="s">
        <v>582</v>
      </c>
      <c r="D2284" s="838" t="s">
        <v>1623</v>
      </c>
      <c r="E2284" s="838" t="s">
        <v>1624</v>
      </c>
    </row>
    <row r="2285" spans="2:5" x14ac:dyDescent="0.45">
      <c r="B2285" s="838" t="s">
        <v>581</v>
      </c>
      <c r="C2285" s="838" t="s">
        <v>582</v>
      </c>
      <c r="D2285" s="838" t="s">
        <v>2387</v>
      </c>
      <c r="E2285" s="838" t="s">
        <v>2388</v>
      </c>
    </row>
    <row r="2286" spans="2:5" x14ac:dyDescent="0.45">
      <c r="B2286" s="838" t="s">
        <v>581</v>
      </c>
      <c r="C2286" s="838" t="s">
        <v>582</v>
      </c>
      <c r="D2286" s="838" t="s">
        <v>2389</v>
      </c>
      <c r="E2286" s="838" t="s">
        <v>2390</v>
      </c>
    </row>
    <row r="2287" spans="2:5" x14ac:dyDescent="0.45">
      <c r="B2287" s="838" t="s">
        <v>581</v>
      </c>
      <c r="C2287" s="838" t="s">
        <v>582</v>
      </c>
      <c r="D2287" s="838" t="s">
        <v>2391</v>
      </c>
      <c r="E2287" s="838" t="s">
        <v>2392</v>
      </c>
    </row>
    <row r="2288" spans="2:5" x14ac:dyDescent="0.45">
      <c r="B2288" s="838" t="s">
        <v>581</v>
      </c>
      <c r="C2288" s="838" t="s">
        <v>582</v>
      </c>
      <c r="D2288" s="838" t="s">
        <v>2393</v>
      </c>
      <c r="E2288" s="838" t="s">
        <v>2394</v>
      </c>
    </row>
    <row r="2289" spans="2:5" x14ac:dyDescent="0.45">
      <c r="B2289" s="838" t="s">
        <v>581</v>
      </c>
      <c r="C2289" s="838" t="s">
        <v>582</v>
      </c>
      <c r="D2289" s="838" t="s">
        <v>2395</v>
      </c>
      <c r="E2289" s="838" t="s">
        <v>2396</v>
      </c>
    </row>
    <row r="2290" spans="2:5" x14ac:dyDescent="0.45">
      <c r="B2290" s="838" t="s">
        <v>581</v>
      </c>
      <c r="C2290" s="838" t="s">
        <v>582</v>
      </c>
      <c r="D2290" s="838" t="s">
        <v>2397</v>
      </c>
      <c r="E2290" s="838" t="s">
        <v>2398</v>
      </c>
    </row>
    <row r="2291" spans="2:5" x14ac:dyDescent="0.45">
      <c r="B2291" s="838" t="s">
        <v>581</v>
      </c>
      <c r="C2291" s="838" t="s">
        <v>582</v>
      </c>
      <c r="D2291" s="838" t="s">
        <v>2399</v>
      </c>
      <c r="E2291" s="838" t="s">
        <v>2400</v>
      </c>
    </row>
    <row r="2292" spans="2:5" x14ac:dyDescent="0.45">
      <c r="B2292" s="838" t="s">
        <v>581</v>
      </c>
      <c r="C2292" s="838" t="s">
        <v>582</v>
      </c>
      <c r="D2292" s="838" t="s">
        <v>2401</v>
      </c>
      <c r="E2292" s="838" t="s">
        <v>2402</v>
      </c>
    </row>
    <row r="2293" spans="2:5" x14ac:dyDescent="0.45">
      <c r="B2293" s="838" t="s">
        <v>581</v>
      </c>
      <c r="C2293" s="838" t="s">
        <v>582</v>
      </c>
      <c r="D2293" s="838" t="s">
        <v>2403</v>
      </c>
      <c r="E2293" s="838" t="s">
        <v>2404</v>
      </c>
    </row>
    <row r="2294" spans="2:5" x14ac:dyDescent="0.45">
      <c r="B2294" s="838" t="s">
        <v>581</v>
      </c>
      <c r="C2294" s="838" t="s">
        <v>582</v>
      </c>
      <c r="D2294" s="838" t="s">
        <v>2405</v>
      </c>
      <c r="E2294" s="838" t="s">
        <v>2406</v>
      </c>
    </row>
    <row r="2295" spans="2:5" x14ac:dyDescent="0.45">
      <c r="B2295" s="838" t="s">
        <v>581</v>
      </c>
      <c r="C2295" s="838" t="s">
        <v>582</v>
      </c>
      <c r="D2295" s="838" t="s">
        <v>2407</v>
      </c>
      <c r="E2295" s="838" t="s">
        <v>2408</v>
      </c>
    </row>
    <row r="2296" spans="2:5" x14ac:dyDescent="0.45">
      <c r="B2296" s="838" t="s">
        <v>581</v>
      </c>
      <c r="C2296" s="838" t="s">
        <v>582</v>
      </c>
      <c r="D2296" s="838" t="s">
        <v>2409</v>
      </c>
      <c r="E2296" s="838" t="s">
        <v>2410</v>
      </c>
    </row>
    <row r="2297" spans="2:5" x14ac:dyDescent="0.45">
      <c r="B2297" s="838" t="s">
        <v>581</v>
      </c>
      <c r="C2297" s="838" t="s">
        <v>582</v>
      </c>
      <c r="D2297" s="838" t="s">
        <v>2411</v>
      </c>
      <c r="E2297" s="838" t="s">
        <v>2412</v>
      </c>
    </row>
    <row r="2298" spans="2:5" x14ac:dyDescent="0.45">
      <c r="B2298" s="838" t="s">
        <v>581</v>
      </c>
      <c r="C2298" s="838" t="s">
        <v>582</v>
      </c>
      <c r="D2298" s="838" t="s">
        <v>2413</v>
      </c>
      <c r="E2298" s="838" t="s">
        <v>2414</v>
      </c>
    </row>
    <row r="2299" spans="2:5" x14ac:dyDescent="0.45">
      <c r="B2299" s="838" t="s">
        <v>581</v>
      </c>
      <c r="C2299" s="838" t="s">
        <v>582</v>
      </c>
      <c r="D2299" s="838" t="s">
        <v>2415</v>
      </c>
      <c r="E2299" s="838" t="s">
        <v>2416</v>
      </c>
    </row>
    <row r="2300" spans="2:5" x14ac:dyDescent="0.45">
      <c r="B2300" s="838" t="s">
        <v>581</v>
      </c>
      <c r="C2300" s="838" t="s">
        <v>582</v>
      </c>
      <c r="D2300" s="838" t="s">
        <v>2417</v>
      </c>
      <c r="E2300" s="838" t="s">
        <v>2418</v>
      </c>
    </row>
    <row r="2301" spans="2:5" x14ac:dyDescent="0.45">
      <c r="B2301" s="838" t="s">
        <v>581</v>
      </c>
      <c r="C2301" s="838" t="s">
        <v>582</v>
      </c>
      <c r="D2301" s="838" t="s">
        <v>2419</v>
      </c>
      <c r="E2301" s="838" t="s">
        <v>2420</v>
      </c>
    </row>
    <row r="2302" spans="2:5" x14ac:dyDescent="0.45">
      <c r="B2302" s="838" t="s">
        <v>581</v>
      </c>
      <c r="C2302" s="838" t="s">
        <v>582</v>
      </c>
      <c r="D2302" s="838" t="s">
        <v>2421</v>
      </c>
      <c r="E2302" s="838" t="s">
        <v>2422</v>
      </c>
    </row>
    <row r="2303" spans="2:5" x14ac:dyDescent="0.45">
      <c r="B2303" s="838" t="s">
        <v>581</v>
      </c>
      <c r="C2303" s="838" t="s">
        <v>582</v>
      </c>
      <c r="D2303" s="838" t="s">
        <v>2423</v>
      </c>
      <c r="E2303" s="838" t="s">
        <v>2424</v>
      </c>
    </row>
    <row r="2304" spans="2:5" x14ac:dyDescent="0.45">
      <c r="B2304" s="838" t="s">
        <v>581</v>
      </c>
      <c r="C2304" s="838" t="s">
        <v>582</v>
      </c>
      <c r="D2304" s="838" t="s">
        <v>2425</v>
      </c>
      <c r="E2304" s="838" t="s">
        <v>2426</v>
      </c>
    </row>
    <row r="2305" spans="2:5" x14ac:dyDescent="0.45">
      <c r="B2305" s="838" t="s">
        <v>581</v>
      </c>
      <c r="C2305" s="838" t="s">
        <v>582</v>
      </c>
      <c r="D2305" s="838" t="s">
        <v>2427</v>
      </c>
      <c r="E2305" s="838" t="s">
        <v>2428</v>
      </c>
    </row>
    <row r="2306" spans="2:5" x14ac:dyDescent="0.45">
      <c r="B2306" s="838" t="s">
        <v>581</v>
      </c>
      <c r="C2306" s="838" t="s">
        <v>582</v>
      </c>
      <c r="D2306" s="838" t="s">
        <v>2429</v>
      </c>
      <c r="E2306" s="838" t="s">
        <v>2430</v>
      </c>
    </row>
    <row r="2307" spans="2:5" x14ac:dyDescent="0.45">
      <c r="B2307" s="838" t="s">
        <v>581</v>
      </c>
      <c r="C2307" s="838" t="s">
        <v>582</v>
      </c>
      <c r="D2307" s="838" t="s">
        <v>2431</v>
      </c>
      <c r="E2307" s="838" t="s">
        <v>2432</v>
      </c>
    </row>
    <row r="2308" spans="2:5" x14ac:dyDescent="0.45">
      <c r="B2308" s="838" t="s">
        <v>581</v>
      </c>
      <c r="C2308" s="838" t="s">
        <v>582</v>
      </c>
      <c r="D2308" s="838" t="s">
        <v>2433</v>
      </c>
      <c r="E2308" s="838" t="s">
        <v>2434</v>
      </c>
    </row>
    <row r="2309" spans="2:5" x14ac:dyDescent="0.45">
      <c r="B2309" s="838" t="s">
        <v>581</v>
      </c>
      <c r="C2309" s="838" t="s">
        <v>582</v>
      </c>
      <c r="D2309" s="838" t="s">
        <v>2435</v>
      </c>
      <c r="E2309" s="838" t="s">
        <v>2436</v>
      </c>
    </row>
    <row r="2310" spans="2:5" x14ac:dyDescent="0.45">
      <c r="B2310" s="838" t="s">
        <v>581</v>
      </c>
      <c r="C2310" s="838" t="s">
        <v>582</v>
      </c>
      <c r="D2310" s="838" t="s">
        <v>2437</v>
      </c>
      <c r="E2310" s="838" t="s">
        <v>2438</v>
      </c>
    </row>
    <row r="2311" spans="2:5" x14ac:dyDescent="0.45">
      <c r="B2311" s="838" t="s">
        <v>581</v>
      </c>
      <c r="C2311" s="838" t="s">
        <v>582</v>
      </c>
      <c r="D2311" s="838" t="s">
        <v>2439</v>
      </c>
      <c r="E2311" s="838" t="s">
        <v>2440</v>
      </c>
    </row>
    <row r="2312" spans="2:5" x14ac:dyDescent="0.45">
      <c r="B2312" s="838" t="s">
        <v>581</v>
      </c>
      <c r="C2312" s="838" t="s">
        <v>582</v>
      </c>
      <c r="D2312" s="838" t="s">
        <v>2441</v>
      </c>
      <c r="E2312" s="838" t="s">
        <v>2442</v>
      </c>
    </row>
    <row r="2313" spans="2:5" x14ac:dyDescent="0.45">
      <c r="B2313" s="838" t="s">
        <v>581</v>
      </c>
      <c r="C2313" s="838" t="s">
        <v>582</v>
      </c>
      <c r="D2313" s="838" t="s">
        <v>2443</v>
      </c>
      <c r="E2313" s="838" t="s">
        <v>2444</v>
      </c>
    </row>
    <row r="2314" spans="2:5" x14ac:dyDescent="0.45">
      <c r="B2314" s="838" t="s">
        <v>581</v>
      </c>
      <c r="C2314" s="838" t="s">
        <v>582</v>
      </c>
      <c r="D2314" s="838" t="s">
        <v>2445</v>
      </c>
      <c r="E2314" s="838" t="s">
        <v>2446</v>
      </c>
    </row>
    <row r="2315" spans="2:5" x14ac:dyDescent="0.45">
      <c r="B2315" s="838" t="s">
        <v>581</v>
      </c>
      <c r="C2315" s="838" t="s">
        <v>582</v>
      </c>
      <c r="D2315" s="838" t="s">
        <v>2447</v>
      </c>
      <c r="E2315" s="838" t="s">
        <v>2448</v>
      </c>
    </row>
    <row r="2316" spans="2:5" x14ac:dyDescent="0.45">
      <c r="B2316" s="838" t="s">
        <v>581</v>
      </c>
      <c r="C2316" s="838" t="s">
        <v>582</v>
      </c>
      <c r="D2316" s="838" t="s">
        <v>2449</v>
      </c>
      <c r="E2316" s="838" t="s">
        <v>2450</v>
      </c>
    </row>
    <row r="2317" spans="2:5" x14ac:dyDescent="0.45">
      <c r="B2317" s="838" t="s">
        <v>581</v>
      </c>
      <c r="C2317" s="838" t="s">
        <v>582</v>
      </c>
      <c r="D2317" s="838" t="s">
        <v>2451</v>
      </c>
      <c r="E2317" s="838" t="s">
        <v>2452</v>
      </c>
    </row>
    <row r="2318" spans="2:5" x14ac:dyDescent="0.45">
      <c r="B2318" s="838" t="s">
        <v>581</v>
      </c>
      <c r="C2318" s="838" t="s">
        <v>582</v>
      </c>
      <c r="D2318" s="838" t="s">
        <v>2453</v>
      </c>
      <c r="E2318" s="838" t="s">
        <v>2454</v>
      </c>
    </row>
    <row r="2319" spans="2:5" x14ac:dyDescent="0.45">
      <c r="B2319" s="838" t="s">
        <v>581</v>
      </c>
      <c r="C2319" s="838" t="s">
        <v>582</v>
      </c>
      <c r="D2319" s="838" t="s">
        <v>2455</v>
      </c>
      <c r="E2319" s="838" t="s">
        <v>2456</v>
      </c>
    </row>
    <row r="2320" spans="2:5" x14ac:dyDescent="0.45">
      <c r="B2320" s="838" t="s">
        <v>581</v>
      </c>
      <c r="C2320" s="838" t="s">
        <v>582</v>
      </c>
      <c r="D2320" s="838" t="s">
        <v>2457</v>
      </c>
      <c r="E2320" s="838" t="s">
        <v>2458</v>
      </c>
    </row>
    <row r="2321" spans="2:5" x14ac:dyDescent="0.45">
      <c r="B2321" s="838" t="s">
        <v>581</v>
      </c>
      <c r="C2321" s="838" t="s">
        <v>582</v>
      </c>
      <c r="D2321" s="838" t="s">
        <v>2459</v>
      </c>
      <c r="E2321" s="838" t="s">
        <v>2460</v>
      </c>
    </row>
    <row r="2322" spans="2:5" x14ac:dyDescent="0.45">
      <c r="B2322" s="838" t="s">
        <v>581</v>
      </c>
      <c r="C2322" s="838" t="s">
        <v>582</v>
      </c>
      <c r="D2322" s="838" t="s">
        <v>2461</v>
      </c>
      <c r="E2322" s="838" t="s">
        <v>2462</v>
      </c>
    </row>
    <row r="2323" spans="2:5" x14ac:dyDescent="0.45">
      <c r="B2323" s="838" t="s">
        <v>581</v>
      </c>
      <c r="C2323" s="838" t="s">
        <v>582</v>
      </c>
      <c r="D2323" s="838" t="s">
        <v>2463</v>
      </c>
      <c r="E2323" s="838" t="s">
        <v>2464</v>
      </c>
    </row>
    <row r="2324" spans="2:5" x14ac:dyDescent="0.45">
      <c r="B2324" s="838" t="s">
        <v>581</v>
      </c>
      <c r="C2324" s="838" t="s">
        <v>582</v>
      </c>
      <c r="D2324" s="838" t="s">
        <v>2465</v>
      </c>
      <c r="E2324" s="838" t="s">
        <v>2466</v>
      </c>
    </row>
    <row r="2325" spans="2:5" x14ac:dyDescent="0.45">
      <c r="B2325" s="838" t="s">
        <v>581</v>
      </c>
      <c r="C2325" s="838" t="s">
        <v>582</v>
      </c>
      <c r="D2325" s="838" t="s">
        <v>2467</v>
      </c>
      <c r="E2325" s="838" t="s">
        <v>2468</v>
      </c>
    </row>
    <row r="2326" spans="2:5" x14ac:dyDescent="0.45">
      <c r="B2326" s="838" t="s">
        <v>581</v>
      </c>
      <c r="C2326" s="838" t="s">
        <v>582</v>
      </c>
      <c r="D2326" s="838" t="s">
        <v>2469</v>
      </c>
      <c r="E2326" s="838" t="s">
        <v>2470</v>
      </c>
    </row>
    <row r="2327" spans="2:5" x14ac:dyDescent="0.45">
      <c r="B2327" s="838" t="s">
        <v>581</v>
      </c>
      <c r="C2327" s="838" t="s">
        <v>582</v>
      </c>
      <c r="D2327" s="838" t="s">
        <v>2471</v>
      </c>
      <c r="E2327" s="838" t="s">
        <v>2472</v>
      </c>
    </row>
    <row r="2328" spans="2:5" x14ac:dyDescent="0.45">
      <c r="B2328" s="838" t="s">
        <v>581</v>
      </c>
      <c r="C2328" s="838" t="s">
        <v>582</v>
      </c>
      <c r="D2328" s="838" t="s">
        <v>2473</v>
      </c>
      <c r="E2328" s="838" t="s">
        <v>2474</v>
      </c>
    </row>
    <row r="2329" spans="2:5" x14ac:dyDescent="0.45">
      <c r="B2329" s="838" t="s">
        <v>581</v>
      </c>
      <c r="C2329" s="838" t="s">
        <v>582</v>
      </c>
      <c r="D2329" s="838" t="s">
        <v>2475</v>
      </c>
      <c r="E2329" s="838" t="s">
        <v>2476</v>
      </c>
    </row>
    <row r="2330" spans="2:5" x14ac:dyDescent="0.45">
      <c r="B2330" s="838" t="s">
        <v>581</v>
      </c>
      <c r="C2330" s="838" t="s">
        <v>582</v>
      </c>
      <c r="D2330" s="838" t="s">
        <v>2477</v>
      </c>
      <c r="E2330" s="838" t="s">
        <v>2478</v>
      </c>
    </row>
    <row r="2331" spans="2:5" x14ac:dyDescent="0.45">
      <c r="B2331" s="838" t="s">
        <v>581</v>
      </c>
      <c r="C2331" s="838" t="s">
        <v>582</v>
      </c>
      <c r="D2331" s="838" t="s">
        <v>2479</v>
      </c>
      <c r="E2331" s="838" t="s">
        <v>2480</v>
      </c>
    </row>
    <row r="2332" spans="2:5" x14ac:dyDescent="0.45">
      <c r="B2332" s="838" t="s">
        <v>581</v>
      </c>
      <c r="C2332" s="838" t="s">
        <v>582</v>
      </c>
      <c r="D2332" s="838" t="s">
        <v>2481</v>
      </c>
      <c r="E2332" s="838" t="s">
        <v>2482</v>
      </c>
    </row>
    <row r="2333" spans="2:5" x14ac:dyDescent="0.45">
      <c r="B2333" s="838" t="s">
        <v>581</v>
      </c>
      <c r="C2333" s="838" t="s">
        <v>582</v>
      </c>
      <c r="D2333" s="838" t="s">
        <v>2483</v>
      </c>
      <c r="E2333" s="838" t="s">
        <v>2484</v>
      </c>
    </row>
    <row r="2334" spans="2:5" x14ac:dyDescent="0.45">
      <c r="B2334" s="838" t="s">
        <v>581</v>
      </c>
      <c r="C2334" s="838" t="s">
        <v>582</v>
      </c>
      <c r="D2334" s="838" t="s">
        <v>1715</v>
      </c>
      <c r="E2334" s="838" t="s">
        <v>1716</v>
      </c>
    </row>
    <row r="2335" spans="2:5" x14ac:dyDescent="0.45">
      <c r="B2335" s="838" t="s">
        <v>581</v>
      </c>
      <c r="C2335" s="838" t="s">
        <v>582</v>
      </c>
      <c r="D2335" s="838" t="s">
        <v>1243</v>
      </c>
      <c r="E2335" s="838" t="s">
        <v>1244</v>
      </c>
    </row>
    <row r="2336" spans="2:5" x14ac:dyDescent="0.45">
      <c r="B2336" s="838" t="s">
        <v>581</v>
      </c>
      <c r="C2336" s="838" t="s">
        <v>582</v>
      </c>
      <c r="D2336" s="838" t="s">
        <v>2485</v>
      </c>
      <c r="E2336" s="838" t="s">
        <v>2486</v>
      </c>
    </row>
    <row r="2337" spans="2:5" x14ac:dyDescent="0.45">
      <c r="B2337" s="838" t="s">
        <v>581</v>
      </c>
      <c r="C2337" s="838" t="s">
        <v>582</v>
      </c>
      <c r="D2337" s="838" t="s">
        <v>2313</v>
      </c>
      <c r="E2337" s="838" t="s">
        <v>2314</v>
      </c>
    </row>
    <row r="2338" spans="2:5" x14ac:dyDescent="0.45">
      <c r="B2338" s="838" t="s">
        <v>581</v>
      </c>
      <c r="C2338" s="838" t="s">
        <v>582</v>
      </c>
      <c r="D2338" s="838" t="s">
        <v>2487</v>
      </c>
      <c r="E2338" s="838" t="s">
        <v>2488</v>
      </c>
    </row>
    <row r="2339" spans="2:5" x14ac:dyDescent="0.45">
      <c r="B2339" s="838" t="s">
        <v>581</v>
      </c>
      <c r="C2339" s="838" t="s">
        <v>582</v>
      </c>
      <c r="D2339" s="838" t="s">
        <v>2489</v>
      </c>
      <c r="E2339" s="838" t="s">
        <v>2490</v>
      </c>
    </row>
    <row r="2340" spans="2:5" x14ac:dyDescent="0.45">
      <c r="B2340" s="838" t="s">
        <v>581</v>
      </c>
      <c r="C2340" s="838" t="s">
        <v>582</v>
      </c>
      <c r="D2340" s="838" t="s">
        <v>2491</v>
      </c>
      <c r="E2340" s="838" t="s">
        <v>2492</v>
      </c>
    </row>
    <row r="2341" spans="2:5" x14ac:dyDescent="0.45">
      <c r="B2341" s="838" t="s">
        <v>581</v>
      </c>
      <c r="C2341" s="838" t="s">
        <v>582</v>
      </c>
      <c r="D2341" s="838" t="s">
        <v>2493</v>
      </c>
      <c r="E2341" s="838" t="s">
        <v>2494</v>
      </c>
    </row>
    <row r="2342" spans="2:5" x14ac:dyDescent="0.45">
      <c r="B2342" s="838" t="s">
        <v>581</v>
      </c>
      <c r="C2342" s="838" t="s">
        <v>582</v>
      </c>
      <c r="D2342" s="838" t="s">
        <v>992</v>
      </c>
      <c r="E2342" s="838" t="s">
        <v>993</v>
      </c>
    </row>
    <row r="2343" spans="2:5" x14ac:dyDescent="0.45">
      <c r="B2343" s="838" t="s">
        <v>581</v>
      </c>
      <c r="C2343" s="838" t="s">
        <v>582</v>
      </c>
      <c r="D2343" s="838" t="s">
        <v>2495</v>
      </c>
      <c r="E2343" s="838" t="s">
        <v>2496</v>
      </c>
    </row>
    <row r="2344" spans="2:5" x14ac:dyDescent="0.45">
      <c r="B2344" s="838" t="s">
        <v>581</v>
      </c>
      <c r="C2344" s="838" t="s">
        <v>582</v>
      </c>
      <c r="D2344" s="838" t="s">
        <v>2497</v>
      </c>
      <c r="E2344" s="838" t="s">
        <v>2498</v>
      </c>
    </row>
    <row r="2345" spans="2:5" x14ac:dyDescent="0.45">
      <c r="B2345" s="838" t="s">
        <v>581</v>
      </c>
      <c r="C2345" s="838" t="s">
        <v>582</v>
      </c>
      <c r="D2345" s="838" t="s">
        <v>2499</v>
      </c>
      <c r="E2345" s="838" t="s">
        <v>2500</v>
      </c>
    </row>
    <row r="2346" spans="2:5" x14ac:dyDescent="0.45">
      <c r="B2346" s="838" t="s">
        <v>581</v>
      </c>
      <c r="C2346" s="838" t="s">
        <v>582</v>
      </c>
      <c r="D2346" s="838" t="s">
        <v>2501</v>
      </c>
      <c r="E2346" s="838" t="s">
        <v>2502</v>
      </c>
    </row>
    <row r="2347" spans="2:5" x14ac:dyDescent="0.45">
      <c r="B2347" s="838" t="s">
        <v>581</v>
      </c>
      <c r="C2347" s="838" t="s">
        <v>582</v>
      </c>
      <c r="D2347" s="838" t="s">
        <v>2503</v>
      </c>
      <c r="E2347" s="838" t="s">
        <v>2504</v>
      </c>
    </row>
    <row r="2348" spans="2:5" x14ac:dyDescent="0.45">
      <c r="B2348" s="838" t="s">
        <v>581</v>
      </c>
      <c r="C2348" s="838" t="s">
        <v>582</v>
      </c>
      <c r="D2348" s="838" t="s">
        <v>2505</v>
      </c>
      <c r="E2348" s="838" t="s">
        <v>2506</v>
      </c>
    </row>
    <row r="2349" spans="2:5" x14ac:dyDescent="0.45">
      <c r="B2349" s="838" t="s">
        <v>581</v>
      </c>
      <c r="C2349" s="838" t="s">
        <v>582</v>
      </c>
      <c r="D2349" s="838" t="s">
        <v>2507</v>
      </c>
      <c r="E2349" s="838" t="s">
        <v>2508</v>
      </c>
    </row>
    <row r="2350" spans="2:5" x14ac:dyDescent="0.45">
      <c r="B2350" s="838" t="s">
        <v>581</v>
      </c>
      <c r="C2350" s="838" t="s">
        <v>582</v>
      </c>
      <c r="D2350" s="838" t="s">
        <v>2509</v>
      </c>
      <c r="E2350" s="838" t="s">
        <v>2510</v>
      </c>
    </row>
    <row r="2351" spans="2:5" x14ac:dyDescent="0.45">
      <c r="B2351" s="838" t="s">
        <v>581</v>
      </c>
      <c r="C2351" s="838" t="s">
        <v>582</v>
      </c>
      <c r="D2351" s="838" t="s">
        <v>2511</v>
      </c>
      <c r="E2351" s="838" t="s">
        <v>2512</v>
      </c>
    </row>
    <row r="2352" spans="2:5" x14ac:dyDescent="0.45">
      <c r="B2352" s="838" t="s">
        <v>581</v>
      </c>
      <c r="C2352" s="838" t="s">
        <v>582</v>
      </c>
      <c r="D2352" s="838" t="s">
        <v>2513</v>
      </c>
      <c r="E2352" s="838" t="s">
        <v>2514</v>
      </c>
    </row>
    <row r="2353" spans="2:5" x14ac:dyDescent="0.45">
      <c r="B2353" s="838" t="s">
        <v>581</v>
      </c>
      <c r="C2353" s="838" t="s">
        <v>582</v>
      </c>
      <c r="D2353" s="838" t="s">
        <v>2515</v>
      </c>
      <c r="E2353" s="838" t="s">
        <v>2516</v>
      </c>
    </row>
    <row r="2354" spans="2:5" x14ac:dyDescent="0.45">
      <c r="B2354" s="838" t="s">
        <v>581</v>
      </c>
      <c r="C2354" s="838" t="s">
        <v>582</v>
      </c>
      <c r="D2354" s="838" t="s">
        <v>745</v>
      </c>
      <c r="E2354" s="838" t="s">
        <v>746</v>
      </c>
    </row>
    <row r="2355" spans="2:5" x14ac:dyDescent="0.45">
      <c r="B2355" s="838" t="s">
        <v>581</v>
      </c>
      <c r="C2355" s="838" t="s">
        <v>582</v>
      </c>
      <c r="D2355" s="838" t="s">
        <v>2517</v>
      </c>
      <c r="E2355" s="838" t="s">
        <v>2518</v>
      </c>
    </row>
    <row r="2356" spans="2:5" x14ac:dyDescent="0.45">
      <c r="B2356" s="838" t="s">
        <v>581</v>
      </c>
      <c r="C2356" s="838" t="s">
        <v>582</v>
      </c>
      <c r="D2356" s="838" t="s">
        <v>2519</v>
      </c>
      <c r="E2356" s="838" t="s">
        <v>2520</v>
      </c>
    </row>
    <row r="2357" spans="2:5" x14ac:dyDescent="0.45">
      <c r="B2357" s="838" t="s">
        <v>581</v>
      </c>
      <c r="C2357" s="838" t="s">
        <v>582</v>
      </c>
      <c r="D2357" s="838" t="s">
        <v>2521</v>
      </c>
      <c r="E2357" s="838" t="s">
        <v>2522</v>
      </c>
    </row>
    <row r="2358" spans="2:5" x14ac:dyDescent="0.45">
      <c r="B2358" s="838" t="s">
        <v>581</v>
      </c>
      <c r="C2358" s="838" t="s">
        <v>582</v>
      </c>
      <c r="D2358" s="838" t="s">
        <v>2523</v>
      </c>
      <c r="E2358" s="838" t="s">
        <v>2524</v>
      </c>
    </row>
    <row r="2359" spans="2:5" x14ac:dyDescent="0.45">
      <c r="B2359" s="838" t="s">
        <v>581</v>
      </c>
      <c r="C2359" s="838" t="s">
        <v>582</v>
      </c>
      <c r="D2359" s="838" t="s">
        <v>2525</v>
      </c>
      <c r="E2359" s="838" t="s">
        <v>2526</v>
      </c>
    </row>
    <row r="2360" spans="2:5" x14ac:dyDescent="0.45">
      <c r="B2360" s="838" t="s">
        <v>581</v>
      </c>
      <c r="C2360" s="838" t="s">
        <v>582</v>
      </c>
      <c r="D2360" s="838" t="s">
        <v>2527</v>
      </c>
      <c r="E2360" s="838" t="s">
        <v>2528</v>
      </c>
    </row>
    <row r="2361" spans="2:5" x14ac:dyDescent="0.45">
      <c r="B2361" s="838" t="s">
        <v>581</v>
      </c>
      <c r="C2361" s="838" t="s">
        <v>582</v>
      </c>
      <c r="D2361" s="838" t="s">
        <v>2529</v>
      </c>
      <c r="E2361" s="838" t="s">
        <v>2530</v>
      </c>
    </row>
    <row r="2362" spans="2:5" x14ac:dyDescent="0.45">
      <c r="B2362" s="838" t="s">
        <v>581</v>
      </c>
      <c r="C2362" s="838" t="s">
        <v>582</v>
      </c>
      <c r="D2362" s="838" t="s">
        <v>2531</v>
      </c>
      <c r="E2362" s="838" t="s">
        <v>2532</v>
      </c>
    </row>
    <row r="2363" spans="2:5" x14ac:dyDescent="0.45">
      <c r="B2363" s="838" t="s">
        <v>581</v>
      </c>
      <c r="C2363" s="838" t="s">
        <v>582</v>
      </c>
      <c r="D2363" s="838" t="s">
        <v>2533</v>
      </c>
      <c r="E2363" s="838" t="s">
        <v>2534</v>
      </c>
    </row>
    <row r="2364" spans="2:5" x14ac:dyDescent="0.45">
      <c r="B2364" s="838" t="s">
        <v>581</v>
      </c>
      <c r="C2364" s="838" t="s">
        <v>582</v>
      </c>
      <c r="D2364" s="838" t="s">
        <v>2535</v>
      </c>
      <c r="E2364" s="838" t="s">
        <v>2536</v>
      </c>
    </row>
    <row r="2365" spans="2:5" x14ac:dyDescent="0.45">
      <c r="B2365" s="838" t="s">
        <v>581</v>
      </c>
      <c r="C2365" s="838" t="s">
        <v>582</v>
      </c>
      <c r="D2365" s="838" t="s">
        <v>2537</v>
      </c>
      <c r="E2365" s="838" t="s">
        <v>2538</v>
      </c>
    </row>
    <row r="2366" spans="2:5" x14ac:dyDescent="0.45">
      <c r="B2366" s="838" t="s">
        <v>581</v>
      </c>
      <c r="C2366" s="838" t="s">
        <v>582</v>
      </c>
      <c r="D2366" s="838" t="s">
        <v>2539</v>
      </c>
      <c r="E2366" s="838" t="s">
        <v>2540</v>
      </c>
    </row>
    <row r="2367" spans="2:5" x14ac:dyDescent="0.45">
      <c r="B2367" s="838" t="s">
        <v>581</v>
      </c>
      <c r="C2367" s="838" t="s">
        <v>582</v>
      </c>
      <c r="D2367" s="838" t="s">
        <v>2541</v>
      </c>
      <c r="E2367" s="838" t="s">
        <v>2542</v>
      </c>
    </row>
    <row r="2368" spans="2:5" x14ac:dyDescent="0.45">
      <c r="B2368" s="838" t="s">
        <v>581</v>
      </c>
      <c r="C2368" s="838" t="s">
        <v>582</v>
      </c>
      <c r="D2368" s="838" t="s">
        <v>2543</v>
      </c>
      <c r="E2368" s="838" t="s">
        <v>2544</v>
      </c>
    </row>
    <row r="2369" spans="2:5" x14ac:dyDescent="0.45">
      <c r="B2369" s="838" t="s">
        <v>581</v>
      </c>
      <c r="C2369" s="838" t="s">
        <v>582</v>
      </c>
      <c r="D2369" s="838" t="s">
        <v>2545</v>
      </c>
      <c r="E2369" s="838" t="s">
        <v>2546</v>
      </c>
    </row>
    <row r="2370" spans="2:5" x14ac:dyDescent="0.45">
      <c r="B2370" s="838" t="s">
        <v>581</v>
      </c>
      <c r="C2370" s="838" t="s">
        <v>582</v>
      </c>
      <c r="D2370" s="838" t="s">
        <v>2547</v>
      </c>
      <c r="E2370" s="838" t="s">
        <v>2548</v>
      </c>
    </row>
    <row r="2371" spans="2:5" x14ac:dyDescent="0.45">
      <c r="B2371" s="838" t="s">
        <v>581</v>
      </c>
      <c r="C2371" s="838" t="s">
        <v>582</v>
      </c>
      <c r="D2371" s="838" t="s">
        <v>2549</v>
      </c>
      <c r="E2371" s="838" t="s">
        <v>2550</v>
      </c>
    </row>
    <row r="2372" spans="2:5" x14ac:dyDescent="0.45">
      <c r="B2372" s="838" t="s">
        <v>581</v>
      </c>
      <c r="C2372" s="838" t="s">
        <v>582</v>
      </c>
      <c r="D2372" s="838" t="s">
        <v>2551</v>
      </c>
      <c r="E2372" s="838" t="s">
        <v>2552</v>
      </c>
    </row>
    <row r="2373" spans="2:5" x14ac:dyDescent="0.45">
      <c r="B2373" s="838" t="s">
        <v>581</v>
      </c>
      <c r="C2373" s="838" t="s">
        <v>582</v>
      </c>
      <c r="D2373" s="838" t="s">
        <v>2553</v>
      </c>
      <c r="E2373" s="838" t="s">
        <v>2554</v>
      </c>
    </row>
    <row r="2374" spans="2:5" x14ac:dyDescent="0.45">
      <c r="B2374" s="838" t="s">
        <v>581</v>
      </c>
      <c r="C2374" s="838" t="s">
        <v>582</v>
      </c>
      <c r="D2374" s="838" t="s">
        <v>2555</v>
      </c>
      <c r="E2374" s="838" t="s">
        <v>2556</v>
      </c>
    </row>
    <row r="2375" spans="2:5" x14ac:dyDescent="0.45">
      <c r="B2375" s="838" t="s">
        <v>585</v>
      </c>
      <c r="C2375" s="838" t="s">
        <v>586</v>
      </c>
      <c r="D2375" s="838" t="s">
        <v>586</v>
      </c>
      <c r="E2375" s="838" t="s">
        <v>585</v>
      </c>
    </row>
    <row r="2376" spans="2:5" x14ac:dyDescent="0.45">
      <c r="B2376" s="838" t="s">
        <v>585</v>
      </c>
      <c r="C2376" s="838" t="s">
        <v>589</v>
      </c>
      <c r="D2376" s="838" t="s">
        <v>589</v>
      </c>
      <c r="E2376" s="838" t="s">
        <v>585</v>
      </c>
    </row>
    <row r="2377" spans="2:5" x14ac:dyDescent="0.45">
      <c r="B2377" s="838" t="s">
        <v>585</v>
      </c>
      <c r="C2377" s="838" t="s">
        <v>592</v>
      </c>
      <c r="D2377" s="838" t="s">
        <v>592</v>
      </c>
      <c r="E2377" s="838" t="s">
        <v>585</v>
      </c>
    </row>
    <row r="2378" spans="2:5" x14ac:dyDescent="0.45">
      <c r="B2378" s="838" t="s">
        <v>585</v>
      </c>
      <c r="C2378" s="838" t="s">
        <v>586</v>
      </c>
      <c r="D2378" s="838" t="s">
        <v>1623</v>
      </c>
      <c r="E2378" s="838" t="s">
        <v>1624</v>
      </c>
    </row>
    <row r="2379" spans="2:5" x14ac:dyDescent="0.45">
      <c r="B2379" s="838" t="s">
        <v>585</v>
      </c>
      <c r="C2379" s="838" t="s">
        <v>586</v>
      </c>
      <c r="D2379" s="838" t="s">
        <v>2557</v>
      </c>
      <c r="E2379" s="838" t="s">
        <v>2558</v>
      </c>
    </row>
    <row r="2380" spans="2:5" x14ac:dyDescent="0.45">
      <c r="B2380" s="838" t="s">
        <v>585</v>
      </c>
      <c r="C2380" s="838" t="s">
        <v>586</v>
      </c>
      <c r="D2380" s="838" t="s">
        <v>2559</v>
      </c>
      <c r="E2380" s="838" t="s">
        <v>2560</v>
      </c>
    </row>
    <row r="2381" spans="2:5" x14ac:dyDescent="0.45">
      <c r="B2381" s="838" t="s">
        <v>585</v>
      </c>
      <c r="C2381" s="838" t="s">
        <v>586</v>
      </c>
      <c r="D2381" s="838" t="s">
        <v>2561</v>
      </c>
      <c r="E2381" s="838" t="s">
        <v>2562</v>
      </c>
    </row>
    <row r="2382" spans="2:5" x14ac:dyDescent="0.45">
      <c r="B2382" s="838" t="s">
        <v>585</v>
      </c>
      <c r="C2382" s="838" t="s">
        <v>586</v>
      </c>
      <c r="D2382" s="838" t="s">
        <v>2563</v>
      </c>
      <c r="E2382" s="838" t="s">
        <v>2564</v>
      </c>
    </row>
    <row r="2383" spans="2:5" x14ac:dyDescent="0.45">
      <c r="B2383" s="838" t="s">
        <v>585</v>
      </c>
      <c r="C2383" s="838" t="s">
        <v>586</v>
      </c>
      <c r="D2383" s="838" t="s">
        <v>2565</v>
      </c>
      <c r="E2383" s="838" t="s">
        <v>2566</v>
      </c>
    </row>
    <row r="2384" spans="2:5" x14ac:dyDescent="0.45">
      <c r="B2384" s="838" t="s">
        <v>585</v>
      </c>
      <c r="C2384" s="838" t="s">
        <v>586</v>
      </c>
      <c r="D2384" s="838" t="s">
        <v>2567</v>
      </c>
      <c r="E2384" s="838" t="s">
        <v>2568</v>
      </c>
    </row>
    <row r="2385" spans="2:5" x14ac:dyDescent="0.45">
      <c r="B2385" s="838" t="s">
        <v>585</v>
      </c>
      <c r="C2385" s="838" t="s">
        <v>586</v>
      </c>
      <c r="D2385" s="838" t="s">
        <v>2569</v>
      </c>
      <c r="E2385" s="838" t="s">
        <v>2570</v>
      </c>
    </row>
    <row r="2386" spans="2:5" x14ac:dyDescent="0.45">
      <c r="B2386" s="838" t="s">
        <v>585</v>
      </c>
      <c r="C2386" s="838" t="s">
        <v>586</v>
      </c>
      <c r="D2386" s="838" t="s">
        <v>2571</v>
      </c>
      <c r="E2386" s="838" t="s">
        <v>2572</v>
      </c>
    </row>
    <row r="2387" spans="2:5" x14ac:dyDescent="0.45">
      <c r="B2387" s="838" t="s">
        <v>585</v>
      </c>
      <c r="C2387" s="838" t="s">
        <v>586</v>
      </c>
      <c r="D2387" s="838" t="s">
        <v>2573</v>
      </c>
      <c r="E2387" s="838" t="s">
        <v>2574</v>
      </c>
    </row>
    <row r="2388" spans="2:5" x14ac:dyDescent="0.45">
      <c r="B2388" s="838" t="s">
        <v>585</v>
      </c>
      <c r="C2388" s="838" t="s">
        <v>586</v>
      </c>
      <c r="D2388" s="838" t="s">
        <v>2575</v>
      </c>
      <c r="E2388" s="838" t="s">
        <v>2576</v>
      </c>
    </row>
    <row r="2389" spans="2:5" x14ac:dyDescent="0.45">
      <c r="B2389" s="838" t="s">
        <v>585</v>
      </c>
      <c r="C2389" s="838" t="s">
        <v>586</v>
      </c>
      <c r="D2389" s="838" t="s">
        <v>2577</v>
      </c>
      <c r="E2389" s="838" t="s">
        <v>2578</v>
      </c>
    </row>
    <row r="2390" spans="2:5" x14ac:dyDescent="0.45">
      <c r="B2390" s="838" t="s">
        <v>585</v>
      </c>
      <c r="C2390" s="838" t="s">
        <v>586</v>
      </c>
      <c r="D2390" s="838" t="s">
        <v>2579</v>
      </c>
      <c r="E2390" s="838" t="s">
        <v>2580</v>
      </c>
    </row>
    <row r="2391" spans="2:5" x14ac:dyDescent="0.45">
      <c r="B2391" s="838" t="s">
        <v>585</v>
      </c>
      <c r="C2391" s="838" t="s">
        <v>586</v>
      </c>
      <c r="D2391" s="838" t="s">
        <v>2581</v>
      </c>
      <c r="E2391" s="838" t="s">
        <v>2582</v>
      </c>
    </row>
    <row r="2392" spans="2:5" x14ac:dyDescent="0.45">
      <c r="B2392" s="838" t="s">
        <v>585</v>
      </c>
      <c r="C2392" s="838" t="s">
        <v>586</v>
      </c>
      <c r="D2392" s="838" t="s">
        <v>2583</v>
      </c>
      <c r="E2392" s="838" t="s">
        <v>2584</v>
      </c>
    </row>
    <row r="2393" spans="2:5" x14ac:dyDescent="0.45">
      <c r="B2393" s="838" t="s">
        <v>585</v>
      </c>
      <c r="C2393" s="838" t="s">
        <v>586</v>
      </c>
      <c r="D2393" s="838" t="s">
        <v>2585</v>
      </c>
      <c r="E2393" s="838" t="s">
        <v>2586</v>
      </c>
    </row>
    <row r="2394" spans="2:5" x14ac:dyDescent="0.45">
      <c r="B2394" s="838" t="s">
        <v>585</v>
      </c>
      <c r="C2394" s="838" t="s">
        <v>586</v>
      </c>
      <c r="D2394" s="838" t="s">
        <v>2587</v>
      </c>
      <c r="E2394" s="838" t="s">
        <v>2588</v>
      </c>
    </row>
    <row r="2395" spans="2:5" x14ac:dyDescent="0.45">
      <c r="B2395" s="838" t="s">
        <v>585</v>
      </c>
      <c r="C2395" s="838" t="s">
        <v>586</v>
      </c>
      <c r="D2395" s="838" t="s">
        <v>2589</v>
      </c>
      <c r="E2395" s="838" t="s">
        <v>2590</v>
      </c>
    </row>
    <row r="2396" spans="2:5" x14ac:dyDescent="0.45">
      <c r="B2396" s="838" t="s">
        <v>585</v>
      </c>
      <c r="C2396" s="838" t="s">
        <v>586</v>
      </c>
      <c r="D2396" s="838" t="s">
        <v>2591</v>
      </c>
      <c r="E2396" s="838" t="s">
        <v>2592</v>
      </c>
    </row>
    <row r="2397" spans="2:5" x14ac:dyDescent="0.45">
      <c r="B2397" s="838" t="s">
        <v>585</v>
      </c>
      <c r="C2397" s="838" t="s">
        <v>586</v>
      </c>
      <c r="D2397" s="838" t="s">
        <v>2593</v>
      </c>
      <c r="E2397" s="838" t="s">
        <v>2594</v>
      </c>
    </row>
    <row r="2398" spans="2:5" x14ac:dyDescent="0.45">
      <c r="B2398" s="838" t="s">
        <v>585</v>
      </c>
      <c r="C2398" s="838" t="s">
        <v>586</v>
      </c>
      <c r="D2398" s="838" t="s">
        <v>2595</v>
      </c>
      <c r="E2398" s="838" t="s">
        <v>2596</v>
      </c>
    </row>
    <row r="2399" spans="2:5" x14ac:dyDescent="0.45">
      <c r="B2399" s="838" t="s">
        <v>585</v>
      </c>
      <c r="C2399" s="838" t="s">
        <v>586</v>
      </c>
      <c r="D2399" s="838" t="s">
        <v>2597</v>
      </c>
      <c r="E2399" s="838" t="s">
        <v>2598</v>
      </c>
    </row>
    <row r="2400" spans="2:5" x14ac:dyDescent="0.45">
      <c r="B2400" s="838" t="s">
        <v>585</v>
      </c>
      <c r="C2400" s="838" t="s">
        <v>586</v>
      </c>
      <c r="D2400" s="838" t="s">
        <v>2599</v>
      </c>
      <c r="E2400" s="838" t="s">
        <v>2600</v>
      </c>
    </row>
    <row r="2401" spans="2:5" x14ac:dyDescent="0.45">
      <c r="B2401" s="838" t="s">
        <v>585</v>
      </c>
      <c r="C2401" s="838" t="s">
        <v>586</v>
      </c>
      <c r="D2401" s="838" t="s">
        <v>2601</v>
      </c>
      <c r="E2401" s="838" t="s">
        <v>2602</v>
      </c>
    </row>
    <row r="2402" spans="2:5" x14ac:dyDescent="0.45">
      <c r="B2402" s="838" t="s">
        <v>585</v>
      </c>
      <c r="C2402" s="838" t="s">
        <v>586</v>
      </c>
      <c r="D2402" s="838" t="s">
        <v>2603</v>
      </c>
      <c r="E2402" s="838" t="s">
        <v>2604</v>
      </c>
    </row>
    <row r="2403" spans="2:5" x14ac:dyDescent="0.45">
      <c r="B2403" s="838" t="s">
        <v>585</v>
      </c>
      <c r="C2403" s="838" t="s">
        <v>586</v>
      </c>
      <c r="D2403" s="838" t="s">
        <v>2605</v>
      </c>
      <c r="E2403" s="838" t="s">
        <v>2606</v>
      </c>
    </row>
    <row r="2404" spans="2:5" x14ac:dyDescent="0.45">
      <c r="B2404" s="838" t="s">
        <v>585</v>
      </c>
      <c r="C2404" s="838" t="s">
        <v>586</v>
      </c>
      <c r="D2404" s="838" t="s">
        <v>2607</v>
      </c>
      <c r="E2404" s="838" t="s">
        <v>2608</v>
      </c>
    </row>
    <row r="2405" spans="2:5" x14ac:dyDescent="0.45">
      <c r="B2405" s="838" t="s">
        <v>585</v>
      </c>
      <c r="C2405" s="838" t="s">
        <v>586</v>
      </c>
      <c r="D2405" s="838" t="s">
        <v>2609</v>
      </c>
      <c r="E2405" s="838" t="s">
        <v>2610</v>
      </c>
    </row>
    <row r="2406" spans="2:5" x14ac:dyDescent="0.45">
      <c r="B2406" s="838" t="s">
        <v>585</v>
      </c>
      <c r="C2406" s="838" t="s">
        <v>586</v>
      </c>
      <c r="D2406" s="838" t="s">
        <v>2611</v>
      </c>
      <c r="E2406" s="838" t="s">
        <v>2612</v>
      </c>
    </row>
    <row r="2407" spans="2:5" x14ac:dyDescent="0.45">
      <c r="B2407" s="838" t="s">
        <v>585</v>
      </c>
      <c r="C2407" s="838" t="s">
        <v>586</v>
      </c>
      <c r="D2407" s="838" t="s">
        <v>2613</v>
      </c>
      <c r="E2407" s="838" t="s">
        <v>2614</v>
      </c>
    </row>
    <row r="2408" spans="2:5" x14ac:dyDescent="0.45">
      <c r="B2408" s="838" t="s">
        <v>585</v>
      </c>
      <c r="C2408" s="838" t="s">
        <v>586</v>
      </c>
      <c r="D2408" s="838" t="s">
        <v>2615</v>
      </c>
      <c r="E2408" s="838" t="s">
        <v>2616</v>
      </c>
    </row>
    <row r="2409" spans="2:5" x14ac:dyDescent="0.45">
      <c r="B2409" s="838" t="s">
        <v>585</v>
      </c>
      <c r="C2409" s="838" t="s">
        <v>586</v>
      </c>
      <c r="D2409" s="838" t="s">
        <v>2617</v>
      </c>
      <c r="E2409" s="838" t="s">
        <v>2618</v>
      </c>
    </row>
    <row r="2410" spans="2:5" x14ac:dyDescent="0.45">
      <c r="B2410" s="838" t="s">
        <v>585</v>
      </c>
      <c r="C2410" s="838" t="s">
        <v>586</v>
      </c>
      <c r="D2410" s="838" t="s">
        <v>2619</v>
      </c>
      <c r="E2410" s="838" t="s">
        <v>2620</v>
      </c>
    </row>
    <row r="2411" spans="2:5" x14ac:dyDescent="0.45">
      <c r="B2411" s="838" t="s">
        <v>585</v>
      </c>
      <c r="C2411" s="838" t="s">
        <v>586</v>
      </c>
      <c r="D2411" s="838" t="s">
        <v>2621</v>
      </c>
      <c r="E2411" s="838" t="s">
        <v>2622</v>
      </c>
    </row>
    <row r="2412" spans="2:5" x14ac:dyDescent="0.45">
      <c r="B2412" s="838" t="s">
        <v>585</v>
      </c>
      <c r="C2412" s="838" t="s">
        <v>586</v>
      </c>
      <c r="D2412" s="838" t="s">
        <v>2623</v>
      </c>
      <c r="E2412" s="838" t="s">
        <v>2624</v>
      </c>
    </row>
    <row r="2413" spans="2:5" x14ac:dyDescent="0.45">
      <c r="B2413" s="838" t="s">
        <v>585</v>
      </c>
      <c r="C2413" s="838" t="s">
        <v>586</v>
      </c>
      <c r="D2413" s="838" t="s">
        <v>2625</v>
      </c>
      <c r="E2413" s="838" t="s">
        <v>2626</v>
      </c>
    </row>
    <row r="2414" spans="2:5" x14ac:dyDescent="0.45">
      <c r="B2414" s="838" t="s">
        <v>585</v>
      </c>
      <c r="C2414" s="838" t="s">
        <v>586</v>
      </c>
      <c r="D2414" s="838" t="s">
        <v>2627</v>
      </c>
      <c r="E2414" s="838" t="s">
        <v>2628</v>
      </c>
    </row>
    <row r="2415" spans="2:5" x14ac:dyDescent="0.45">
      <c r="B2415" s="838" t="s">
        <v>585</v>
      </c>
      <c r="C2415" s="838" t="s">
        <v>586</v>
      </c>
      <c r="D2415" s="838" t="s">
        <v>2629</v>
      </c>
      <c r="E2415" s="838" t="s">
        <v>2630</v>
      </c>
    </row>
    <row r="2416" spans="2:5" x14ac:dyDescent="0.45">
      <c r="B2416" s="838" t="s">
        <v>585</v>
      </c>
      <c r="C2416" s="838" t="s">
        <v>586</v>
      </c>
      <c r="D2416" s="838" t="s">
        <v>2631</v>
      </c>
      <c r="E2416" s="838" t="s">
        <v>2632</v>
      </c>
    </row>
    <row r="2417" spans="2:5" x14ac:dyDescent="0.45">
      <c r="B2417" s="838" t="s">
        <v>585</v>
      </c>
      <c r="C2417" s="838" t="s">
        <v>586</v>
      </c>
      <c r="D2417" s="838" t="s">
        <v>2633</v>
      </c>
      <c r="E2417" s="838" t="s">
        <v>2634</v>
      </c>
    </row>
    <row r="2418" spans="2:5" x14ac:dyDescent="0.45">
      <c r="B2418" s="838" t="s">
        <v>585</v>
      </c>
      <c r="C2418" s="838" t="s">
        <v>586</v>
      </c>
      <c r="D2418" s="838" t="s">
        <v>2635</v>
      </c>
      <c r="E2418" s="838" t="s">
        <v>2636</v>
      </c>
    </row>
    <row r="2419" spans="2:5" x14ac:dyDescent="0.45">
      <c r="B2419" s="838" t="s">
        <v>585</v>
      </c>
      <c r="C2419" s="838" t="s">
        <v>586</v>
      </c>
      <c r="D2419" s="838" t="s">
        <v>2637</v>
      </c>
      <c r="E2419" s="838" t="s">
        <v>2638</v>
      </c>
    </row>
    <row r="2420" spans="2:5" x14ac:dyDescent="0.45">
      <c r="B2420" s="838" t="s">
        <v>585</v>
      </c>
      <c r="C2420" s="838" t="s">
        <v>586</v>
      </c>
      <c r="D2420" s="838" t="s">
        <v>2639</v>
      </c>
      <c r="E2420" s="838" t="s">
        <v>2640</v>
      </c>
    </row>
    <row r="2421" spans="2:5" x14ac:dyDescent="0.45">
      <c r="B2421" s="838" t="s">
        <v>585</v>
      </c>
      <c r="C2421" s="838" t="s">
        <v>586</v>
      </c>
      <c r="D2421" s="838" t="s">
        <v>2641</v>
      </c>
      <c r="E2421" s="838" t="s">
        <v>2642</v>
      </c>
    </row>
    <row r="2422" spans="2:5" x14ac:dyDescent="0.45">
      <c r="B2422" s="838" t="s">
        <v>585</v>
      </c>
      <c r="C2422" s="838" t="s">
        <v>586</v>
      </c>
      <c r="D2422" s="838" t="s">
        <v>2643</v>
      </c>
      <c r="E2422" s="838" t="s">
        <v>2644</v>
      </c>
    </row>
    <row r="2423" spans="2:5" x14ac:dyDescent="0.45">
      <c r="B2423" s="838" t="s">
        <v>585</v>
      </c>
      <c r="C2423" s="838" t="s">
        <v>586</v>
      </c>
      <c r="D2423" s="838" t="s">
        <v>2645</v>
      </c>
      <c r="E2423" s="838" t="s">
        <v>2646</v>
      </c>
    </row>
    <row r="2424" spans="2:5" x14ac:dyDescent="0.45">
      <c r="B2424" s="838" t="s">
        <v>585</v>
      </c>
      <c r="C2424" s="838" t="s">
        <v>586</v>
      </c>
      <c r="D2424" s="838" t="s">
        <v>2647</v>
      </c>
      <c r="E2424" s="838" t="s">
        <v>2648</v>
      </c>
    </row>
    <row r="2425" spans="2:5" x14ac:dyDescent="0.45">
      <c r="B2425" s="838" t="s">
        <v>585</v>
      </c>
      <c r="C2425" s="838" t="s">
        <v>586</v>
      </c>
      <c r="D2425" s="838" t="s">
        <v>2649</v>
      </c>
      <c r="E2425" s="838" t="s">
        <v>2650</v>
      </c>
    </row>
    <row r="2426" spans="2:5" x14ac:dyDescent="0.45">
      <c r="B2426" s="838" t="s">
        <v>585</v>
      </c>
      <c r="C2426" s="838" t="s">
        <v>586</v>
      </c>
      <c r="D2426" s="838" t="s">
        <v>2651</v>
      </c>
      <c r="E2426" s="838" t="s">
        <v>2652</v>
      </c>
    </row>
    <row r="2427" spans="2:5" x14ac:dyDescent="0.45">
      <c r="B2427" s="838" t="s">
        <v>585</v>
      </c>
      <c r="C2427" s="838" t="s">
        <v>586</v>
      </c>
      <c r="D2427" s="838" t="s">
        <v>2653</v>
      </c>
      <c r="E2427" s="838" t="s">
        <v>2654</v>
      </c>
    </row>
    <row r="2428" spans="2:5" x14ac:dyDescent="0.45">
      <c r="B2428" s="838" t="s">
        <v>585</v>
      </c>
      <c r="C2428" s="838" t="s">
        <v>586</v>
      </c>
      <c r="D2428" s="838" t="s">
        <v>2655</v>
      </c>
      <c r="E2428" s="838" t="s">
        <v>2656</v>
      </c>
    </row>
    <row r="2429" spans="2:5" x14ac:dyDescent="0.45">
      <c r="B2429" s="838" t="s">
        <v>585</v>
      </c>
      <c r="C2429" s="838" t="s">
        <v>586</v>
      </c>
      <c r="D2429" s="838" t="s">
        <v>2657</v>
      </c>
      <c r="E2429" s="838" t="s">
        <v>2658</v>
      </c>
    </row>
    <row r="2430" spans="2:5" x14ac:dyDescent="0.45">
      <c r="B2430" s="838" t="s">
        <v>585</v>
      </c>
      <c r="C2430" s="838" t="s">
        <v>586</v>
      </c>
      <c r="D2430" s="838" t="s">
        <v>2659</v>
      </c>
      <c r="E2430" s="838" t="s">
        <v>2660</v>
      </c>
    </row>
    <row r="2431" spans="2:5" x14ac:dyDescent="0.45">
      <c r="B2431" s="838" t="s">
        <v>585</v>
      </c>
      <c r="C2431" s="838" t="s">
        <v>586</v>
      </c>
      <c r="D2431" s="838" t="s">
        <v>2661</v>
      </c>
      <c r="E2431" s="838" t="s">
        <v>2662</v>
      </c>
    </row>
    <row r="2432" spans="2:5" x14ac:dyDescent="0.45">
      <c r="B2432" s="838" t="s">
        <v>585</v>
      </c>
      <c r="C2432" s="838" t="s">
        <v>586</v>
      </c>
      <c r="D2432" s="838" t="s">
        <v>2663</v>
      </c>
      <c r="E2432" s="838" t="s">
        <v>2664</v>
      </c>
    </row>
    <row r="2433" spans="2:5" x14ac:dyDescent="0.45">
      <c r="B2433" s="838" t="s">
        <v>585</v>
      </c>
      <c r="C2433" s="838" t="s">
        <v>586</v>
      </c>
      <c r="D2433" s="838" t="s">
        <v>2665</v>
      </c>
      <c r="E2433" s="838" t="s">
        <v>2666</v>
      </c>
    </row>
    <row r="2434" spans="2:5" x14ac:dyDescent="0.45">
      <c r="B2434" s="838" t="s">
        <v>585</v>
      </c>
      <c r="C2434" s="838" t="s">
        <v>586</v>
      </c>
      <c r="D2434" s="838" t="s">
        <v>2667</v>
      </c>
      <c r="E2434" s="838" t="s">
        <v>2668</v>
      </c>
    </row>
    <row r="2435" spans="2:5" x14ac:dyDescent="0.45">
      <c r="B2435" s="838" t="s">
        <v>585</v>
      </c>
      <c r="C2435" s="838" t="s">
        <v>586</v>
      </c>
      <c r="D2435" s="838" t="s">
        <v>2669</v>
      </c>
      <c r="E2435" s="838" t="s">
        <v>2670</v>
      </c>
    </row>
    <row r="2436" spans="2:5" x14ac:dyDescent="0.45">
      <c r="B2436" s="838" t="s">
        <v>585</v>
      </c>
      <c r="C2436" s="838" t="s">
        <v>586</v>
      </c>
      <c r="D2436" s="838" t="s">
        <v>2671</v>
      </c>
      <c r="E2436" s="838" t="s">
        <v>2672</v>
      </c>
    </row>
    <row r="2437" spans="2:5" x14ac:dyDescent="0.45">
      <c r="B2437" s="838" t="s">
        <v>585</v>
      </c>
      <c r="C2437" s="838" t="s">
        <v>586</v>
      </c>
      <c r="D2437" s="838" t="s">
        <v>2673</v>
      </c>
      <c r="E2437" s="838" t="s">
        <v>2674</v>
      </c>
    </row>
    <row r="2438" spans="2:5" x14ac:dyDescent="0.45">
      <c r="B2438" s="838" t="s">
        <v>585</v>
      </c>
      <c r="C2438" s="838" t="s">
        <v>586</v>
      </c>
      <c r="D2438" s="838" t="s">
        <v>2675</v>
      </c>
      <c r="E2438" s="838" t="s">
        <v>2676</v>
      </c>
    </row>
    <row r="2439" spans="2:5" x14ac:dyDescent="0.45">
      <c r="B2439" s="838" t="s">
        <v>585</v>
      </c>
      <c r="C2439" s="838" t="s">
        <v>586</v>
      </c>
      <c r="D2439" s="838" t="s">
        <v>2677</v>
      </c>
      <c r="E2439" s="838" t="s">
        <v>2678</v>
      </c>
    </row>
    <row r="2440" spans="2:5" x14ac:dyDescent="0.45">
      <c r="B2440" s="838" t="s">
        <v>585</v>
      </c>
      <c r="C2440" s="838" t="s">
        <v>586</v>
      </c>
      <c r="D2440" s="838" t="s">
        <v>2679</v>
      </c>
      <c r="E2440" s="838" t="s">
        <v>2680</v>
      </c>
    </row>
    <row r="2441" spans="2:5" x14ac:dyDescent="0.45">
      <c r="B2441" s="838" t="s">
        <v>585</v>
      </c>
      <c r="C2441" s="838" t="s">
        <v>586</v>
      </c>
      <c r="D2441" s="838" t="s">
        <v>2681</v>
      </c>
      <c r="E2441" s="838" t="s">
        <v>2682</v>
      </c>
    </row>
    <row r="2442" spans="2:5" x14ac:dyDescent="0.45">
      <c r="B2442" s="838" t="s">
        <v>585</v>
      </c>
      <c r="C2442" s="838" t="s">
        <v>586</v>
      </c>
      <c r="D2442" s="838" t="s">
        <v>2683</v>
      </c>
      <c r="E2442" s="838" t="s">
        <v>2684</v>
      </c>
    </row>
    <row r="2443" spans="2:5" x14ac:dyDescent="0.45">
      <c r="B2443" s="838" t="s">
        <v>585</v>
      </c>
      <c r="C2443" s="838" t="s">
        <v>586</v>
      </c>
      <c r="D2443" s="838" t="s">
        <v>2685</v>
      </c>
      <c r="E2443" s="838" t="s">
        <v>2686</v>
      </c>
    </row>
    <row r="2444" spans="2:5" x14ac:dyDescent="0.45">
      <c r="B2444" s="838" t="s">
        <v>585</v>
      </c>
      <c r="C2444" s="838" t="s">
        <v>586</v>
      </c>
      <c r="D2444" s="838" t="s">
        <v>2687</v>
      </c>
      <c r="E2444" s="838" t="s">
        <v>2688</v>
      </c>
    </row>
    <row r="2445" spans="2:5" x14ac:dyDescent="0.45">
      <c r="B2445" s="838" t="s">
        <v>585</v>
      </c>
      <c r="C2445" s="838" t="s">
        <v>586</v>
      </c>
      <c r="D2445" s="838" t="s">
        <v>2689</v>
      </c>
      <c r="E2445" s="838" t="s">
        <v>2690</v>
      </c>
    </row>
    <row r="2446" spans="2:5" x14ac:dyDescent="0.45">
      <c r="B2446" s="838" t="s">
        <v>585</v>
      </c>
      <c r="C2446" s="838" t="s">
        <v>586</v>
      </c>
      <c r="D2446" s="838" t="s">
        <v>2691</v>
      </c>
      <c r="E2446" s="838" t="s">
        <v>2692</v>
      </c>
    </row>
    <row r="2447" spans="2:5" x14ac:dyDescent="0.45">
      <c r="B2447" s="838" t="s">
        <v>585</v>
      </c>
      <c r="C2447" s="838" t="s">
        <v>589</v>
      </c>
      <c r="D2447" s="838" t="s">
        <v>1623</v>
      </c>
      <c r="E2447" s="838" t="s">
        <v>1624</v>
      </c>
    </row>
    <row r="2448" spans="2:5" x14ac:dyDescent="0.45">
      <c r="B2448" s="838" t="s">
        <v>585</v>
      </c>
      <c r="C2448" s="838" t="s">
        <v>589</v>
      </c>
      <c r="D2448" s="838" t="s">
        <v>2693</v>
      </c>
      <c r="E2448" s="838" t="s">
        <v>2558</v>
      </c>
    </row>
    <row r="2449" spans="2:5" x14ac:dyDescent="0.45">
      <c r="B2449" s="838" t="s">
        <v>585</v>
      </c>
      <c r="C2449" s="838" t="s">
        <v>589</v>
      </c>
      <c r="D2449" s="838" t="s">
        <v>2559</v>
      </c>
      <c r="E2449" s="838" t="s">
        <v>2560</v>
      </c>
    </row>
    <row r="2450" spans="2:5" x14ac:dyDescent="0.45">
      <c r="B2450" s="838" t="s">
        <v>585</v>
      </c>
      <c r="C2450" s="838" t="s">
        <v>589</v>
      </c>
      <c r="D2450" s="838" t="s">
        <v>2561</v>
      </c>
      <c r="E2450" s="838" t="s">
        <v>2562</v>
      </c>
    </row>
    <row r="2451" spans="2:5" x14ac:dyDescent="0.45">
      <c r="B2451" s="838" t="s">
        <v>585</v>
      </c>
      <c r="C2451" s="838" t="s">
        <v>589</v>
      </c>
      <c r="D2451" s="838" t="s">
        <v>2563</v>
      </c>
      <c r="E2451" s="838" t="s">
        <v>2564</v>
      </c>
    </row>
    <row r="2452" spans="2:5" x14ac:dyDescent="0.45">
      <c r="B2452" s="838" t="s">
        <v>585</v>
      </c>
      <c r="C2452" s="838" t="s">
        <v>589</v>
      </c>
      <c r="D2452" s="838" t="s">
        <v>2565</v>
      </c>
      <c r="E2452" s="838" t="s">
        <v>2566</v>
      </c>
    </row>
    <row r="2453" spans="2:5" x14ac:dyDescent="0.45">
      <c r="B2453" s="838" t="s">
        <v>585</v>
      </c>
      <c r="C2453" s="838" t="s">
        <v>589</v>
      </c>
      <c r="D2453" s="838" t="s">
        <v>2567</v>
      </c>
      <c r="E2453" s="838" t="s">
        <v>2568</v>
      </c>
    </row>
    <row r="2454" spans="2:5" x14ac:dyDescent="0.45">
      <c r="B2454" s="838" t="s">
        <v>585</v>
      </c>
      <c r="C2454" s="838" t="s">
        <v>589</v>
      </c>
      <c r="D2454" s="838" t="s">
        <v>2569</v>
      </c>
      <c r="E2454" s="838" t="s">
        <v>2570</v>
      </c>
    </row>
    <row r="2455" spans="2:5" x14ac:dyDescent="0.45">
      <c r="B2455" s="838" t="s">
        <v>585</v>
      </c>
      <c r="C2455" s="838" t="s">
        <v>589</v>
      </c>
      <c r="D2455" s="838" t="s">
        <v>2571</v>
      </c>
      <c r="E2455" s="838" t="s">
        <v>2572</v>
      </c>
    </row>
    <row r="2456" spans="2:5" x14ac:dyDescent="0.45">
      <c r="B2456" s="838" t="s">
        <v>585</v>
      </c>
      <c r="C2456" s="838" t="s">
        <v>589</v>
      </c>
      <c r="D2456" s="838" t="s">
        <v>2694</v>
      </c>
      <c r="E2456" s="838" t="s">
        <v>2574</v>
      </c>
    </row>
    <row r="2457" spans="2:5" x14ac:dyDescent="0.45">
      <c r="B2457" s="838" t="s">
        <v>585</v>
      </c>
      <c r="C2457" s="838" t="s">
        <v>589</v>
      </c>
      <c r="D2457" s="838" t="s">
        <v>2575</v>
      </c>
      <c r="E2457" s="838" t="s">
        <v>2576</v>
      </c>
    </row>
    <row r="2458" spans="2:5" x14ac:dyDescent="0.45">
      <c r="B2458" s="838" t="s">
        <v>585</v>
      </c>
      <c r="C2458" s="838" t="s">
        <v>589</v>
      </c>
      <c r="D2458" s="838" t="s">
        <v>2577</v>
      </c>
      <c r="E2458" s="838" t="s">
        <v>2578</v>
      </c>
    </row>
    <row r="2459" spans="2:5" x14ac:dyDescent="0.45">
      <c r="B2459" s="838" t="s">
        <v>585</v>
      </c>
      <c r="C2459" s="838" t="s">
        <v>589</v>
      </c>
      <c r="D2459" s="838" t="s">
        <v>2579</v>
      </c>
      <c r="E2459" s="838" t="s">
        <v>2580</v>
      </c>
    </row>
    <row r="2460" spans="2:5" x14ac:dyDescent="0.45">
      <c r="B2460" s="838" t="s">
        <v>585</v>
      </c>
      <c r="C2460" s="838" t="s">
        <v>589</v>
      </c>
      <c r="D2460" s="838" t="s">
        <v>2581</v>
      </c>
      <c r="E2460" s="838" t="s">
        <v>2582</v>
      </c>
    </row>
    <row r="2461" spans="2:5" x14ac:dyDescent="0.45">
      <c r="B2461" s="838" t="s">
        <v>585</v>
      </c>
      <c r="C2461" s="838" t="s">
        <v>589</v>
      </c>
      <c r="D2461" s="838" t="s">
        <v>2583</v>
      </c>
      <c r="E2461" s="838" t="s">
        <v>2584</v>
      </c>
    </row>
    <row r="2462" spans="2:5" x14ac:dyDescent="0.45">
      <c r="B2462" s="838" t="s">
        <v>585</v>
      </c>
      <c r="C2462" s="838" t="s">
        <v>589</v>
      </c>
      <c r="D2462" s="838" t="s">
        <v>2585</v>
      </c>
      <c r="E2462" s="838" t="s">
        <v>2586</v>
      </c>
    </row>
    <row r="2463" spans="2:5" x14ac:dyDescent="0.45">
      <c r="B2463" s="838" t="s">
        <v>585</v>
      </c>
      <c r="C2463" s="838" t="s">
        <v>589</v>
      </c>
      <c r="D2463" s="838" t="s">
        <v>2587</v>
      </c>
      <c r="E2463" s="838" t="s">
        <v>2588</v>
      </c>
    </row>
    <row r="2464" spans="2:5" x14ac:dyDescent="0.45">
      <c r="B2464" s="838" t="s">
        <v>585</v>
      </c>
      <c r="C2464" s="838" t="s">
        <v>589</v>
      </c>
      <c r="D2464" s="838" t="s">
        <v>2589</v>
      </c>
      <c r="E2464" s="838" t="s">
        <v>2590</v>
      </c>
    </row>
    <row r="2465" spans="2:5" x14ac:dyDescent="0.45">
      <c r="B2465" s="838" t="s">
        <v>585</v>
      </c>
      <c r="C2465" s="838" t="s">
        <v>589</v>
      </c>
      <c r="D2465" s="838" t="s">
        <v>2591</v>
      </c>
      <c r="E2465" s="838" t="s">
        <v>2592</v>
      </c>
    </row>
    <row r="2466" spans="2:5" x14ac:dyDescent="0.45">
      <c r="B2466" s="838" t="s">
        <v>585</v>
      </c>
      <c r="C2466" s="838" t="s">
        <v>589</v>
      </c>
      <c r="D2466" s="838" t="s">
        <v>2593</v>
      </c>
      <c r="E2466" s="838" t="s">
        <v>2594</v>
      </c>
    </row>
    <row r="2467" spans="2:5" x14ac:dyDescent="0.45">
      <c r="B2467" s="838" t="s">
        <v>585</v>
      </c>
      <c r="C2467" s="838" t="s">
        <v>589</v>
      </c>
      <c r="D2467" s="838" t="s">
        <v>2595</v>
      </c>
      <c r="E2467" s="838" t="s">
        <v>2596</v>
      </c>
    </row>
    <row r="2468" spans="2:5" x14ac:dyDescent="0.45">
      <c r="B2468" s="838" t="s">
        <v>585</v>
      </c>
      <c r="C2468" s="838" t="s">
        <v>589</v>
      </c>
      <c r="D2468" s="838" t="s">
        <v>2597</v>
      </c>
      <c r="E2468" s="838" t="s">
        <v>2598</v>
      </c>
    </row>
    <row r="2469" spans="2:5" x14ac:dyDescent="0.45">
      <c r="B2469" s="838" t="s">
        <v>585</v>
      </c>
      <c r="C2469" s="838" t="s">
        <v>589</v>
      </c>
      <c r="D2469" s="838" t="s">
        <v>2599</v>
      </c>
      <c r="E2469" s="838" t="s">
        <v>2600</v>
      </c>
    </row>
    <row r="2470" spans="2:5" x14ac:dyDescent="0.45">
      <c r="B2470" s="838" t="s">
        <v>585</v>
      </c>
      <c r="C2470" s="838" t="s">
        <v>589</v>
      </c>
      <c r="D2470" s="838" t="s">
        <v>2601</v>
      </c>
      <c r="E2470" s="838" t="s">
        <v>2602</v>
      </c>
    </row>
    <row r="2471" spans="2:5" x14ac:dyDescent="0.45">
      <c r="B2471" s="838" t="s">
        <v>585</v>
      </c>
      <c r="C2471" s="838" t="s">
        <v>589</v>
      </c>
      <c r="D2471" s="838" t="s">
        <v>2695</v>
      </c>
      <c r="E2471" s="838" t="s">
        <v>2604</v>
      </c>
    </row>
    <row r="2472" spans="2:5" x14ac:dyDescent="0.45">
      <c r="B2472" s="838" t="s">
        <v>585</v>
      </c>
      <c r="C2472" s="838" t="s">
        <v>589</v>
      </c>
      <c r="D2472" s="838" t="s">
        <v>2605</v>
      </c>
      <c r="E2472" s="838" t="s">
        <v>2606</v>
      </c>
    </row>
    <row r="2473" spans="2:5" x14ac:dyDescent="0.45">
      <c r="B2473" s="838" t="s">
        <v>585</v>
      </c>
      <c r="C2473" s="838" t="s">
        <v>589</v>
      </c>
      <c r="D2473" s="838" t="s">
        <v>2607</v>
      </c>
      <c r="E2473" s="838" t="s">
        <v>2608</v>
      </c>
    </row>
    <row r="2474" spans="2:5" x14ac:dyDescent="0.45">
      <c r="B2474" s="838" t="s">
        <v>585</v>
      </c>
      <c r="C2474" s="838" t="s">
        <v>589</v>
      </c>
      <c r="D2474" s="838" t="s">
        <v>2609</v>
      </c>
      <c r="E2474" s="838" t="s">
        <v>2610</v>
      </c>
    </row>
    <row r="2475" spans="2:5" x14ac:dyDescent="0.45">
      <c r="B2475" s="838" t="s">
        <v>585</v>
      </c>
      <c r="C2475" s="838" t="s">
        <v>589</v>
      </c>
      <c r="D2475" s="838" t="s">
        <v>2611</v>
      </c>
      <c r="E2475" s="838" t="s">
        <v>2612</v>
      </c>
    </row>
    <row r="2476" spans="2:5" x14ac:dyDescent="0.45">
      <c r="B2476" s="838" t="s">
        <v>585</v>
      </c>
      <c r="C2476" s="838" t="s">
        <v>589</v>
      </c>
      <c r="D2476" s="838" t="s">
        <v>2613</v>
      </c>
      <c r="E2476" s="838" t="s">
        <v>2614</v>
      </c>
    </row>
    <row r="2477" spans="2:5" x14ac:dyDescent="0.45">
      <c r="B2477" s="838" t="s">
        <v>585</v>
      </c>
      <c r="C2477" s="838" t="s">
        <v>589</v>
      </c>
      <c r="D2477" s="838" t="s">
        <v>2615</v>
      </c>
      <c r="E2477" s="838" t="s">
        <v>2616</v>
      </c>
    </row>
    <row r="2478" spans="2:5" x14ac:dyDescent="0.45">
      <c r="B2478" s="838" t="s">
        <v>585</v>
      </c>
      <c r="C2478" s="838" t="s">
        <v>589</v>
      </c>
      <c r="D2478" s="838" t="s">
        <v>2696</v>
      </c>
      <c r="E2478" s="838" t="s">
        <v>2618</v>
      </c>
    </row>
    <row r="2479" spans="2:5" x14ac:dyDescent="0.45">
      <c r="B2479" s="838" t="s">
        <v>585</v>
      </c>
      <c r="C2479" s="838" t="s">
        <v>589</v>
      </c>
      <c r="D2479" s="838" t="s">
        <v>2619</v>
      </c>
      <c r="E2479" s="838" t="s">
        <v>2620</v>
      </c>
    </row>
    <row r="2480" spans="2:5" x14ac:dyDescent="0.45">
      <c r="B2480" s="838" t="s">
        <v>585</v>
      </c>
      <c r="C2480" s="838" t="s">
        <v>589</v>
      </c>
      <c r="D2480" s="838" t="s">
        <v>2621</v>
      </c>
      <c r="E2480" s="838" t="s">
        <v>2622</v>
      </c>
    </row>
    <row r="2481" spans="2:5" x14ac:dyDescent="0.45">
      <c r="B2481" s="838" t="s">
        <v>585</v>
      </c>
      <c r="C2481" s="838" t="s">
        <v>589</v>
      </c>
      <c r="D2481" s="838" t="s">
        <v>2623</v>
      </c>
      <c r="E2481" s="838" t="s">
        <v>2624</v>
      </c>
    </row>
    <row r="2482" spans="2:5" x14ac:dyDescent="0.45">
      <c r="B2482" s="838" t="s">
        <v>585</v>
      </c>
      <c r="C2482" s="838" t="s">
        <v>589</v>
      </c>
      <c r="D2482" s="838" t="s">
        <v>2625</v>
      </c>
      <c r="E2482" s="838" t="s">
        <v>2626</v>
      </c>
    </row>
    <row r="2483" spans="2:5" x14ac:dyDescent="0.45">
      <c r="B2483" s="838" t="s">
        <v>585</v>
      </c>
      <c r="C2483" s="838" t="s">
        <v>589</v>
      </c>
      <c r="D2483" s="838" t="s">
        <v>2627</v>
      </c>
      <c r="E2483" s="838" t="s">
        <v>2628</v>
      </c>
    </row>
    <row r="2484" spans="2:5" x14ac:dyDescent="0.45">
      <c r="B2484" s="838" t="s">
        <v>585</v>
      </c>
      <c r="C2484" s="838" t="s">
        <v>589</v>
      </c>
      <c r="D2484" s="838" t="s">
        <v>2697</v>
      </c>
      <c r="E2484" s="838" t="s">
        <v>2630</v>
      </c>
    </row>
    <row r="2485" spans="2:5" x14ac:dyDescent="0.45">
      <c r="B2485" s="838" t="s">
        <v>585</v>
      </c>
      <c r="C2485" s="838" t="s">
        <v>589</v>
      </c>
      <c r="D2485" s="838" t="s">
        <v>2698</v>
      </c>
      <c r="E2485" s="838" t="s">
        <v>2632</v>
      </c>
    </row>
    <row r="2486" spans="2:5" x14ac:dyDescent="0.45">
      <c r="B2486" s="838" t="s">
        <v>585</v>
      </c>
      <c r="C2486" s="838" t="s">
        <v>589</v>
      </c>
      <c r="D2486" s="838" t="s">
        <v>2633</v>
      </c>
      <c r="E2486" s="838" t="s">
        <v>2634</v>
      </c>
    </row>
    <row r="2487" spans="2:5" x14ac:dyDescent="0.45">
      <c r="B2487" s="838" t="s">
        <v>585</v>
      </c>
      <c r="C2487" s="838" t="s">
        <v>589</v>
      </c>
      <c r="D2487" s="838" t="s">
        <v>2635</v>
      </c>
      <c r="E2487" s="838" t="s">
        <v>2636</v>
      </c>
    </row>
    <row r="2488" spans="2:5" x14ac:dyDescent="0.45">
      <c r="B2488" s="838" t="s">
        <v>585</v>
      </c>
      <c r="C2488" s="838" t="s">
        <v>589</v>
      </c>
      <c r="D2488" s="838" t="s">
        <v>2637</v>
      </c>
      <c r="E2488" s="838" t="s">
        <v>2638</v>
      </c>
    </row>
    <row r="2489" spans="2:5" x14ac:dyDescent="0.45">
      <c r="B2489" s="838" t="s">
        <v>585</v>
      </c>
      <c r="C2489" s="838" t="s">
        <v>589</v>
      </c>
      <c r="D2489" s="838" t="s">
        <v>2639</v>
      </c>
      <c r="E2489" s="838" t="s">
        <v>2640</v>
      </c>
    </row>
    <row r="2490" spans="2:5" x14ac:dyDescent="0.45">
      <c r="B2490" s="838" t="s">
        <v>585</v>
      </c>
      <c r="C2490" s="838" t="s">
        <v>589</v>
      </c>
      <c r="D2490" s="838" t="s">
        <v>2641</v>
      </c>
      <c r="E2490" s="838" t="s">
        <v>2642</v>
      </c>
    </row>
    <row r="2491" spans="2:5" x14ac:dyDescent="0.45">
      <c r="B2491" s="838" t="s">
        <v>585</v>
      </c>
      <c r="C2491" s="838" t="s">
        <v>589</v>
      </c>
      <c r="D2491" s="838" t="s">
        <v>2643</v>
      </c>
      <c r="E2491" s="838" t="s">
        <v>2644</v>
      </c>
    </row>
    <row r="2492" spans="2:5" x14ac:dyDescent="0.45">
      <c r="B2492" s="838" t="s">
        <v>585</v>
      </c>
      <c r="C2492" s="838" t="s">
        <v>589</v>
      </c>
      <c r="D2492" s="838" t="s">
        <v>2645</v>
      </c>
      <c r="E2492" s="838" t="s">
        <v>2646</v>
      </c>
    </row>
    <row r="2493" spans="2:5" x14ac:dyDescent="0.45">
      <c r="B2493" s="838" t="s">
        <v>585</v>
      </c>
      <c r="C2493" s="838" t="s">
        <v>589</v>
      </c>
      <c r="D2493" s="838" t="s">
        <v>2647</v>
      </c>
      <c r="E2493" s="838" t="s">
        <v>2648</v>
      </c>
    </row>
    <row r="2494" spans="2:5" x14ac:dyDescent="0.45">
      <c r="B2494" s="838" t="s">
        <v>585</v>
      </c>
      <c r="C2494" s="838" t="s">
        <v>589</v>
      </c>
      <c r="D2494" s="838" t="s">
        <v>2649</v>
      </c>
      <c r="E2494" s="838" t="s">
        <v>2650</v>
      </c>
    </row>
    <row r="2495" spans="2:5" x14ac:dyDescent="0.45">
      <c r="B2495" s="838" t="s">
        <v>585</v>
      </c>
      <c r="C2495" s="838" t="s">
        <v>589</v>
      </c>
      <c r="D2495" s="838" t="s">
        <v>2651</v>
      </c>
      <c r="E2495" s="838" t="s">
        <v>2652</v>
      </c>
    </row>
    <row r="2496" spans="2:5" x14ac:dyDescent="0.45">
      <c r="B2496" s="838" t="s">
        <v>585</v>
      </c>
      <c r="C2496" s="838" t="s">
        <v>589</v>
      </c>
      <c r="D2496" s="838" t="s">
        <v>2653</v>
      </c>
      <c r="E2496" s="838" t="s">
        <v>2654</v>
      </c>
    </row>
    <row r="2497" spans="2:5" x14ac:dyDescent="0.45">
      <c r="B2497" s="838" t="s">
        <v>585</v>
      </c>
      <c r="C2497" s="838" t="s">
        <v>589</v>
      </c>
      <c r="D2497" s="838" t="s">
        <v>2655</v>
      </c>
      <c r="E2497" s="838" t="s">
        <v>2656</v>
      </c>
    </row>
    <row r="2498" spans="2:5" x14ac:dyDescent="0.45">
      <c r="B2498" s="838" t="s">
        <v>585</v>
      </c>
      <c r="C2498" s="838" t="s">
        <v>589</v>
      </c>
      <c r="D2498" s="838" t="s">
        <v>2657</v>
      </c>
      <c r="E2498" s="838" t="s">
        <v>2658</v>
      </c>
    </row>
    <row r="2499" spans="2:5" x14ac:dyDescent="0.45">
      <c r="B2499" s="838" t="s">
        <v>585</v>
      </c>
      <c r="C2499" s="838" t="s">
        <v>589</v>
      </c>
      <c r="D2499" s="838" t="s">
        <v>2659</v>
      </c>
      <c r="E2499" s="838" t="s">
        <v>2660</v>
      </c>
    </row>
    <row r="2500" spans="2:5" x14ac:dyDescent="0.45">
      <c r="B2500" s="838" t="s">
        <v>585</v>
      </c>
      <c r="C2500" s="838" t="s">
        <v>589</v>
      </c>
      <c r="D2500" s="838" t="s">
        <v>2661</v>
      </c>
      <c r="E2500" s="838" t="s">
        <v>2662</v>
      </c>
    </row>
    <row r="2501" spans="2:5" x14ac:dyDescent="0.45">
      <c r="B2501" s="838" t="s">
        <v>585</v>
      </c>
      <c r="C2501" s="838" t="s">
        <v>589</v>
      </c>
      <c r="D2501" s="838" t="s">
        <v>2663</v>
      </c>
      <c r="E2501" s="838" t="s">
        <v>2664</v>
      </c>
    </row>
    <row r="2502" spans="2:5" x14ac:dyDescent="0.45">
      <c r="B2502" s="838" t="s">
        <v>585</v>
      </c>
      <c r="C2502" s="838" t="s">
        <v>589</v>
      </c>
      <c r="D2502" s="838" t="s">
        <v>2665</v>
      </c>
      <c r="E2502" s="838" t="s">
        <v>2666</v>
      </c>
    </row>
    <row r="2503" spans="2:5" x14ac:dyDescent="0.45">
      <c r="B2503" s="838" t="s">
        <v>585</v>
      </c>
      <c r="C2503" s="838" t="s">
        <v>589</v>
      </c>
      <c r="D2503" s="838" t="s">
        <v>2667</v>
      </c>
      <c r="E2503" s="838" t="s">
        <v>2668</v>
      </c>
    </row>
    <row r="2504" spans="2:5" x14ac:dyDescent="0.45">
      <c r="B2504" s="838" t="s">
        <v>585</v>
      </c>
      <c r="C2504" s="838" t="s">
        <v>589</v>
      </c>
      <c r="D2504" s="838" t="s">
        <v>2669</v>
      </c>
      <c r="E2504" s="838" t="s">
        <v>2670</v>
      </c>
    </row>
    <row r="2505" spans="2:5" x14ac:dyDescent="0.45">
      <c r="B2505" s="838" t="s">
        <v>585</v>
      </c>
      <c r="C2505" s="838" t="s">
        <v>589</v>
      </c>
      <c r="D2505" s="838" t="s">
        <v>2671</v>
      </c>
      <c r="E2505" s="838" t="s">
        <v>2672</v>
      </c>
    </row>
    <row r="2506" spans="2:5" x14ac:dyDescent="0.45">
      <c r="B2506" s="838" t="s">
        <v>585</v>
      </c>
      <c r="C2506" s="838" t="s">
        <v>589</v>
      </c>
      <c r="D2506" s="838" t="s">
        <v>2673</v>
      </c>
      <c r="E2506" s="838" t="s">
        <v>2674</v>
      </c>
    </row>
    <row r="2507" spans="2:5" x14ac:dyDescent="0.45">
      <c r="B2507" s="838" t="s">
        <v>585</v>
      </c>
      <c r="C2507" s="838" t="s">
        <v>589</v>
      </c>
      <c r="D2507" s="838" t="s">
        <v>2675</v>
      </c>
      <c r="E2507" s="838" t="s">
        <v>2676</v>
      </c>
    </row>
    <row r="2508" spans="2:5" x14ac:dyDescent="0.45">
      <c r="B2508" s="838" t="s">
        <v>585</v>
      </c>
      <c r="C2508" s="838" t="s">
        <v>589</v>
      </c>
      <c r="D2508" s="838" t="s">
        <v>2677</v>
      </c>
      <c r="E2508" s="838" t="s">
        <v>2678</v>
      </c>
    </row>
    <row r="2509" spans="2:5" x14ac:dyDescent="0.45">
      <c r="B2509" s="838" t="s">
        <v>585</v>
      </c>
      <c r="C2509" s="838" t="s">
        <v>589</v>
      </c>
      <c r="D2509" s="838" t="s">
        <v>2679</v>
      </c>
      <c r="E2509" s="838" t="s">
        <v>2680</v>
      </c>
    </row>
    <row r="2510" spans="2:5" x14ac:dyDescent="0.45">
      <c r="B2510" s="838" t="s">
        <v>585</v>
      </c>
      <c r="C2510" s="838" t="s">
        <v>589</v>
      </c>
      <c r="D2510" s="838" t="s">
        <v>2681</v>
      </c>
      <c r="E2510" s="838" t="s">
        <v>2682</v>
      </c>
    </row>
    <row r="2511" spans="2:5" x14ac:dyDescent="0.45">
      <c r="B2511" s="838" t="s">
        <v>585</v>
      </c>
      <c r="C2511" s="838" t="s">
        <v>589</v>
      </c>
      <c r="D2511" s="838" t="s">
        <v>2683</v>
      </c>
      <c r="E2511" s="838" t="s">
        <v>2684</v>
      </c>
    </row>
    <row r="2512" spans="2:5" x14ac:dyDescent="0.45">
      <c r="B2512" s="838" t="s">
        <v>585</v>
      </c>
      <c r="C2512" s="838" t="s">
        <v>589</v>
      </c>
      <c r="D2512" s="838" t="s">
        <v>2685</v>
      </c>
      <c r="E2512" s="838" t="s">
        <v>2686</v>
      </c>
    </row>
    <row r="2513" spans="2:5" x14ac:dyDescent="0.45">
      <c r="B2513" s="838" t="s">
        <v>585</v>
      </c>
      <c r="C2513" s="838" t="s">
        <v>589</v>
      </c>
      <c r="D2513" s="838" t="s">
        <v>2687</v>
      </c>
      <c r="E2513" s="838" t="s">
        <v>2688</v>
      </c>
    </row>
    <row r="2514" spans="2:5" x14ac:dyDescent="0.45">
      <c r="B2514" s="838" t="s">
        <v>585</v>
      </c>
      <c r="C2514" s="838" t="s">
        <v>589</v>
      </c>
      <c r="D2514" s="838" t="s">
        <v>2689</v>
      </c>
      <c r="E2514" s="838" t="s">
        <v>2690</v>
      </c>
    </row>
    <row r="2515" spans="2:5" x14ac:dyDescent="0.45">
      <c r="B2515" s="838" t="s">
        <v>585</v>
      </c>
      <c r="C2515" s="838" t="s">
        <v>589</v>
      </c>
      <c r="D2515" s="838" t="s">
        <v>2691</v>
      </c>
      <c r="E2515" s="838" t="s">
        <v>2692</v>
      </c>
    </row>
    <row r="2516" spans="2:5" x14ac:dyDescent="0.45">
      <c r="B2516" s="838" t="s">
        <v>585</v>
      </c>
      <c r="C2516" s="838" t="s">
        <v>592</v>
      </c>
      <c r="D2516" s="838" t="s">
        <v>1623</v>
      </c>
      <c r="E2516" s="838" t="s">
        <v>1624</v>
      </c>
    </row>
    <row r="2517" spans="2:5" x14ac:dyDescent="0.45">
      <c r="B2517" s="838" t="s">
        <v>585</v>
      </c>
      <c r="C2517" s="838" t="s">
        <v>592</v>
      </c>
      <c r="D2517" s="838" t="s">
        <v>2699</v>
      </c>
      <c r="E2517" s="838" t="s">
        <v>2558</v>
      </c>
    </row>
    <row r="2518" spans="2:5" x14ac:dyDescent="0.45">
      <c r="B2518" s="838" t="s">
        <v>585</v>
      </c>
      <c r="C2518" s="838" t="s">
        <v>592</v>
      </c>
      <c r="D2518" s="838" t="s">
        <v>2559</v>
      </c>
      <c r="E2518" s="838" t="s">
        <v>2560</v>
      </c>
    </row>
    <row r="2519" spans="2:5" x14ac:dyDescent="0.45">
      <c r="B2519" s="838" t="s">
        <v>585</v>
      </c>
      <c r="C2519" s="838" t="s">
        <v>592</v>
      </c>
      <c r="D2519" s="838" t="s">
        <v>2561</v>
      </c>
      <c r="E2519" s="838" t="s">
        <v>2562</v>
      </c>
    </row>
    <row r="2520" spans="2:5" x14ac:dyDescent="0.45">
      <c r="B2520" s="838" t="s">
        <v>585</v>
      </c>
      <c r="C2520" s="838" t="s">
        <v>592</v>
      </c>
      <c r="D2520" s="838" t="s">
        <v>2563</v>
      </c>
      <c r="E2520" s="838" t="s">
        <v>2564</v>
      </c>
    </row>
    <row r="2521" spans="2:5" x14ac:dyDescent="0.45">
      <c r="B2521" s="838" t="s">
        <v>585</v>
      </c>
      <c r="C2521" s="838" t="s">
        <v>592</v>
      </c>
      <c r="D2521" s="838" t="s">
        <v>2565</v>
      </c>
      <c r="E2521" s="838" t="s">
        <v>2566</v>
      </c>
    </row>
    <row r="2522" spans="2:5" x14ac:dyDescent="0.45">
      <c r="B2522" s="838" t="s">
        <v>585</v>
      </c>
      <c r="C2522" s="838" t="s">
        <v>592</v>
      </c>
      <c r="D2522" s="838" t="s">
        <v>2567</v>
      </c>
      <c r="E2522" s="838" t="s">
        <v>2568</v>
      </c>
    </row>
    <row r="2523" spans="2:5" x14ac:dyDescent="0.45">
      <c r="B2523" s="838" t="s">
        <v>585</v>
      </c>
      <c r="C2523" s="838" t="s">
        <v>592</v>
      </c>
      <c r="D2523" s="838" t="s">
        <v>2569</v>
      </c>
      <c r="E2523" s="838" t="s">
        <v>2570</v>
      </c>
    </row>
    <row r="2524" spans="2:5" x14ac:dyDescent="0.45">
      <c r="B2524" s="838" t="s">
        <v>585</v>
      </c>
      <c r="C2524" s="838" t="s">
        <v>592</v>
      </c>
      <c r="D2524" s="838" t="s">
        <v>2571</v>
      </c>
      <c r="E2524" s="838" t="s">
        <v>2572</v>
      </c>
    </row>
    <row r="2525" spans="2:5" x14ac:dyDescent="0.45">
      <c r="B2525" s="838" t="s">
        <v>585</v>
      </c>
      <c r="C2525" s="838" t="s">
        <v>592</v>
      </c>
      <c r="D2525" s="838" t="s">
        <v>2694</v>
      </c>
      <c r="E2525" s="838" t="s">
        <v>2574</v>
      </c>
    </row>
    <row r="2526" spans="2:5" x14ac:dyDescent="0.45">
      <c r="B2526" s="838" t="s">
        <v>585</v>
      </c>
      <c r="C2526" s="838" t="s">
        <v>592</v>
      </c>
      <c r="D2526" s="838" t="s">
        <v>2575</v>
      </c>
      <c r="E2526" s="838" t="s">
        <v>2576</v>
      </c>
    </row>
    <row r="2527" spans="2:5" x14ac:dyDescent="0.45">
      <c r="B2527" s="838" t="s">
        <v>585</v>
      </c>
      <c r="C2527" s="838" t="s">
        <v>592</v>
      </c>
      <c r="D2527" s="838" t="s">
        <v>2577</v>
      </c>
      <c r="E2527" s="838" t="s">
        <v>2578</v>
      </c>
    </row>
    <row r="2528" spans="2:5" x14ac:dyDescent="0.45">
      <c r="B2528" s="838" t="s">
        <v>585</v>
      </c>
      <c r="C2528" s="838" t="s">
        <v>592</v>
      </c>
      <c r="D2528" s="838" t="s">
        <v>2579</v>
      </c>
      <c r="E2528" s="838" t="s">
        <v>2580</v>
      </c>
    </row>
    <row r="2529" spans="2:5" x14ac:dyDescent="0.45">
      <c r="B2529" s="838" t="s">
        <v>585</v>
      </c>
      <c r="C2529" s="838" t="s">
        <v>592</v>
      </c>
      <c r="D2529" s="838" t="s">
        <v>2581</v>
      </c>
      <c r="E2529" s="838" t="s">
        <v>2582</v>
      </c>
    </row>
    <row r="2530" spans="2:5" x14ac:dyDescent="0.45">
      <c r="B2530" s="838" t="s">
        <v>585</v>
      </c>
      <c r="C2530" s="838" t="s">
        <v>592</v>
      </c>
      <c r="D2530" s="838" t="s">
        <v>2583</v>
      </c>
      <c r="E2530" s="838" t="s">
        <v>2584</v>
      </c>
    </row>
    <row r="2531" spans="2:5" x14ac:dyDescent="0.45">
      <c r="B2531" s="838" t="s">
        <v>585</v>
      </c>
      <c r="C2531" s="838" t="s">
        <v>592</v>
      </c>
      <c r="D2531" s="838" t="s">
        <v>2585</v>
      </c>
      <c r="E2531" s="838" t="s">
        <v>2586</v>
      </c>
    </row>
    <row r="2532" spans="2:5" x14ac:dyDescent="0.45">
      <c r="B2532" s="838" t="s">
        <v>585</v>
      </c>
      <c r="C2532" s="838" t="s">
        <v>592</v>
      </c>
      <c r="D2532" s="838" t="s">
        <v>2587</v>
      </c>
      <c r="E2532" s="838" t="s">
        <v>2588</v>
      </c>
    </row>
    <row r="2533" spans="2:5" x14ac:dyDescent="0.45">
      <c r="B2533" s="838" t="s">
        <v>585</v>
      </c>
      <c r="C2533" s="838" t="s">
        <v>592</v>
      </c>
      <c r="D2533" s="838" t="s">
        <v>2589</v>
      </c>
      <c r="E2533" s="838" t="s">
        <v>2590</v>
      </c>
    </row>
    <row r="2534" spans="2:5" x14ac:dyDescent="0.45">
      <c r="B2534" s="838" t="s">
        <v>585</v>
      </c>
      <c r="C2534" s="838" t="s">
        <v>592</v>
      </c>
      <c r="D2534" s="838" t="s">
        <v>2591</v>
      </c>
      <c r="E2534" s="838" t="s">
        <v>2592</v>
      </c>
    </row>
    <row r="2535" spans="2:5" x14ac:dyDescent="0.45">
      <c r="B2535" s="838" t="s">
        <v>585</v>
      </c>
      <c r="C2535" s="838" t="s">
        <v>592</v>
      </c>
      <c r="D2535" s="838" t="s">
        <v>2593</v>
      </c>
      <c r="E2535" s="838" t="s">
        <v>2594</v>
      </c>
    </row>
    <row r="2536" spans="2:5" x14ac:dyDescent="0.45">
      <c r="B2536" s="838" t="s">
        <v>585</v>
      </c>
      <c r="C2536" s="838" t="s">
        <v>592</v>
      </c>
      <c r="D2536" s="838" t="s">
        <v>2595</v>
      </c>
      <c r="E2536" s="838" t="s">
        <v>2596</v>
      </c>
    </row>
    <row r="2537" spans="2:5" x14ac:dyDescent="0.45">
      <c r="B2537" s="838" t="s">
        <v>585</v>
      </c>
      <c r="C2537" s="838" t="s">
        <v>592</v>
      </c>
      <c r="D2537" s="838" t="s">
        <v>2597</v>
      </c>
      <c r="E2537" s="838" t="s">
        <v>2598</v>
      </c>
    </row>
    <row r="2538" spans="2:5" x14ac:dyDescent="0.45">
      <c r="B2538" s="838" t="s">
        <v>585</v>
      </c>
      <c r="C2538" s="838" t="s">
        <v>592</v>
      </c>
      <c r="D2538" s="838" t="s">
        <v>2599</v>
      </c>
      <c r="E2538" s="838" t="s">
        <v>2600</v>
      </c>
    </row>
    <row r="2539" spans="2:5" x14ac:dyDescent="0.45">
      <c r="B2539" s="838" t="s">
        <v>585</v>
      </c>
      <c r="C2539" s="838" t="s">
        <v>592</v>
      </c>
      <c r="D2539" s="838" t="s">
        <v>2601</v>
      </c>
      <c r="E2539" s="838" t="s">
        <v>2602</v>
      </c>
    </row>
    <row r="2540" spans="2:5" x14ac:dyDescent="0.45">
      <c r="B2540" s="838" t="s">
        <v>585</v>
      </c>
      <c r="C2540" s="838" t="s">
        <v>592</v>
      </c>
      <c r="D2540" s="838" t="s">
        <v>2695</v>
      </c>
      <c r="E2540" s="838" t="s">
        <v>2604</v>
      </c>
    </row>
    <row r="2541" spans="2:5" x14ac:dyDescent="0.45">
      <c r="B2541" s="838" t="s">
        <v>585</v>
      </c>
      <c r="C2541" s="838" t="s">
        <v>592</v>
      </c>
      <c r="D2541" s="838" t="s">
        <v>2605</v>
      </c>
      <c r="E2541" s="838" t="s">
        <v>2606</v>
      </c>
    </row>
    <row r="2542" spans="2:5" x14ac:dyDescent="0.45">
      <c r="B2542" s="838" t="s">
        <v>585</v>
      </c>
      <c r="C2542" s="838" t="s">
        <v>592</v>
      </c>
      <c r="D2542" s="838" t="s">
        <v>2607</v>
      </c>
      <c r="E2542" s="838" t="s">
        <v>2608</v>
      </c>
    </row>
    <row r="2543" spans="2:5" x14ac:dyDescent="0.45">
      <c r="B2543" s="838" t="s">
        <v>585</v>
      </c>
      <c r="C2543" s="838" t="s">
        <v>592</v>
      </c>
      <c r="D2543" s="838" t="s">
        <v>2609</v>
      </c>
      <c r="E2543" s="838" t="s">
        <v>2610</v>
      </c>
    </row>
    <row r="2544" spans="2:5" x14ac:dyDescent="0.45">
      <c r="B2544" s="838" t="s">
        <v>585</v>
      </c>
      <c r="C2544" s="838" t="s">
        <v>592</v>
      </c>
      <c r="D2544" s="838" t="s">
        <v>2611</v>
      </c>
      <c r="E2544" s="838" t="s">
        <v>2612</v>
      </c>
    </row>
    <row r="2545" spans="2:5" x14ac:dyDescent="0.45">
      <c r="B2545" s="838" t="s">
        <v>585</v>
      </c>
      <c r="C2545" s="838" t="s">
        <v>592</v>
      </c>
      <c r="D2545" s="838" t="s">
        <v>2613</v>
      </c>
      <c r="E2545" s="838" t="s">
        <v>2614</v>
      </c>
    </row>
    <row r="2546" spans="2:5" x14ac:dyDescent="0.45">
      <c r="B2546" s="838" t="s">
        <v>585</v>
      </c>
      <c r="C2546" s="838" t="s">
        <v>592</v>
      </c>
      <c r="D2546" s="838" t="s">
        <v>2615</v>
      </c>
      <c r="E2546" s="838" t="s">
        <v>2616</v>
      </c>
    </row>
    <row r="2547" spans="2:5" x14ac:dyDescent="0.45">
      <c r="B2547" s="838" t="s">
        <v>585</v>
      </c>
      <c r="C2547" s="838" t="s">
        <v>592</v>
      </c>
      <c r="D2547" s="838" t="s">
        <v>2696</v>
      </c>
      <c r="E2547" s="838" t="s">
        <v>2618</v>
      </c>
    </row>
    <row r="2548" spans="2:5" x14ac:dyDescent="0.45">
      <c r="B2548" s="838" t="s">
        <v>585</v>
      </c>
      <c r="C2548" s="838" t="s">
        <v>592</v>
      </c>
      <c r="D2548" s="838" t="s">
        <v>2619</v>
      </c>
      <c r="E2548" s="838" t="s">
        <v>2620</v>
      </c>
    </row>
    <row r="2549" spans="2:5" x14ac:dyDescent="0.45">
      <c r="B2549" s="838" t="s">
        <v>585</v>
      </c>
      <c r="C2549" s="838" t="s">
        <v>592</v>
      </c>
      <c r="D2549" s="838" t="s">
        <v>2621</v>
      </c>
      <c r="E2549" s="838" t="s">
        <v>2622</v>
      </c>
    </row>
    <row r="2550" spans="2:5" x14ac:dyDescent="0.45">
      <c r="B2550" s="838" t="s">
        <v>585</v>
      </c>
      <c r="C2550" s="838" t="s">
        <v>592</v>
      </c>
      <c r="D2550" s="838" t="s">
        <v>2623</v>
      </c>
      <c r="E2550" s="838" t="s">
        <v>2624</v>
      </c>
    </row>
    <row r="2551" spans="2:5" x14ac:dyDescent="0.45">
      <c r="B2551" s="838" t="s">
        <v>585</v>
      </c>
      <c r="C2551" s="838" t="s">
        <v>592</v>
      </c>
      <c r="D2551" s="838" t="s">
        <v>2625</v>
      </c>
      <c r="E2551" s="838" t="s">
        <v>2626</v>
      </c>
    </row>
    <row r="2552" spans="2:5" x14ac:dyDescent="0.45">
      <c r="B2552" s="838" t="s">
        <v>585</v>
      </c>
      <c r="C2552" s="838" t="s">
        <v>592</v>
      </c>
      <c r="D2552" s="838" t="s">
        <v>2627</v>
      </c>
      <c r="E2552" s="838" t="s">
        <v>2628</v>
      </c>
    </row>
    <row r="2553" spans="2:5" x14ac:dyDescent="0.45">
      <c r="B2553" s="838" t="s">
        <v>585</v>
      </c>
      <c r="C2553" s="838" t="s">
        <v>592</v>
      </c>
      <c r="D2553" s="838" t="s">
        <v>2697</v>
      </c>
      <c r="E2553" s="838" t="s">
        <v>2630</v>
      </c>
    </row>
    <row r="2554" spans="2:5" x14ac:dyDescent="0.45">
      <c r="B2554" s="838" t="s">
        <v>585</v>
      </c>
      <c r="C2554" s="838" t="s">
        <v>592</v>
      </c>
      <c r="D2554" s="838" t="s">
        <v>2698</v>
      </c>
      <c r="E2554" s="838" t="s">
        <v>2632</v>
      </c>
    </row>
    <row r="2555" spans="2:5" x14ac:dyDescent="0.45">
      <c r="B2555" s="838" t="s">
        <v>585</v>
      </c>
      <c r="C2555" s="838" t="s">
        <v>592</v>
      </c>
      <c r="D2555" s="838" t="s">
        <v>2633</v>
      </c>
      <c r="E2555" s="838" t="s">
        <v>2634</v>
      </c>
    </row>
    <row r="2556" spans="2:5" x14ac:dyDescent="0.45">
      <c r="B2556" s="838" t="s">
        <v>585</v>
      </c>
      <c r="C2556" s="838" t="s">
        <v>592</v>
      </c>
      <c r="D2556" s="838" t="s">
        <v>2635</v>
      </c>
      <c r="E2556" s="838" t="s">
        <v>2636</v>
      </c>
    </row>
    <row r="2557" spans="2:5" x14ac:dyDescent="0.45">
      <c r="B2557" s="838" t="s">
        <v>585</v>
      </c>
      <c r="C2557" s="838" t="s">
        <v>592</v>
      </c>
      <c r="D2557" s="838" t="s">
        <v>2637</v>
      </c>
      <c r="E2557" s="838" t="s">
        <v>2638</v>
      </c>
    </row>
    <row r="2558" spans="2:5" x14ac:dyDescent="0.45">
      <c r="B2558" s="838" t="s">
        <v>585</v>
      </c>
      <c r="C2558" s="838" t="s">
        <v>592</v>
      </c>
      <c r="D2558" s="838" t="s">
        <v>2639</v>
      </c>
      <c r="E2558" s="838" t="s">
        <v>2640</v>
      </c>
    </row>
    <row r="2559" spans="2:5" x14ac:dyDescent="0.45">
      <c r="B2559" s="838" t="s">
        <v>585</v>
      </c>
      <c r="C2559" s="838" t="s">
        <v>592</v>
      </c>
      <c r="D2559" s="838" t="s">
        <v>2641</v>
      </c>
      <c r="E2559" s="838" t="s">
        <v>2642</v>
      </c>
    </row>
    <row r="2560" spans="2:5" x14ac:dyDescent="0.45">
      <c r="B2560" s="838" t="s">
        <v>585</v>
      </c>
      <c r="C2560" s="838" t="s">
        <v>592</v>
      </c>
      <c r="D2560" s="838" t="s">
        <v>2643</v>
      </c>
      <c r="E2560" s="838" t="s">
        <v>2644</v>
      </c>
    </row>
    <row r="2561" spans="2:5" x14ac:dyDescent="0.45">
      <c r="B2561" s="838" t="s">
        <v>585</v>
      </c>
      <c r="C2561" s="838" t="s">
        <v>592</v>
      </c>
      <c r="D2561" s="838" t="s">
        <v>2645</v>
      </c>
      <c r="E2561" s="838" t="s">
        <v>2646</v>
      </c>
    </row>
    <row r="2562" spans="2:5" x14ac:dyDescent="0.45">
      <c r="B2562" s="838" t="s">
        <v>585</v>
      </c>
      <c r="C2562" s="838" t="s">
        <v>592</v>
      </c>
      <c r="D2562" s="838" t="s">
        <v>2647</v>
      </c>
      <c r="E2562" s="838" t="s">
        <v>2648</v>
      </c>
    </row>
    <row r="2563" spans="2:5" x14ac:dyDescent="0.45">
      <c r="B2563" s="838" t="s">
        <v>585</v>
      </c>
      <c r="C2563" s="838" t="s">
        <v>592</v>
      </c>
      <c r="D2563" s="838" t="s">
        <v>2649</v>
      </c>
      <c r="E2563" s="838" t="s">
        <v>2650</v>
      </c>
    </row>
    <row r="2564" spans="2:5" x14ac:dyDescent="0.45">
      <c r="B2564" s="838" t="s">
        <v>585</v>
      </c>
      <c r="C2564" s="838" t="s">
        <v>592</v>
      </c>
      <c r="D2564" s="838" t="s">
        <v>2651</v>
      </c>
      <c r="E2564" s="838" t="s">
        <v>2652</v>
      </c>
    </row>
    <row r="2565" spans="2:5" x14ac:dyDescent="0.45">
      <c r="B2565" s="838" t="s">
        <v>585</v>
      </c>
      <c r="C2565" s="838" t="s">
        <v>592</v>
      </c>
      <c r="D2565" s="838" t="s">
        <v>2653</v>
      </c>
      <c r="E2565" s="838" t="s">
        <v>2654</v>
      </c>
    </row>
    <row r="2566" spans="2:5" x14ac:dyDescent="0.45">
      <c r="B2566" s="838" t="s">
        <v>585</v>
      </c>
      <c r="C2566" s="838" t="s">
        <v>592</v>
      </c>
      <c r="D2566" s="838" t="s">
        <v>2655</v>
      </c>
      <c r="E2566" s="838" t="s">
        <v>2656</v>
      </c>
    </row>
    <row r="2567" spans="2:5" x14ac:dyDescent="0.45">
      <c r="B2567" s="838" t="s">
        <v>585</v>
      </c>
      <c r="C2567" s="838" t="s">
        <v>592</v>
      </c>
      <c r="D2567" s="838" t="s">
        <v>2657</v>
      </c>
      <c r="E2567" s="838" t="s">
        <v>2658</v>
      </c>
    </row>
    <row r="2568" spans="2:5" x14ac:dyDescent="0.45">
      <c r="B2568" s="838" t="s">
        <v>585</v>
      </c>
      <c r="C2568" s="838" t="s">
        <v>592</v>
      </c>
      <c r="D2568" s="838" t="s">
        <v>2659</v>
      </c>
      <c r="E2568" s="838" t="s">
        <v>2660</v>
      </c>
    </row>
    <row r="2569" spans="2:5" x14ac:dyDescent="0.45">
      <c r="B2569" s="838" t="s">
        <v>585</v>
      </c>
      <c r="C2569" s="838" t="s">
        <v>592</v>
      </c>
      <c r="D2569" s="838" t="s">
        <v>2661</v>
      </c>
      <c r="E2569" s="838" t="s">
        <v>2662</v>
      </c>
    </row>
    <row r="2570" spans="2:5" x14ac:dyDescent="0.45">
      <c r="B2570" s="838" t="s">
        <v>585</v>
      </c>
      <c r="C2570" s="838" t="s">
        <v>592</v>
      </c>
      <c r="D2570" s="838" t="s">
        <v>2663</v>
      </c>
      <c r="E2570" s="838" t="s">
        <v>2664</v>
      </c>
    </row>
    <row r="2571" spans="2:5" x14ac:dyDescent="0.45">
      <c r="B2571" s="838" t="s">
        <v>585</v>
      </c>
      <c r="C2571" s="838" t="s">
        <v>592</v>
      </c>
      <c r="D2571" s="838" t="s">
        <v>2665</v>
      </c>
      <c r="E2571" s="838" t="s">
        <v>2666</v>
      </c>
    </row>
    <row r="2572" spans="2:5" x14ac:dyDescent="0.45">
      <c r="B2572" s="838" t="s">
        <v>585</v>
      </c>
      <c r="C2572" s="838" t="s">
        <v>592</v>
      </c>
      <c r="D2572" s="838" t="s">
        <v>2667</v>
      </c>
      <c r="E2572" s="838" t="s">
        <v>2668</v>
      </c>
    </row>
    <row r="2573" spans="2:5" x14ac:dyDescent="0.45">
      <c r="B2573" s="838" t="s">
        <v>585</v>
      </c>
      <c r="C2573" s="838" t="s">
        <v>592</v>
      </c>
      <c r="D2573" s="838" t="s">
        <v>2669</v>
      </c>
      <c r="E2573" s="838" t="s">
        <v>2670</v>
      </c>
    </row>
    <row r="2574" spans="2:5" x14ac:dyDescent="0.45">
      <c r="B2574" s="838" t="s">
        <v>585</v>
      </c>
      <c r="C2574" s="838" t="s">
        <v>592</v>
      </c>
      <c r="D2574" s="838" t="s">
        <v>2671</v>
      </c>
      <c r="E2574" s="838" t="s">
        <v>2672</v>
      </c>
    </row>
    <row r="2575" spans="2:5" x14ac:dyDescent="0.45">
      <c r="B2575" s="838" t="s">
        <v>585</v>
      </c>
      <c r="C2575" s="838" t="s">
        <v>592</v>
      </c>
      <c r="D2575" s="838" t="s">
        <v>2673</v>
      </c>
      <c r="E2575" s="838" t="s">
        <v>2674</v>
      </c>
    </row>
    <row r="2576" spans="2:5" x14ac:dyDescent="0.45">
      <c r="B2576" s="838" t="s">
        <v>585</v>
      </c>
      <c r="C2576" s="838" t="s">
        <v>592</v>
      </c>
      <c r="D2576" s="838" t="s">
        <v>2675</v>
      </c>
      <c r="E2576" s="838" t="s">
        <v>2676</v>
      </c>
    </row>
    <row r="2577" spans="2:5" x14ac:dyDescent="0.45">
      <c r="B2577" s="838" t="s">
        <v>585</v>
      </c>
      <c r="C2577" s="838" t="s">
        <v>592</v>
      </c>
      <c r="D2577" s="838" t="s">
        <v>2677</v>
      </c>
      <c r="E2577" s="838" t="s">
        <v>2678</v>
      </c>
    </row>
    <row r="2578" spans="2:5" x14ac:dyDescent="0.45">
      <c r="B2578" s="838" t="s">
        <v>585</v>
      </c>
      <c r="C2578" s="838" t="s">
        <v>592</v>
      </c>
      <c r="D2578" s="838" t="s">
        <v>2679</v>
      </c>
      <c r="E2578" s="838" t="s">
        <v>2680</v>
      </c>
    </row>
    <row r="2579" spans="2:5" x14ac:dyDescent="0.45">
      <c r="B2579" s="838" t="s">
        <v>585</v>
      </c>
      <c r="C2579" s="838" t="s">
        <v>592</v>
      </c>
      <c r="D2579" s="838" t="s">
        <v>2681</v>
      </c>
      <c r="E2579" s="838" t="s">
        <v>2682</v>
      </c>
    </row>
    <row r="2580" spans="2:5" x14ac:dyDescent="0.45">
      <c r="B2580" s="838" t="s">
        <v>585</v>
      </c>
      <c r="C2580" s="838" t="s">
        <v>592</v>
      </c>
      <c r="D2580" s="838" t="s">
        <v>2683</v>
      </c>
      <c r="E2580" s="838" t="s">
        <v>2684</v>
      </c>
    </row>
    <row r="2581" spans="2:5" x14ac:dyDescent="0.45">
      <c r="B2581" s="838" t="s">
        <v>585</v>
      </c>
      <c r="C2581" s="838" t="s">
        <v>592</v>
      </c>
      <c r="D2581" s="838" t="s">
        <v>2685</v>
      </c>
      <c r="E2581" s="838" t="s">
        <v>2686</v>
      </c>
    </row>
    <row r="2582" spans="2:5" x14ac:dyDescent="0.45">
      <c r="B2582" s="838" t="s">
        <v>585</v>
      </c>
      <c r="C2582" s="838" t="s">
        <v>592</v>
      </c>
      <c r="D2582" s="838" t="s">
        <v>2687</v>
      </c>
      <c r="E2582" s="838" t="s">
        <v>2688</v>
      </c>
    </row>
    <row r="2583" spans="2:5" x14ac:dyDescent="0.45">
      <c r="B2583" s="838" t="s">
        <v>585</v>
      </c>
      <c r="C2583" s="838" t="s">
        <v>592</v>
      </c>
      <c r="D2583" s="838" t="s">
        <v>2689</v>
      </c>
      <c r="E2583" s="838" t="s">
        <v>2690</v>
      </c>
    </row>
    <row r="2584" spans="2:5" x14ac:dyDescent="0.45">
      <c r="B2584" s="838" t="s">
        <v>585</v>
      </c>
      <c r="C2584" s="838" t="s">
        <v>592</v>
      </c>
      <c r="D2584" s="838" t="s">
        <v>2691</v>
      </c>
      <c r="E2584" s="838" t="s">
        <v>2692</v>
      </c>
    </row>
    <row r="2585" spans="2:5" x14ac:dyDescent="0.45">
      <c r="B2585" s="838" t="s">
        <v>585</v>
      </c>
      <c r="C2585" s="838" t="s">
        <v>586</v>
      </c>
      <c r="D2585" s="838" t="s">
        <v>2700</v>
      </c>
      <c r="E2585" s="838" t="s">
        <v>2701</v>
      </c>
    </row>
    <row r="2586" spans="2:5" x14ac:dyDescent="0.45">
      <c r="B2586" s="838" t="s">
        <v>585</v>
      </c>
      <c r="C2586" s="838" t="s">
        <v>586</v>
      </c>
      <c r="D2586" s="838" t="s">
        <v>2702</v>
      </c>
      <c r="E2586" s="838" t="s">
        <v>2703</v>
      </c>
    </row>
    <row r="2587" spans="2:5" x14ac:dyDescent="0.45">
      <c r="B2587" s="838" t="s">
        <v>585</v>
      </c>
      <c r="C2587" s="838" t="s">
        <v>586</v>
      </c>
      <c r="D2587" s="838" t="s">
        <v>2704</v>
      </c>
      <c r="E2587" s="838" t="s">
        <v>2705</v>
      </c>
    </row>
    <row r="2588" spans="2:5" x14ac:dyDescent="0.45">
      <c r="B2588" s="838" t="s">
        <v>585</v>
      </c>
      <c r="C2588" s="838" t="s">
        <v>586</v>
      </c>
      <c r="D2588" s="838" t="s">
        <v>2706</v>
      </c>
      <c r="E2588" s="838" t="s">
        <v>2707</v>
      </c>
    </row>
    <row r="2589" spans="2:5" x14ac:dyDescent="0.45">
      <c r="B2589" s="838" t="s">
        <v>585</v>
      </c>
      <c r="C2589" s="838" t="s">
        <v>589</v>
      </c>
      <c r="D2589" s="838" t="s">
        <v>2708</v>
      </c>
      <c r="E2589" s="838" t="s">
        <v>2701</v>
      </c>
    </row>
    <row r="2590" spans="2:5" x14ac:dyDescent="0.45">
      <c r="B2590" s="838" t="s">
        <v>585</v>
      </c>
      <c r="C2590" s="838" t="s">
        <v>589</v>
      </c>
      <c r="D2590" s="838" t="s">
        <v>2709</v>
      </c>
      <c r="E2590" s="838" t="s">
        <v>2703</v>
      </c>
    </row>
    <row r="2591" spans="2:5" x14ac:dyDescent="0.45">
      <c r="B2591" s="838" t="s">
        <v>585</v>
      </c>
      <c r="C2591" s="838" t="s">
        <v>589</v>
      </c>
      <c r="D2591" s="838" t="s">
        <v>2710</v>
      </c>
      <c r="E2591" s="838" t="s">
        <v>2705</v>
      </c>
    </row>
    <row r="2592" spans="2:5" x14ac:dyDescent="0.45">
      <c r="B2592" s="838" t="s">
        <v>585</v>
      </c>
      <c r="C2592" s="838" t="s">
        <v>589</v>
      </c>
      <c r="D2592" s="838" t="s">
        <v>2711</v>
      </c>
      <c r="E2592" s="838" t="s">
        <v>2707</v>
      </c>
    </row>
    <row r="2593" spans="2:5" x14ac:dyDescent="0.45">
      <c r="B2593" s="838" t="s">
        <v>585</v>
      </c>
      <c r="C2593" s="838" t="s">
        <v>592</v>
      </c>
      <c r="D2593" s="838" t="s">
        <v>2712</v>
      </c>
      <c r="E2593" s="838" t="s">
        <v>2701</v>
      </c>
    </row>
    <row r="2594" spans="2:5" x14ac:dyDescent="0.45">
      <c r="B2594" s="838" t="s">
        <v>585</v>
      </c>
      <c r="C2594" s="838" t="s">
        <v>592</v>
      </c>
      <c r="D2594" s="838" t="s">
        <v>2709</v>
      </c>
      <c r="E2594" s="838" t="s">
        <v>2703</v>
      </c>
    </row>
    <row r="2595" spans="2:5" x14ac:dyDescent="0.45">
      <c r="B2595" s="838" t="s">
        <v>585</v>
      </c>
      <c r="C2595" s="838" t="s">
        <v>592</v>
      </c>
      <c r="D2595" s="838" t="s">
        <v>2710</v>
      </c>
      <c r="E2595" s="838" t="s">
        <v>2705</v>
      </c>
    </row>
    <row r="2596" spans="2:5" x14ac:dyDescent="0.45">
      <c r="B2596" s="838" t="s">
        <v>585</v>
      </c>
      <c r="C2596" s="838" t="s">
        <v>592</v>
      </c>
      <c r="D2596" s="838" t="s">
        <v>2711</v>
      </c>
      <c r="E2596" s="838" t="s">
        <v>2707</v>
      </c>
    </row>
    <row r="2597" spans="2:5" x14ac:dyDescent="0.45">
      <c r="B2597" s="838" t="s">
        <v>585</v>
      </c>
      <c r="C2597" s="838" t="s">
        <v>586</v>
      </c>
      <c r="D2597" s="838" t="s">
        <v>2713</v>
      </c>
      <c r="E2597" s="838" t="s">
        <v>2714</v>
      </c>
    </row>
    <row r="2598" spans="2:5" x14ac:dyDescent="0.45">
      <c r="B2598" s="838" t="s">
        <v>585</v>
      </c>
      <c r="C2598" s="838" t="s">
        <v>586</v>
      </c>
      <c r="D2598" s="838" t="s">
        <v>2715</v>
      </c>
      <c r="E2598" s="838" t="s">
        <v>2716</v>
      </c>
    </row>
    <row r="2599" spans="2:5" x14ac:dyDescent="0.45">
      <c r="B2599" s="838" t="s">
        <v>585</v>
      </c>
      <c r="C2599" s="838" t="s">
        <v>586</v>
      </c>
      <c r="D2599" s="838" t="s">
        <v>2717</v>
      </c>
      <c r="E2599" s="838" t="s">
        <v>2718</v>
      </c>
    </row>
    <row r="2600" spans="2:5" x14ac:dyDescent="0.45">
      <c r="B2600" s="838" t="s">
        <v>585</v>
      </c>
      <c r="C2600" s="838" t="s">
        <v>586</v>
      </c>
      <c r="D2600" s="838" t="s">
        <v>2719</v>
      </c>
      <c r="E2600" s="838" t="s">
        <v>2720</v>
      </c>
    </row>
    <row r="2601" spans="2:5" x14ac:dyDescent="0.45">
      <c r="B2601" s="838" t="s">
        <v>585</v>
      </c>
      <c r="C2601" s="838" t="s">
        <v>589</v>
      </c>
      <c r="D2601" s="838" t="s">
        <v>2713</v>
      </c>
      <c r="E2601" s="838" t="s">
        <v>2714</v>
      </c>
    </row>
    <row r="2602" spans="2:5" x14ac:dyDescent="0.45">
      <c r="B2602" s="838" t="s">
        <v>585</v>
      </c>
      <c r="C2602" s="838" t="s">
        <v>589</v>
      </c>
      <c r="D2602" s="838" t="s">
        <v>2715</v>
      </c>
      <c r="E2602" s="838" t="s">
        <v>2716</v>
      </c>
    </row>
    <row r="2603" spans="2:5" x14ac:dyDescent="0.45">
      <c r="B2603" s="838" t="s">
        <v>585</v>
      </c>
      <c r="C2603" s="838" t="s">
        <v>589</v>
      </c>
      <c r="D2603" s="838" t="s">
        <v>2717</v>
      </c>
      <c r="E2603" s="838" t="s">
        <v>2718</v>
      </c>
    </row>
    <row r="2604" spans="2:5" x14ac:dyDescent="0.45">
      <c r="B2604" s="838" t="s">
        <v>585</v>
      </c>
      <c r="C2604" s="838" t="s">
        <v>589</v>
      </c>
      <c r="D2604" s="838" t="s">
        <v>2719</v>
      </c>
      <c r="E2604" s="838" t="s">
        <v>2720</v>
      </c>
    </row>
    <row r="2605" spans="2:5" x14ac:dyDescent="0.45">
      <c r="B2605" s="838" t="s">
        <v>585</v>
      </c>
      <c r="C2605" s="838" t="s">
        <v>592</v>
      </c>
      <c r="D2605" s="838" t="s">
        <v>2713</v>
      </c>
      <c r="E2605" s="838" t="s">
        <v>2714</v>
      </c>
    </row>
    <row r="2606" spans="2:5" x14ac:dyDescent="0.45">
      <c r="B2606" s="838" t="s">
        <v>585</v>
      </c>
      <c r="C2606" s="838" t="s">
        <v>592</v>
      </c>
      <c r="D2606" s="838" t="s">
        <v>2715</v>
      </c>
      <c r="E2606" s="838" t="s">
        <v>2716</v>
      </c>
    </row>
    <row r="2607" spans="2:5" x14ac:dyDescent="0.45">
      <c r="B2607" s="838" t="s">
        <v>585</v>
      </c>
      <c r="C2607" s="838" t="s">
        <v>592</v>
      </c>
      <c r="D2607" s="838" t="s">
        <v>2717</v>
      </c>
      <c r="E2607" s="838" t="s">
        <v>2718</v>
      </c>
    </row>
    <row r="2608" spans="2:5" x14ac:dyDescent="0.45">
      <c r="B2608" s="838" t="s">
        <v>585</v>
      </c>
      <c r="C2608" s="838" t="s">
        <v>592</v>
      </c>
      <c r="D2608" s="838" t="s">
        <v>2719</v>
      </c>
      <c r="E2608" s="838" t="s">
        <v>2720</v>
      </c>
    </row>
    <row r="2609" spans="2:5" x14ac:dyDescent="0.45">
      <c r="B2609" s="838" t="s">
        <v>585</v>
      </c>
      <c r="C2609" s="838" t="s">
        <v>586</v>
      </c>
      <c r="D2609" s="838" t="s">
        <v>1715</v>
      </c>
      <c r="E2609" s="838" t="s">
        <v>1716</v>
      </c>
    </row>
    <row r="2610" spans="2:5" x14ac:dyDescent="0.45">
      <c r="B2610" s="838" t="s">
        <v>585</v>
      </c>
      <c r="C2610" s="838" t="s">
        <v>589</v>
      </c>
      <c r="D2610" s="838" t="s">
        <v>1715</v>
      </c>
      <c r="E2610" s="838" t="s">
        <v>1716</v>
      </c>
    </row>
    <row r="2611" spans="2:5" x14ac:dyDescent="0.45">
      <c r="B2611" s="838" t="s">
        <v>585</v>
      </c>
      <c r="C2611" s="838" t="s">
        <v>592</v>
      </c>
      <c r="D2611" s="838" t="s">
        <v>1715</v>
      </c>
      <c r="E2611" s="838" t="s">
        <v>1716</v>
      </c>
    </row>
    <row r="2612" spans="2:5" x14ac:dyDescent="0.45">
      <c r="B2612" s="838" t="s">
        <v>585</v>
      </c>
      <c r="C2612" s="838" t="s">
        <v>586</v>
      </c>
      <c r="D2612" s="838" t="s">
        <v>2721</v>
      </c>
      <c r="E2612" s="838" t="s">
        <v>2722</v>
      </c>
    </row>
    <row r="2613" spans="2:5" x14ac:dyDescent="0.45">
      <c r="B2613" s="838" t="s">
        <v>585</v>
      </c>
      <c r="C2613" s="838" t="s">
        <v>586</v>
      </c>
      <c r="D2613" s="838" t="s">
        <v>2723</v>
      </c>
      <c r="E2613" s="838" t="s">
        <v>2724</v>
      </c>
    </row>
    <row r="2614" spans="2:5" x14ac:dyDescent="0.45">
      <c r="B2614" s="838" t="s">
        <v>585</v>
      </c>
      <c r="C2614" s="838" t="s">
        <v>589</v>
      </c>
      <c r="D2614" s="838" t="s">
        <v>2721</v>
      </c>
      <c r="E2614" s="838" t="s">
        <v>2722</v>
      </c>
    </row>
    <row r="2615" spans="2:5" x14ac:dyDescent="0.45">
      <c r="B2615" s="838" t="s">
        <v>585</v>
      </c>
      <c r="C2615" s="838" t="s">
        <v>589</v>
      </c>
      <c r="D2615" s="838" t="s">
        <v>2723</v>
      </c>
      <c r="E2615" s="838" t="s">
        <v>2724</v>
      </c>
    </row>
    <row r="2616" spans="2:5" x14ac:dyDescent="0.45">
      <c r="B2616" s="838" t="s">
        <v>585</v>
      </c>
      <c r="C2616" s="838" t="s">
        <v>592</v>
      </c>
      <c r="D2616" s="838" t="s">
        <v>2721</v>
      </c>
      <c r="E2616" s="838" t="s">
        <v>2722</v>
      </c>
    </row>
    <row r="2617" spans="2:5" x14ac:dyDescent="0.45">
      <c r="B2617" s="838" t="s">
        <v>585</v>
      </c>
      <c r="C2617" s="838" t="s">
        <v>592</v>
      </c>
      <c r="D2617" s="838" t="s">
        <v>2723</v>
      </c>
      <c r="E2617" s="838" t="s">
        <v>2724</v>
      </c>
    </row>
    <row r="2618" spans="2:5" x14ac:dyDescent="0.45">
      <c r="B2618" s="838" t="s">
        <v>585</v>
      </c>
      <c r="C2618" s="838" t="s">
        <v>586</v>
      </c>
      <c r="D2618" s="838" t="s">
        <v>2725</v>
      </c>
      <c r="E2618" s="838" t="s">
        <v>2726</v>
      </c>
    </row>
    <row r="2619" spans="2:5" x14ac:dyDescent="0.45">
      <c r="B2619" s="838" t="s">
        <v>585</v>
      </c>
      <c r="C2619" s="838" t="s">
        <v>589</v>
      </c>
      <c r="D2619" s="838" t="s">
        <v>2725</v>
      </c>
      <c r="E2619" s="838" t="s">
        <v>2726</v>
      </c>
    </row>
    <row r="2620" spans="2:5" x14ac:dyDescent="0.45">
      <c r="B2620" s="838" t="s">
        <v>585</v>
      </c>
      <c r="C2620" s="838" t="s">
        <v>592</v>
      </c>
      <c r="D2620" s="838" t="s">
        <v>2725</v>
      </c>
      <c r="E2620" s="838" t="s">
        <v>2726</v>
      </c>
    </row>
    <row r="2621" spans="2:5" x14ac:dyDescent="0.45">
      <c r="B2621" s="838" t="s">
        <v>585</v>
      </c>
      <c r="C2621" s="838" t="s">
        <v>586</v>
      </c>
      <c r="D2621" s="838" t="s">
        <v>2727</v>
      </c>
      <c r="E2621" s="838" t="s">
        <v>2728</v>
      </c>
    </row>
    <row r="2622" spans="2:5" x14ac:dyDescent="0.45">
      <c r="B2622" s="838" t="s">
        <v>585</v>
      </c>
      <c r="C2622" s="838" t="s">
        <v>586</v>
      </c>
      <c r="D2622" s="838" t="s">
        <v>745</v>
      </c>
      <c r="E2622" s="838" t="s">
        <v>746</v>
      </c>
    </row>
    <row r="2623" spans="2:5" x14ac:dyDescent="0.45">
      <c r="B2623" s="838" t="s">
        <v>585</v>
      </c>
      <c r="C2623" s="838" t="s">
        <v>589</v>
      </c>
      <c r="D2623" s="838" t="s">
        <v>2727</v>
      </c>
      <c r="E2623" s="838" t="s">
        <v>2728</v>
      </c>
    </row>
    <row r="2624" spans="2:5" x14ac:dyDescent="0.45">
      <c r="B2624" s="838" t="s">
        <v>585</v>
      </c>
      <c r="C2624" s="838" t="s">
        <v>592</v>
      </c>
      <c r="D2624" s="838" t="s">
        <v>2727</v>
      </c>
      <c r="E2624" s="838" t="s">
        <v>2728</v>
      </c>
    </row>
    <row r="2625" spans="2:5" x14ac:dyDescent="0.45">
      <c r="B2625" s="838" t="s">
        <v>585</v>
      </c>
      <c r="C2625" s="838" t="s">
        <v>586</v>
      </c>
      <c r="D2625" s="838" t="s">
        <v>2729</v>
      </c>
      <c r="E2625" s="838" t="s">
        <v>2730</v>
      </c>
    </row>
    <row r="2626" spans="2:5" x14ac:dyDescent="0.45">
      <c r="B2626" s="838" t="s">
        <v>585</v>
      </c>
      <c r="C2626" s="838" t="s">
        <v>586</v>
      </c>
      <c r="D2626" s="838" t="s">
        <v>2731</v>
      </c>
      <c r="E2626" s="838" t="s">
        <v>2732</v>
      </c>
    </row>
    <row r="2627" spans="2:5" x14ac:dyDescent="0.45">
      <c r="B2627" s="838" t="s">
        <v>585</v>
      </c>
      <c r="C2627" s="838" t="s">
        <v>586</v>
      </c>
      <c r="D2627" s="838" t="s">
        <v>2733</v>
      </c>
      <c r="E2627" s="838" t="s">
        <v>2734</v>
      </c>
    </row>
    <row r="2628" spans="2:5" x14ac:dyDescent="0.45">
      <c r="B2628" s="838" t="s">
        <v>585</v>
      </c>
      <c r="C2628" s="838" t="s">
        <v>589</v>
      </c>
      <c r="D2628" s="838" t="s">
        <v>2729</v>
      </c>
      <c r="E2628" s="838" t="s">
        <v>2730</v>
      </c>
    </row>
    <row r="2629" spans="2:5" x14ac:dyDescent="0.45">
      <c r="B2629" s="838" t="s">
        <v>585</v>
      </c>
      <c r="C2629" s="838" t="s">
        <v>589</v>
      </c>
      <c r="D2629" s="838" t="s">
        <v>2731</v>
      </c>
      <c r="E2629" s="838" t="s">
        <v>2732</v>
      </c>
    </row>
    <row r="2630" spans="2:5" x14ac:dyDescent="0.45">
      <c r="B2630" s="838" t="s">
        <v>585</v>
      </c>
      <c r="C2630" s="838" t="s">
        <v>589</v>
      </c>
      <c r="D2630" s="838" t="s">
        <v>2733</v>
      </c>
      <c r="E2630" s="838" t="s">
        <v>2734</v>
      </c>
    </row>
    <row r="2631" spans="2:5" x14ac:dyDescent="0.45">
      <c r="B2631" s="838" t="s">
        <v>585</v>
      </c>
      <c r="C2631" s="838" t="s">
        <v>589</v>
      </c>
      <c r="D2631" s="838" t="s">
        <v>745</v>
      </c>
      <c r="E2631" s="838" t="s">
        <v>746</v>
      </c>
    </row>
    <row r="2632" spans="2:5" x14ac:dyDescent="0.45">
      <c r="B2632" s="838" t="s">
        <v>585</v>
      </c>
      <c r="C2632" s="838" t="s">
        <v>592</v>
      </c>
      <c r="D2632" s="838" t="s">
        <v>2729</v>
      </c>
      <c r="E2632" s="838" t="s">
        <v>2730</v>
      </c>
    </row>
    <row r="2633" spans="2:5" x14ac:dyDescent="0.45">
      <c r="B2633" s="838" t="s">
        <v>585</v>
      </c>
      <c r="C2633" s="838" t="s">
        <v>592</v>
      </c>
      <c r="D2633" s="838" t="s">
        <v>2731</v>
      </c>
      <c r="E2633" s="838" t="s">
        <v>2732</v>
      </c>
    </row>
    <row r="2634" spans="2:5" x14ac:dyDescent="0.45">
      <c r="B2634" s="838" t="s">
        <v>585</v>
      </c>
      <c r="C2634" s="838" t="s">
        <v>592</v>
      </c>
      <c r="D2634" s="838" t="s">
        <v>2733</v>
      </c>
      <c r="E2634" s="838" t="s">
        <v>2734</v>
      </c>
    </row>
    <row r="2635" spans="2:5" x14ac:dyDescent="0.45">
      <c r="B2635" s="838" t="s">
        <v>585</v>
      </c>
      <c r="C2635" s="838" t="s">
        <v>592</v>
      </c>
      <c r="D2635" s="838" t="s">
        <v>745</v>
      </c>
      <c r="E2635" s="838" t="s">
        <v>746</v>
      </c>
    </row>
    <row r="2636" spans="2:5" x14ac:dyDescent="0.45">
      <c r="B2636" s="838" t="s">
        <v>585</v>
      </c>
      <c r="C2636" s="838" t="s">
        <v>586</v>
      </c>
      <c r="D2636" s="838" t="s">
        <v>2735</v>
      </c>
      <c r="E2636" s="838" t="s">
        <v>2736</v>
      </c>
    </row>
    <row r="2637" spans="2:5" x14ac:dyDescent="0.45">
      <c r="B2637" s="838" t="s">
        <v>585</v>
      </c>
      <c r="C2637" s="838" t="s">
        <v>586</v>
      </c>
      <c r="D2637" s="838" t="s">
        <v>1559</v>
      </c>
      <c r="E2637" s="838" t="s">
        <v>1560</v>
      </c>
    </row>
    <row r="2638" spans="2:5" x14ac:dyDescent="0.45">
      <c r="B2638" s="838" t="s">
        <v>585</v>
      </c>
      <c r="C2638" s="838" t="s">
        <v>589</v>
      </c>
      <c r="D2638" s="838" t="s">
        <v>2735</v>
      </c>
      <c r="E2638" s="838" t="s">
        <v>2736</v>
      </c>
    </row>
    <row r="2639" spans="2:5" x14ac:dyDescent="0.45">
      <c r="B2639" s="838" t="s">
        <v>585</v>
      </c>
      <c r="C2639" s="838" t="s">
        <v>589</v>
      </c>
      <c r="D2639" s="838" t="s">
        <v>1559</v>
      </c>
      <c r="E2639" s="838" t="s">
        <v>1560</v>
      </c>
    </row>
    <row r="2640" spans="2:5" x14ac:dyDescent="0.45">
      <c r="B2640" s="838" t="s">
        <v>585</v>
      </c>
      <c r="C2640" s="838" t="s">
        <v>592</v>
      </c>
      <c r="D2640" s="838" t="s">
        <v>2735</v>
      </c>
      <c r="E2640" s="838" t="s">
        <v>2736</v>
      </c>
    </row>
    <row r="2641" spans="2:5" x14ac:dyDescent="0.45">
      <c r="B2641" s="838" t="s">
        <v>585</v>
      </c>
      <c r="C2641" s="838" t="s">
        <v>592</v>
      </c>
      <c r="D2641" s="838" t="s">
        <v>1559</v>
      </c>
      <c r="E2641" s="838" t="s">
        <v>1560</v>
      </c>
    </row>
    <row r="2642" spans="2:5" x14ac:dyDescent="0.45">
      <c r="B2642" s="838" t="s">
        <v>585</v>
      </c>
      <c r="C2642" s="838" t="s">
        <v>586</v>
      </c>
      <c r="D2642" s="838" t="s">
        <v>2737</v>
      </c>
      <c r="E2642" s="838" t="s">
        <v>2738</v>
      </c>
    </row>
    <row r="2643" spans="2:5" x14ac:dyDescent="0.45">
      <c r="B2643" s="838" t="s">
        <v>585</v>
      </c>
      <c r="C2643" s="838" t="s">
        <v>589</v>
      </c>
      <c r="D2643" s="838" t="s">
        <v>2737</v>
      </c>
      <c r="E2643" s="838" t="s">
        <v>2738</v>
      </c>
    </row>
    <row r="2644" spans="2:5" x14ac:dyDescent="0.45">
      <c r="B2644" s="838" t="s">
        <v>585</v>
      </c>
      <c r="C2644" s="838" t="s">
        <v>592</v>
      </c>
      <c r="D2644" s="838" t="s">
        <v>2737</v>
      </c>
      <c r="E2644" s="838" t="s">
        <v>2738</v>
      </c>
    </row>
    <row r="2645" spans="2:5" x14ac:dyDescent="0.45">
      <c r="B2645" s="838" t="s">
        <v>585</v>
      </c>
      <c r="C2645" s="838" t="s">
        <v>586</v>
      </c>
      <c r="D2645" s="838" t="s">
        <v>2739</v>
      </c>
      <c r="E2645" s="838" t="s">
        <v>2740</v>
      </c>
    </row>
    <row r="2646" spans="2:5" x14ac:dyDescent="0.45">
      <c r="B2646" s="838" t="s">
        <v>585</v>
      </c>
      <c r="C2646" s="838" t="s">
        <v>586</v>
      </c>
      <c r="D2646" s="838" t="s">
        <v>2741</v>
      </c>
      <c r="E2646" s="838" t="s">
        <v>2742</v>
      </c>
    </row>
    <row r="2647" spans="2:5" x14ac:dyDescent="0.45">
      <c r="B2647" s="838" t="s">
        <v>585</v>
      </c>
      <c r="C2647" s="838" t="s">
        <v>586</v>
      </c>
      <c r="D2647" s="838" t="s">
        <v>2743</v>
      </c>
      <c r="E2647" s="838" t="s">
        <v>2744</v>
      </c>
    </row>
    <row r="2648" spans="2:5" x14ac:dyDescent="0.45">
      <c r="B2648" s="838" t="s">
        <v>585</v>
      </c>
      <c r="C2648" s="838" t="s">
        <v>586</v>
      </c>
      <c r="D2648" s="838" t="s">
        <v>2745</v>
      </c>
      <c r="E2648" s="838" t="s">
        <v>2746</v>
      </c>
    </row>
    <row r="2649" spans="2:5" x14ac:dyDescent="0.45">
      <c r="B2649" s="838" t="s">
        <v>585</v>
      </c>
      <c r="C2649" s="838" t="s">
        <v>586</v>
      </c>
      <c r="D2649" s="838" t="s">
        <v>2747</v>
      </c>
      <c r="E2649" s="838" t="s">
        <v>2748</v>
      </c>
    </row>
    <row r="2650" spans="2:5" x14ac:dyDescent="0.45">
      <c r="B2650" s="838" t="s">
        <v>585</v>
      </c>
      <c r="C2650" s="838" t="s">
        <v>586</v>
      </c>
      <c r="D2650" s="838" t="s">
        <v>2749</v>
      </c>
      <c r="E2650" s="838" t="s">
        <v>2750</v>
      </c>
    </row>
    <row r="2651" spans="2:5" x14ac:dyDescent="0.45">
      <c r="B2651" s="838" t="s">
        <v>585</v>
      </c>
      <c r="C2651" s="838" t="s">
        <v>586</v>
      </c>
      <c r="D2651" s="838" t="s">
        <v>2751</v>
      </c>
      <c r="E2651" s="838" t="s">
        <v>2752</v>
      </c>
    </row>
    <row r="2652" spans="2:5" x14ac:dyDescent="0.45">
      <c r="B2652" s="838" t="s">
        <v>585</v>
      </c>
      <c r="C2652" s="838" t="s">
        <v>586</v>
      </c>
      <c r="D2652" s="838" t="s">
        <v>2753</v>
      </c>
      <c r="E2652" s="838" t="s">
        <v>2754</v>
      </c>
    </row>
    <row r="2653" spans="2:5" x14ac:dyDescent="0.45">
      <c r="B2653" s="838" t="s">
        <v>585</v>
      </c>
      <c r="C2653" s="838" t="s">
        <v>589</v>
      </c>
      <c r="D2653" s="838" t="s">
        <v>2739</v>
      </c>
      <c r="E2653" s="838" t="s">
        <v>2740</v>
      </c>
    </row>
    <row r="2654" spans="2:5" x14ac:dyDescent="0.45">
      <c r="B2654" s="838" t="s">
        <v>585</v>
      </c>
      <c r="C2654" s="838" t="s">
        <v>589</v>
      </c>
      <c r="D2654" s="838" t="s">
        <v>2741</v>
      </c>
      <c r="E2654" s="838" t="s">
        <v>2742</v>
      </c>
    </row>
    <row r="2655" spans="2:5" x14ac:dyDescent="0.45">
      <c r="B2655" s="838" t="s">
        <v>585</v>
      </c>
      <c r="C2655" s="838" t="s">
        <v>589</v>
      </c>
      <c r="D2655" s="838" t="s">
        <v>2743</v>
      </c>
      <c r="E2655" s="838" t="s">
        <v>2744</v>
      </c>
    </row>
    <row r="2656" spans="2:5" x14ac:dyDescent="0.45">
      <c r="B2656" s="838" t="s">
        <v>585</v>
      </c>
      <c r="C2656" s="838" t="s">
        <v>589</v>
      </c>
      <c r="D2656" s="838" t="s">
        <v>2745</v>
      </c>
      <c r="E2656" s="838" t="s">
        <v>2746</v>
      </c>
    </row>
    <row r="2657" spans="2:5" x14ac:dyDescent="0.45">
      <c r="B2657" s="838" t="s">
        <v>585</v>
      </c>
      <c r="C2657" s="838" t="s">
        <v>589</v>
      </c>
      <c r="D2657" s="838" t="s">
        <v>2747</v>
      </c>
      <c r="E2657" s="838" t="s">
        <v>2748</v>
      </c>
    </row>
    <row r="2658" spans="2:5" x14ac:dyDescent="0.45">
      <c r="B2658" s="838" t="s">
        <v>585</v>
      </c>
      <c r="C2658" s="838" t="s">
        <v>589</v>
      </c>
      <c r="D2658" s="838" t="s">
        <v>2749</v>
      </c>
      <c r="E2658" s="838" t="s">
        <v>2750</v>
      </c>
    </row>
    <row r="2659" spans="2:5" x14ac:dyDescent="0.45">
      <c r="B2659" s="838" t="s">
        <v>585</v>
      </c>
      <c r="C2659" s="838" t="s">
        <v>589</v>
      </c>
      <c r="D2659" s="838" t="s">
        <v>2751</v>
      </c>
      <c r="E2659" s="838" t="s">
        <v>2752</v>
      </c>
    </row>
    <row r="2660" spans="2:5" x14ac:dyDescent="0.45">
      <c r="B2660" s="838" t="s">
        <v>585</v>
      </c>
      <c r="C2660" s="838" t="s">
        <v>589</v>
      </c>
      <c r="D2660" s="838" t="s">
        <v>2753</v>
      </c>
      <c r="E2660" s="838" t="s">
        <v>2754</v>
      </c>
    </row>
    <row r="2661" spans="2:5" x14ac:dyDescent="0.45">
      <c r="B2661" s="838" t="s">
        <v>585</v>
      </c>
      <c r="C2661" s="838" t="s">
        <v>592</v>
      </c>
      <c r="D2661" s="838" t="s">
        <v>2739</v>
      </c>
      <c r="E2661" s="838" t="s">
        <v>2740</v>
      </c>
    </row>
    <row r="2662" spans="2:5" x14ac:dyDescent="0.45">
      <c r="B2662" s="838" t="s">
        <v>585</v>
      </c>
      <c r="C2662" s="838" t="s">
        <v>592</v>
      </c>
      <c r="D2662" s="838" t="s">
        <v>2741</v>
      </c>
      <c r="E2662" s="838" t="s">
        <v>2742</v>
      </c>
    </row>
    <row r="2663" spans="2:5" x14ac:dyDescent="0.45">
      <c r="B2663" s="838" t="s">
        <v>585</v>
      </c>
      <c r="C2663" s="838" t="s">
        <v>592</v>
      </c>
      <c r="D2663" s="838" t="s">
        <v>2743</v>
      </c>
      <c r="E2663" s="838" t="s">
        <v>2744</v>
      </c>
    </row>
    <row r="2664" spans="2:5" x14ac:dyDescent="0.45">
      <c r="B2664" s="838" t="s">
        <v>585</v>
      </c>
      <c r="C2664" s="838" t="s">
        <v>592</v>
      </c>
      <c r="D2664" s="838" t="s">
        <v>2745</v>
      </c>
      <c r="E2664" s="838" t="s">
        <v>2746</v>
      </c>
    </row>
    <row r="2665" spans="2:5" x14ac:dyDescent="0.45">
      <c r="B2665" s="838" t="s">
        <v>585</v>
      </c>
      <c r="C2665" s="838" t="s">
        <v>592</v>
      </c>
      <c r="D2665" s="838" t="s">
        <v>2747</v>
      </c>
      <c r="E2665" s="838" t="s">
        <v>2748</v>
      </c>
    </row>
    <row r="2666" spans="2:5" x14ac:dyDescent="0.45">
      <c r="B2666" s="838" t="s">
        <v>585</v>
      </c>
      <c r="C2666" s="838" t="s">
        <v>592</v>
      </c>
      <c r="D2666" s="838" t="s">
        <v>2749</v>
      </c>
      <c r="E2666" s="838" t="s">
        <v>2750</v>
      </c>
    </row>
    <row r="2667" spans="2:5" x14ac:dyDescent="0.45">
      <c r="B2667" s="838" t="s">
        <v>585</v>
      </c>
      <c r="C2667" s="838" t="s">
        <v>592</v>
      </c>
      <c r="D2667" s="838" t="s">
        <v>2751</v>
      </c>
      <c r="E2667" s="838" t="s">
        <v>2752</v>
      </c>
    </row>
    <row r="2668" spans="2:5" x14ac:dyDescent="0.45">
      <c r="B2668" s="838" t="s">
        <v>585</v>
      </c>
      <c r="C2668" s="838" t="s">
        <v>592</v>
      </c>
      <c r="D2668" s="838" t="s">
        <v>2753</v>
      </c>
      <c r="E2668" s="838" t="s">
        <v>2754</v>
      </c>
    </row>
    <row r="2669" spans="2:5" x14ac:dyDescent="0.45">
      <c r="B2669" s="838" t="s">
        <v>585</v>
      </c>
      <c r="C2669" s="838" t="s">
        <v>586</v>
      </c>
      <c r="D2669" s="838" t="s">
        <v>2755</v>
      </c>
      <c r="E2669" s="838" t="s">
        <v>2756</v>
      </c>
    </row>
    <row r="2670" spans="2:5" x14ac:dyDescent="0.45">
      <c r="B2670" s="838" t="s">
        <v>585</v>
      </c>
      <c r="C2670" s="838" t="s">
        <v>586</v>
      </c>
      <c r="D2670" s="838" t="s">
        <v>2757</v>
      </c>
      <c r="E2670" s="838" t="s">
        <v>2758</v>
      </c>
    </row>
    <row r="2671" spans="2:5" x14ac:dyDescent="0.45">
      <c r="B2671" s="838" t="s">
        <v>585</v>
      </c>
      <c r="C2671" s="838" t="s">
        <v>589</v>
      </c>
      <c r="D2671" s="838" t="s">
        <v>2755</v>
      </c>
      <c r="E2671" s="838" t="s">
        <v>2756</v>
      </c>
    </row>
    <row r="2672" spans="2:5" x14ac:dyDescent="0.45">
      <c r="B2672" s="838" t="s">
        <v>585</v>
      </c>
      <c r="C2672" s="838" t="s">
        <v>589</v>
      </c>
      <c r="D2672" s="838" t="s">
        <v>2757</v>
      </c>
      <c r="E2672" s="838" t="s">
        <v>2758</v>
      </c>
    </row>
    <row r="2673" spans="2:5" x14ac:dyDescent="0.45">
      <c r="B2673" s="838" t="s">
        <v>585</v>
      </c>
      <c r="C2673" s="838" t="s">
        <v>592</v>
      </c>
      <c r="D2673" s="838" t="s">
        <v>2755</v>
      </c>
      <c r="E2673" s="838" t="s">
        <v>2756</v>
      </c>
    </row>
    <row r="2674" spans="2:5" x14ac:dyDescent="0.45">
      <c r="B2674" s="838" t="s">
        <v>585</v>
      </c>
      <c r="C2674" s="838" t="s">
        <v>592</v>
      </c>
      <c r="D2674" s="838" t="s">
        <v>2757</v>
      </c>
      <c r="E2674" s="838" t="s">
        <v>2758</v>
      </c>
    </row>
    <row r="2675" spans="2:5" x14ac:dyDescent="0.45">
      <c r="B2675" s="838" t="s">
        <v>585</v>
      </c>
      <c r="C2675" s="838" t="s">
        <v>586</v>
      </c>
      <c r="D2675" s="838" t="s">
        <v>2759</v>
      </c>
      <c r="E2675" s="838" t="s">
        <v>2760</v>
      </c>
    </row>
    <row r="2676" spans="2:5" x14ac:dyDescent="0.45">
      <c r="B2676" s="838" t="s">
        <v>585</v>
      </c>
      <c r="C2676" s="838" t="s">
        <v>589</v>
      </c>
      <c r="D2676" s="838" t="s">
        <v>2759</v>
      </c>
      <c r="E2676" s="838" t="s">
        <v>2760</v>
      </c>
    </row>
    <row r="2677" spans="2:5" x14ac:dyDescent="0.45">
      <c r="B2677" s="838" t="s">
        <v>585</v>
      </c>
      <c r="C2677" s="838" t="s">
        <v>592</v>
      </c>
      <c r="D2677" s="838" t="s">
        <v>2759</v>
      </c>
      <c r="E2677" s="838" t="s">
        <v>2760</v>
      </c>
    </row>
    <row r="2678" spans="2:5" x14ac:dyDescent="0.45">
      <c r="B2678" s="838" t="s">
        <v>585</v>
      </c>
      <c r="C2678" s="838" t="s">
        <v>586</v>
      </c>
      <c r="D2678" s="838" t="s">
        <v>2761</v>
      </c>
      <c r="E2678" s="838" t="s">
        <v>2762</v>
      </c>
    </row>
    <row r="2679" spans="2:5" x14ac:dyDescent="0.45">
      <c r="B2679" s="838" t="s">
        <v>585</v>
      </c>
      <c r="C2679" s="838" t="s">
        <v>586</v>
      </c>
      <c r="D2679" s="838" t="s">
        <v>2763</v>
      </c>
      <c r="E2679" s="838" t="s">
        <v>2764</v>
      </c>
    </row>
    <row r="2680" spans="2:5" x14ac:dyDescent="0.45">
      <c r="B2680" s="838" t="s">
        <v>585</v>
      </c>
      <c r="C2680" s="838" t="s">
        <v>589</v>
      </c>
      <c r="D2680" s="838" t="s">
        <v>2761</v>
      </c>
      <c r="E2680" s="838" t="s">
        <v>2762</v>
      </c>
    </row>
    <row r="2681" spans="2:5" x14ac:dyDescent="0.45">
      <c r="B2681" s="838" t="s">
        <v>585</v>
      </c>
      <c r="C2681" s="838" t="s">
        <v>589</v>
      </c>
      <c r="D2681" s="838" t="s">
        <v>2763</v>
      </c>
      <c r="E2681" s="838" t="s">
        <v>2764</v>
      </c>
    </row>
    <row r="2682" spans="2:5" x14ac:dyDescent="0.45">
      <c r="B2682" s="838" t="s">
        <v>585</v>
      </c>
      <c r="C2682" s="838" t="s">
        <v>592</v>
      </c>
      <c r="D2682" s="838" t="s">
        <v>2761</v>
      </c>
      <c r="E2682" s="838" t="s">
        <v>2762</v>
      </c>
    </row>
    <row r="2683" spans="2:5" x14ac:dyDescent="0.45">
      <c r="B2683" s="838" t="s">
        <v>585</v>
      </c>
      <c r="C2683" s="838" t="s">
        <v>592</v>
      </c>
      <c r="D2683" s="838" t="s">
        <v>2763</v>
      </c>
      <c r="E2683" s="838" t="s">
        <v>2764</v>
      </c>
    </row>
    <row r="2684" spans="2:5" x14ac:dyDescent="0.45">
      <c r="B2684" s="838" t="s">
        <v>585</v>
      </c>
      <c r="C2684" s="838" t="s">
        <v>586</v>
      </c>
      <c r="D2684" s="838" t="s">
        <v>2765</v>
      </c>
      <c r="E2684" s="838" t="s">
        <v>2766</v>
      </c>
    </row>
    <row r="2685" spans="2:5" x14ac:dyDescent="0.45">
      <c r="B2685" s="838" t="s">
        <v>585</v>
      </c>
      <c r="C2685" s="838" t="s">
        <v>586</v>
      </c>
      <c r="D2685" s="838" t="s">
        <v>791</v>
      </c>
      <c r="E2685" s="838" t="s">
        <v>792</v>
      </c>
    </row>
    <row r="2686" spans="2:5" x14ac:dyDescent="0.45">
      <c r="B2686" s="838" t="s">
        <v>585</v>
      </c>
      <c r="C2686" s="838" t="s">
        <v>589</v>
      </c>
      <c r="D2686" s="838" t="s">
        <v>2765</v>
      </c>
      <c r="E2686" s="838" t="s">
        <v>2766</v>
      </c>
    </row>
    <row r="2687" spans="2:5" x14ac:dyDescent="0.45">
      <c r="B2687" s="838" t="s">
        <v>585</v>
      </c>
      <c r="C2687" s="838" t="s">
        <v>589</v>
      </c>
      <c r="D2687" s="838" t="s">
        <v>791</v>
      </c>
      <c r="E2687" s="838" t="s">
        <v>792</v>
      </c>
    </row>
    <row r="2688" spans="2:5" x14ac:dyDescent="0.45">
      <c r="B2688" s="838" t="s">
        <v>585</v>
      </c>
      <c r="C2688" s="838" t="s">
        <v>592</v>
      </c>
      <c r="D2688" s="838" t="s">
        <v>2765</v>
      </c>
      <c r="E2688" s="838" t="s">
        <v>2766</v>
      </c>
    </row>
    <row r="2689" spans="2:5" x14ac:dyDescent="0.45">
      <c r="B2689" s="838" t="s">
        <v>585</v>
      </c>
      <c r="C2689" s="838" t="s">
        <v>592</v>
      </c>
      <c r="D2689" s="838" t="s">
        <v>791</v>
      </c>
      <c r="E2689" s="838" t="s">
        <v>792</v>
      </c>
    </row>
    <row r="2690" spans="2:5" x14ac:dyDescent="0.45">
      <c r="B2690" s="838" t="s">
        <v>585</v>
      </c>
      <c r="C2690" s="838" t="s">
        <v>586</v>
      </c>
      <c r="D2690" s="838" t="s">
        <v>2767</v>
      </c>
      <c r="E2690" s="838" t="s">
        <v>2768</v>
      </c>
    </row>
    <row r="2691" spans="2:5" x14ac:dyDescent="0.45">
      <c r="B2691" s="838" t="s">
        <v>585</v>
      </c>
      <c r="C2691" s="838" t="s">
        <v>586</v>
      </c>
      <c r="D2691" s="838" t="s">
        <v>2769</v>
      </c>
      <c r="E2691" s="838" t="s">
        <v>2770</v>
      </c>
    </row>
    <row r="2692" spans="2:5" x14ac:dyDescent="0.45">
      <c r="B2692" s="838" t="s">
        <v>585</v>
      </c>
      <c r="C2692" s="838" t="s">
        <v>589</v>
      </c>
      <c r="D2692" s="838" t="s">
        <v>2767</v>
      </c>
      <c r="E2692" s="838" t="s">
        <v>2768</v>
      </c>
    </row>
    <row r="2693" spans="2:5" x14ac:dyDescent="0.45">
      <c r="B2693" s="838" t="s">
        <v>585</v>
      </c>
      <c r="C2693" s="838" t="s">
        <v>589</v>
      </c>
      <c r="D2693" s="838" t="s">
        <v>2771</v>
      </c>
      <c r="E2693" s="838" t="s">
        <v>2772</v>
      </c>
    </row>
    <row r="2694" spans="2:5" x14ac:dyDescent="0.45">
      <c r="B2694" s="838" t="s">
        <v>585</v>
      </c>
      <c r="C2694" s="838" t="s">
        <v>592</v>
      </c>
      <c r="D2694" s="838" t="s">
        <v>2767</v>
      </c>
      <c r="E2694" s="838" t="s">
        <v>2768</v>
      </c>
    </row>
    <row r="2695" spans="2:5" x14ac:dyDescent="0.45">
      <c r="B2695" s="838" t="s">
        <v>585</v>
      </c>
      <c r="C2695" s="838" t="s">
        <v>592</v>
      </c>
      <c r="D2695" s="838" t="s">
        <v>2771</v>
      </c>
      <c r="E2695" s="838" t="s">
        <v>2772</v>
      </c>
    </row>
    <row r="2696" spans="2:5" x14ac:dyDescent="0.45">
      <c r="B2696" s="838" t="s">
        <v>585</v>
      </c>
      <c r="C2696" s="838" t="s">
        <v>586</v>
      </c>
      <c r="D2696" s="838" t="s">
        <v>2773</v>
      </c>
      <c r="E2696" s="838" t="s">
        <v>2774</v>
      </c>
    </row>
    <row r="2697" spans="2:5" x14ac:dyDescent="0.45">
      <c r="B2697" s="838" t="s">
        <v>585</v>
      </c>
      <c r="C2697" s="838" t="s">
        <v>586</v>
      </c>
      <c r="D2697" s="838" t="s">
        <v>2775</v>
      </c>
      <c r="E2697" s="838" t="s">
        <v>2776</v>
      </c>
    </row>
    <row r="2698" spans="2:5" x14ac:dyDescent="0.45">
      <c r="B2698" s="838" t="s">
        <v>585</v>
      </c>
      <c r="C2698" s="838" t="s">
        <v>589</v>
      </c>
      <c r="D2698" s="838" t="s">
        <v>2773</v>
      </c>
      <c r="E2698" s="838" t="s">
        <v>2774</v>
      </c>
    </row>
    <row r="2699" spans="2:5" x14ac:dyDescent="0.45">
      <c r="B2699" s="838" t="s">
        <v>585</v>
      </c>
      <c r="C2699" s="838" t="s">
        <v>589</v>
      </c>
      <c r="D2699" s="838" t="s">
        <v>2775</v>
      </c>
      <c r="E2699" s="838" t="s">
        <v>2776</v>
      </c>
    </row>
    <row r="2700" spans="2:5" x14ac:dyDescent="0.45">
      <c r="B2700" s="838" t="s">
        <v>585</v>
      </c>
      <c r="C2700" s="838" t="s">
        <v>592</v>
      </c>
      <c r="D2700" s="838" t="s">
        <v>2773</v>
      </c>
      <c r="E2700" s="838" t="s">
        <v>2774</v>
      </c>
    </row>
    <row r="2701" spans="2:5" x14ac:dyDescent="0.45">
      <c r="B2701" s="838" t="s">
        <v>585</v>
      </c>
      <c r="C2701" s="838" t="s">
        <v>592</v>
      </c>
      <c r="D2701" s="838" t="s">
        <v>2775</v>
      </c>
      <c r="E2701" s="838" t="s">
        <v>2776</v>
      </c>
    </row>
    <row r="2702" spans="2:5" x14ac:dyDescent="0.45">
      <c r="B2702" s="838" t="s">
        <v>585</v>
      </c>
      <c r="C2702" s="838" t="s">
        <v>586</v>
      </c>
      <c r="D2702" s="838" t="s">
        <v>2777</v>
      </c>
      <c r="E2702" s="838" t="s">
        <v>2778</v>
      </c>
    </row>
    <row r="2703" spans="2:5" x14ac:dyDescent="0.45">
      <c r="B2703" s="838" t="s">
        <v>585</v>
      </c>
      <c r="C2703" s="838" t="s">
        <v>586</v>
      </c>
      <c r="D2703" s="838" t="s">
        <v>2779</v>
      </c>
      <c r="E2703" s="838" t="s">
        <v>2780</v>
      </c>
    </row>
    <row r="2704" spans="2:5" x14ac:dyDescent="0.45">
      <c r="B2704" s="838" t="s">
        <v>585</v>
      </c>
      <c r="C2704" s="838" t="s">
        <v>589</v>
      </c>
      <c r="D2704" s="838" t="s">
        <v>2777</v>
      </c>
      <c r="E2704" s="838" t="s">
        <v>2778</v>
      </c>
    </row>
    <row r="2705" spans="2:5" x14ac:dyDescent="0.45">
      <c r="B2705" s="838" t="s">
        <v>585</v>
      </c>
      <c r="C2705" s="838" t="s">
        <v>589</v>
      </c>
      <c r="D2705" s="838" t="s">
        <v>2779</v>
      </c>
      <c r="E2705" s="838" t="s">
        <v>2780</v>
      </c>
    </row>
    <row r="2706" spans="2:5" x14ac:dyDescent="0.45">
      <c r="B2706" s="838" t="s">
        <v>585</v>
      </c>
      <c r="C2706" s="838" t="s">
        <v>592</v>
      </c>
      <c r="D2706" s="838" t="s">
        <v>2777</v>
      </c>
      <c r="E2706" s="838" t="s">
        <v>2778</v>
      </c>
    </row>
    <row r="2707" spans="2:5" x14ac:dyDescent="0.45">
      <c r="B2707" s="838" t="s">
        <v>585</v>
      </c>
      <c r="C2707" s="838" t="s">
        <v>592</v>
      </c>
      <c r="D2707" s="838" t="s">
        <v>2779</v>
      </c>
      <c r="E2707" s="838" t="s">
        <v>2780</v>
      </c>
    </row>
    <row r="2708" spans="2:5" x14ac:dyDescent="0.45">
      <c r="B2708" s="838" t="s">
        <v>585</v>
      </c>
      <c r="C2708" s="838" t="s">
        <v>586</v>
      </c>
      <c r="D2708" s="838" t="s">
        <v>2781</v>
      </c>
      <c r="E2708" s="838" t="s">
        <v>2782</v>
      </c>
    </row>
    <row r="2709" spans="2:5" x14ac:dyDescent="0.45">
      <c r="B2709" s="838" t="s">
        <v>585</v>
      </c>
      <c r="C2709" s="838" t="s">
        <v>589</v>
      </c>
      <c r="D2709" s="838" t="s">
        <v>2781</v>
      </c>
      <c r="E2709" s="838" t="s">
        <v>2782</v>
      </c>
    </row>
    <row r="2710" spans="2:5" x14ac:dyDescent="0.45">
      <c r="B2710" s="838" t="s">
        <v>585</v>
      </c>
      <c r="C2710" s="838" t="s">
        <v>592</v>
      </c>
      <c r="D2710" s="838" t="s">
        <v>2781</v>
      </c>
      <c r="E2710" s="838" t="s">
        <v>2782</v>
      </c>
    </row>
    <row r="2711" spans="2:5" x14ac:dyDescent="0.45">
      <c r="B2711" s="838" t="s">
        <v>585</v>
      </c>
      <c r="C2711" s="838" t="s">
        <v>586</v>
      </c>
      <c r="D2711" s="838" t="s">
        <v>2783</v>
      </c>
      <c r="E2711" s="838" t="s">
        <v>2784</v>
      </c>
    </row>
    <row r="2712" spans="2:5" x14ac:dyDescent="0.45">
      <c r="B2712" s="838" t="s">
        <v>585</v>
      </c>
      <c r="C2712" s="838" t="s">
        <v>589</v>
      </c>
      <c r="D2712" s="838" t="s">
        <v>2783</v>
      </c>
      <c r="E2712" s="838" t="s">
        <v>2784</v>
      </c>
    </row>
    <row r="2713" spans="2:5" x14ac:dyDescent="0.45">
      <c r="B2713" s="838" t="s">
        <v>585</v>
      </c>
      <c r="C2713" s="838" t="s">
        <v>592</v>
      </c>
      <c r="D2713" s="838" t="s">
        <v>2783</v>
      </c>
      <c r="E2713" s="838" t="s">
        <v>2784</v>
      </c>
    </row>
    <row r="2714" spans="2:5" x14ac:dyDescent="0.45">
      <c r="B2714" s="838" t="s">
        <v>585</v>
      </c>
      <c r="C2714" s="838" t="s">
        <v>586</v>
      </c>
      <c r="D2714" s="838" t="s">
        <v>2785</v>
      </c>
      <c r="E2714" s="838" t="s">
        <v>2786</v>
      </c>
    </row>
    <row r="2715" spans="2:5" x14ac:dyDescent="0.45">
      <c r="B2715" s="838" t="s">
        <v>585</v>
      </c>
      <c r="C2715" s="838" t="s">
        <v>589</v>
      </c>
      <c r="D2715" s="838" t="s">
        <v>2785</v>
      </c>
      <c r="E2715" s="838" t="s">
        <v>2786</v>
      </c>
    </row>
    <row r="2716" spans="2:5" x14ac:dyDescent="0.45">
      <c r="B2716" s="838" t="s">
        <v>585</v>
      </c>
      <c r="C2716" s="838" t="s">
        <v>592</v>
      </c>
      <c r="D2716" s="838" t="s">
        <v>2785</v>
      </c>
      <c r="E2716" s="838" t="s">
        <v>2786</v>
      </c>
    </row>
    <row r="2717" spans="2:5" x14ac:dyDescent="0.45">
      <c r="B2717" s="838" t="s">
        <v>585</v>
      </c>
      <c r="C2717" s="838" t="s">
        <v>586</v>
      </c>
      <c r="D2717" s="838" t="s">
        <v>2787</v>
      </c>
      <c r="E2717" s="838" t="s">
        <v>2788</v>
      </c>
    </row>
    <row r="2718" spans="2:5" x14ac:dyDescent="0.45">
      <c r="B2718" s="838" t="s">
        <v>585</v>
      </c>
      <c r="C2718" s="838" t="s">
        <v>586</v>
      </c>
      <c r="D2718" s="838" t="s">
        <v>2789</v>
      </c>
      <c r="E2718" s="838" t="s">
        <v>2790</v>
      </c>
    </row>
    <row r="2719" spans="2:5" x14ac:dyDescent="0.45">
      <c r="B2719" s="838" t="s">
        <v>585</v>
      </c>
      <c r="C2719" s="838" t="s">
        <v>586</v>
      </c>
      <c r="D2719" s="838" t="s">
        <v>2791</v>
      </c>
      <c r="E2719" s="838" t="s">
        <v>2792</v>
      </c>
    </row>
    <row r="2720" spans="2:5" x14ac:dyDescent="0.45">
      <c r="B2720" s="838" t="s">
        <v>585</v>
      </c>
      <c r="C2720" s="838" t="s">
        <v>586</v>
      </c>
      <c r="D2720" s="838" t="s">
        <v>2793</v>
      </c>
      <c r="E2720" s="838" t="s">
        <v>2794</v>
      </c>
    </row>
    <row r="2721" spans="2:5" x14ac:dyDescent="0.45">
      <c r="B2721" s="838" t="s">
        <v>585</v>
      </c>
      <c r="C2721" s="838" t="s">
        <v>586</v>
      </c>
      <c r="D2721" s="838" t="s">
        <v>2795</v>
      </c>
      <c r="E2721" s="838" t="s">
        <v>2796</v>
      </c>
    </row>
    <row r="2722" spans="2:5" x14ac:dyDescent="0.45">
      <c r="B2722" s="838" t="s">
        <v>585</v>
      </c>
      <c r="C2722" s="838" t="s">
        <v>589</v>
      </c>
      <c r="D2722" s="838" t="s">
        <v>2787</v>
      </c>
      <c r="E2722" s="838" t="s">
        <v>2788</v>
      </c>
    </row>
    <row r="2723" spans="2:5" x14ac:dyDescent="0.45">
      <c r="B2723" s="838" t="s">
        <v>585</v>
      </c>
      <c r="C2723" s="838" t="s">
        <v>589</v>
      </c>
      <c r="D2723" s="838" t="s">
        <v>2797</v>
      </c>
      <c r="E2723" s="838" t="s">
        <v>2790</v>
      </c>
    </row>
    <row r="2724" spans="2:5" x14ac:dyDescent="0.45">
      <c r="B2724" s="838" t="s">
        <v>585</v>
      </c>
      <c r="C2724" s="838" t="s">
        <v>589</v>
      </c>
      <c r="D2724" s="838" t="s">
        <v>2798</v>
      </c>
      <c r="E2724" s="838" t="s">
        <v>2792</v>
      </c>
    </row>
    <row r="2725" spans="2:5" x14ac:dyDescent="0.45">
      <c r="B2725" s="838" t="s">
        <v>585</v>
      </c>
      <c r="C2725" s="838" t="s">
        <v>589</v>
      </c>
      <c r="D2725" s="838" t="s">
        <v>2793</v>
      </c>
      <c r="E2725" s="838" t="s">
        <v>2794</v>
      </c>
    </row>
    <row r="2726" spans="2:5" x14ac:dyDescent="0.45">
      <c r="B2726" s="838" t="s">
        <v>585</v>
      </c>
      <c r="C2726" s="838" t="s">
        <v>589</v>
      </c>
      <c r="D2726" s="838" t="s">
        <v>2795</v>
      </c>
      <c r="E2726" s="838" t="s">
        <v>2796</v>
      </c>
    </row>
    <row r="2727" spans="2:5" x14ac:dyDescent="0.45">
      <c r="B2727" s="838" t="s">
        <v>585</v>
      </c>
      <c r="C2727" s="838" t="s">
        <v>592</v>
      </c>
      <c r="D2727" s="838" t="s">
        <v>2787</v>
      </c>
      <c r="E2727" s="838" t="s">
        <v>2788</v>
      </c>
    </row>
    <row r="2728" spans="2:5" x14ac:dyDescent="0.45">
      <c r="B2728" s="838" t="s">
        <v>585</v>
      </c>
      <c r="C2728" s="838" t="s">
        <v>592</v>
      </c>
      <c r="D2728" s="838" t="s">
        <v>2797</v>
      </c>
      <c r="E2728" s="838" t="s">
        <v>2790</v>
      </c>
    </row>
    <row r="2729" spans="2:5" x14ac:dyDescent="0.45">
      <c r="B2729" s="838" t="s">
        <v>585</v>
      </c>
      <c r="C2729" s="838" t="s">
        <v>592</v>
      </c>
      <c r="D2729" s="838" t="s">
        <v>2798</v>
      </c>
      <c r="E2729" s="838" t="s">
        <v>2792</v>
      </c>
    </row>
    <row r="2730" spans="2:5" x14ac:dyDescent="0.45">
      <c r="B2730" s="838" t="s">
        <v>585</v>
      </c>
      <c r="C2730" s="838" t="s">
        <v>592</v>
      </c>
      <c r="D2730" s="838" t="s">
        <v>2793</v>
      </c>
      <c r="E2730" s="838" t="s">
        <v>2794</v>
      </c>
    </row>
    <row r="2731" spans="2:5" x14ac:dyDescent="0.45">
      <c r="B2731" s="838" t="s">
        <v>585</v>
      </c>
      <c r="C2731" s="838" t="s">
        <v>592</v>
      </c>
      <c r="D2731" s="838" t="s">
        <v>2795</v>
      </c>
      <c r="E2731" s="838" t="s">
        <v>2796</v>
      </c>
    </row>
    <row r="2732" spans="2:5" x14ac:dyDescent="0.45">
      <c r="B2732" s="838" t="s">
        <v>585</v>
      </c>
      <c r="C2732" s="838" t="s">
        <v>586</v>
      </c>
      <c r="D2732" s="838" t="s">
        <v>2799</v>
      </c>
      <c r="E2732" s="838" t="s">
        <v>2800</v>
      </c>
    </row>
    <row r="2733" spans="2:5" x14ac:dyDescent="0.45">
      <c r="B2733" s="838" t="s">
        <v>585</v>
      </c>
      <c r="C2733" s="838" t="s">
        <v>586</v>
      </c>
      <c r="D2733" s="838" t="s">
        <v>2801</v>
      </c>
      <c r="E2733" s="838" t="s">
        <v>2802</v>
      </c>
    </row>
    <row r="2734" spans="2:5" x14ac:dyDescent="0.45">
      <c r="B2734" s="838" t="s">
        <v>585</v>
      </c>
      <c r="C2734" s="838" t="s">
        <v>586</v>
      </c>
      <c r="D2734" s="838" t="s">
        <v>2803</v>
      </c>
      <c r="E2734" s="838" t="s">
        <v>2804</v>
      </c>
    </row>
    <row r="2735" spans="2:5" x14ac:dyDescent="0.45">
      <c r="B2735" s="838" t="s">
        <v>585</v>
      </c>
      <c r="C2735" s="838" t="s">
        <v>589</v>
      </c>
      <c r="D2735" s="838" t="s">
        <v>2799</v>
      </c>
      <c r="E2735" s="838" t="s">
        <v>2800</v>
      </c>
    </row>
    <row r="2736" spans="2:5" x14ac:dyDescent="0.45">
      <c r="B2736" s="838" t="s">
        <v>585</v>
      </c>
      <c r="C2736" s="838" t="s">
        <v>589</v>
      </c>
      <c r="D2736" s="838" t="s">
        <v>2801</v>
      </c>
      <c r="E2736" s="838" t="s">
        <v>2802</v>
      </c>
    </row>
    <row r="2737" spans="2:5" x14ac:dyDescent="0.45">
      <c r="B2737" s="838" t="s">
        <v>585</v>
      </c>
      <c r="C2737" s="838" t="s">
        <v>589</v>
      </c>
      <c r="D2737" s="838" t="s">
        <v>2803</v>
      </c>
      <c r="E2737" s="838" t="s">
        <v>2804</v>
      </c>
    </row>
    <row r="2738" spans="2:5" x14ac:dyDescent="0.45">
      <c r="B2738" s="838" t="s">
        <v>585</v>
      </c>
      <c r="C2738" s="838" t="s">
        <v>592</v>
      </c>
      <c r="D2738" s="838" t="s">
        <v>2799</v>
      </c>
      <c r="E2738" s="838" t="s">
        <v>2800</v>
      </c>
    </row>
    <row r="2739" spans="2:5" x14ac:dyDescent="0.45">
      <c r="B2739" s="838" t="s">
        <v>585</v>
      </c>
      <c r="C2739" s="838" t="s">
        <v>592</v>
      </c>
      <c r="D2739" s="838" t="s">
        <v>2801</v>
      </c>
      <c r="E2739" s="838" t="s">
        <v>2802</v>
      </c>
    </row>
    <row r="2740" spans="2:5" x14ac:dyDescent="0.45">
      <c r="B2740" s="838" t="s">
        <v>585</v>
      </c>
      <c r="C2740" s="838" t="s">
        <v>592</v>
      </c>
      <c r="D2740" s="838" t="s">
        <v>2803</v>
      </c>
      <c r="E2740" s="838" t="s">
        <v>2804</v>
      </c>
    </row>
    <row r="2741" spans="2:5" x14ac:dyDescent="0.45">
      <c r="B2741" s="838" t="s">
        <v>585</v>
      </c>
      <c r="C2741" s="838" t="s">
        <v>586</v>
      </c>
      <c r="D2741" s="838" t="s">
        <v>2481</v>
      </c>
      <c r="E2741" s="838" t="s">
        <v>2482</v>
      </c>
    </row>
    <row r="2742" spans="2:5" x14ac:dyDescent="0.45">
      <c r="B2742" s="838" t="s">
        <v>585</v>
      </c>
      <c r="C2742" s="838" t="s">
        <v>586</v>
      </c>
      <c r="D2742" s="838" t="s">
        <v>2313</v>
      </c>
      <c r="E2742" s="838" t="s">
        <v>2314</v>
      </c>
    </row>
    <row r="2743" spans="2:5" x14ac:dyDescent="0.45">
      <c r="B2743" s="838" t="s">
        <v>585</v>
      </c>
      <c r="C2743" s="838" t="s">
        <v>586</v>
      </c>
      <c r="D2743" s="838" t="s">
        <v>2525</v>
      </c>
      <c r="E2743" s="838" t="s">
        <v>2526</v>
      </c>
    </row>
    <row r="2744" spans="2:5" x14ac:dyDescent="0.45">
      <c r="B2744" s="838" t="s">
        <v>585</v>
      </c>
      <c r="C2744" s="838" t="s">
        <v>586</v>
      </c>
      <c r="D2744" s="838" t="s">
        <v>2805</v>
      </c>
      <c r="E2744" s="838" t="s">
        <v>2806</v>
      </c>
    </row>
    <row r="2745" spans="2:5" x14ac:dyDescent="0.45">
      <c r="B2745" s="838" t="s">
        <v>585</v>
      </c>
      <c r="C2745" s="838" t="s">
        <v>586</v>
      </c>
      <c r="D2745" s="838" t="s">
        <v>2807</v>
      </c>
      <c r="E2745" s="838" t="s">
        <v>2808</v>
      </c>
    </row>
    <row r="2746" spans="2:5" x14ac:dyDescent="0.45">
      <c r="B2746" s="838" t="s">
        <v>585</v>
      </c>
      <c r="C2746" s="838" t="s">
        <v>589</v>
      </c>
      <c r="D2746" s="838" t="s">
        <v>2481</v>
      </c>
      <c r="E2746" s="838" t="s">
        <v>2482</v>
      </c>
    </row>
    <row r="2747" spans="2:5" x14ac:dyDescent="0.45">
      <c r="B2747" s="838" t="s">
        <v>585</v>
      </c>
      <c r="C2747" s="838" t="s">
        <v>589</v>
      </c>
      <c r="D2747" s="838" t="s">
        <v>2313</v>
      </c>
      <c r="E2747" s="838" t="s">
        <v>2314</v>
      </c>
    </row>
    <row r="2748" spans="2:5" x14ac:dyDescent="0.45">
      <c r="B2748" s="838" t="s">
        <v>585</v>
      </c>
      <c r="C2748" s="838" t="s">
        <v>589</v>
      </c>
      <c r="D2748" s="838" t="s">
        <v>2525</v>
      </c>
      <c r="E2748" s="838" t="s">
        <v>2526</v>
      </c>
    </row>
    <row r="2749" spans="2:5" x14ac:dyDescent="0.45">
      <c r="B2749" s="838" t="s">
        <v>585</v>
      </c>
      <c r="C2749" s="838" t="s">
        <v>589</v>
      </c>
      <c r="D2749" s="838" t="s">
        <v>2805</v>
      </c>
      <c r="E2749" s="838" t="s">
        <v>2806</v>
      </c>
    </row>
    <row r="2750" spans="2:5" x14ac:dyDescent="0.45">
      <c r="B2750" s="838" t="s">
        <v>585</v>
      </c>
      <c r="C2750" s="838" t="s">
        <v>589</v>
      </c>
      <c r="D2750" s="838" t="s">
        <v>2807</v>
      </c>
      <c r="E2750" s="838" t="s">
        <v>2808</v>
      </c>
    </row>
    <row r="2751" spans="2:5" x14ac:dyDescent="0.45">
      <c r="B2751" s="838" t="s">
        <v>585</v>
      </c>
      <c r="C2751" s="838" t="s">
        <v>592</v>
      </c>
      <c r="D2751" s="838" t="s">
        <v>2481</v>
      </c>
      <c r="E2751" s="838" t="s">
        <v>2482</v>
      </c>
    </row>
    <row r="2752" spans="2:5" x14ac:dyDescent="0.45">
      <c r="B2752" s="838" t="s">
        <v>585</v>
      </c>
      <c r="C2752" s="838" t="s">
        <v>592</v>
      </c>
      <c r="D2752" s="838" t="s">
        <v>2313</v>
      </c>
      <c r="E2752" s="838" t="s">
        <v>2314</v>
      </c>
    </row>
    <row r="2753" spans="2:5" x14ac:dyDescent="0.45">
      <c r="B2753" s="838" t="s">
        <v>585</v>
      </c>
      <c r="C2753" s="838" t="s">
        <v>592</v>
      </c>
      <c r="D2753" s="838" t="s">
        <v>2525</v>
      </c>
      <c r="E2753" s="838" t="s">
        <v>2526</v>
      </c>
    </row>
    <row r="2754" spans="2:5" x14ac:dyDescent="0.45">
      <c r="B2754" s="838" t="s">
        <v>585</v>
      </c>
      <c r="C2754" s="838" t="s">
        <v>592</v>
      </c>
      <c r="D2754" s="838" t="s">
        <v>2805</v>
      </c>
      <c r="E2754" s="838" t="s">
        <v>2806</v>
      </c>
    </row>
    <row r="2755" spans="2:5" x14ac:dyDescent="0.45">
      <c r="B2755" s="838" t="s">
        <v>585</v>
      </c>
      <c r="C2755" s="838" t="s">
        <v>592</v>
      </c>
      <c r="D2755" s="838" t="s">
        <v>2807</v>
      </c>
      <c r="E2755" s="838" t="s">
        <v>2808</v>
      </c>
    </row>
    <row r="2756" spans="2:5" x14ac:dyDescent="0.45">
      <c r="B2756" s="838" t="s">
        <v>585</v>
      </c>
      <c r="C2756" s="838" t="s">
        <v>586</v>
      </c>
      <c r="D2756" s="838" t="s">
        <v>2809</v>
      </c>
      <c r="E2756" s="838" t="s">
        <v>2810</v>
      </c>
    </row>
    <row r="2757" spans="2:5" x14ac:dyDescent="0.45">
      <c r="B2757" s="838" t="s">
        <v>585</v>
      </c>
      <c r="C2757" s="838" t="s">
        <v>589</v>
      </c>
      <c r="D2757" s="838" t="s">
        <v>2809</v>
      </c>
      <c r="E2757" s="838" t="s">
        <v>2810</v>
      </c>
    </row>
    <row r="2758" spans="2:5" x14ac:dyDescent="0.45">
      <c r="B2758" s="838" t="s">
        <v>585</v>
      </c>
      <c r="C2758" s="838" t="s">
        <v>592</v>
      </c>
      <c r="D2758" s="838" t="s">
        <v>2809</v>
      </c>
      <c r="E2758" s="838" t="s">
        <v>2810</v>
      </c>
    </row>
    <row r="2759" spans="2:5" x14ac:dyDescent="0.45">
      <c r="B2759" s="838" t="s">
        <v>585</v>
      </c>
      <c r="C2759" s="838" t="s">
        <v>586</v>
      </c>
      <c r="D2759" s="838" t="s">
        <v>2811</v>
      </c>
      <c r="E2759" s="838" t="s">
        <v>2812</v>
      </c>
    </row>
    <row r="2760" spans="2:5" x14ac:dyDescent="0.45">
      <c r="B2760" s="838" t="s">
        <v>585</v>
      </c>
      <c r="C2760" s="838" t="s">
        <v>586</v>
      </c>
      <c r="D2760" s="838" t="s">
        <v>2813</v>
      </c>
      <c r="E2760" s="838" t="s">
        <v>2814</v>
      </c>
    </row>
    <row r="2761" spans="2:5" x14ac:dyDescent="0.45">
      <c r="B2761" s="838" t="s">
        <v>585</v>
      </c>
      <c r="C2761" s="838" t="s">
        <v>586</v>
      </c>
      <c r="D2761" s="838" t="s">
        <v>2815</v>
      </c>
      <c r="E2761" s="838" t="s">
        <v>2816</v>
      </c>
    </row>
    <row r="2762" spans="2:5" x14ac:dyDescent="0.45">
      <c r="B2762" s="838" t="s">
        <v>585</v>
      </c>
      <c r="C2762" s="838" t="s">
        <v>589</v>
      </c>
      <c r="D2762" s="838" t="s">
        <v>2811</v>
      </c>
      <c r="E2762" s="838" t="s">
        <v>2812</v>
      </c>
    </row>
    <row r="2763" spans="2:5" x14ac:dyDescent="0.45">
      <c r="B2763" s="838" t="s">
        <v>585</v>
      </c>
      <c r="C2763" s="838" t="s">
        <v>589</v>
      </c>
      <c r="D2763" s="838" t="s">
        <v>2817</v>
      </c>
      <c r="E2763" s="838" t="s">
        <v>2814</v>
      </c>
    </row>
    <row r="2764" spans="2:5" x14ac:dyDescent="0.45">
      <c r="B2764" s="838" t="s">
        <v>585</v>
      </c>
      <c r="C2764" s="838" t="s">
        <v>589</v>
      </c>
      <c r="D2764" s="838" t="s">
        <v>2818</v>
      </c>
      <c r="E2764" s="838" t="s">
        <v>2816</v>
      </c>
    </row>
    <row r="2765" spans="2:5" x14ac:dyDescent="0.45">
      <c r="B2765" s="838" t="s">
        <v>585</v>
      </c>
      <c r="C2765" s="838" t="s">
        <v>592</v>
      </c>
      <c r="D2765" s="838" t="s">
        <v>2811</v>
      </c>
      <c r="E2765" s="838" t="s">
        <v>2812</v>
      </c>
    </row>
    <row r="2766" spans="2:5" x14ac:dyDescent="0.45">
      <c r="B2766" s="838" t="s">
        <v>585</v>
      </c>
      <c r="C2766" s="838" t="s">
        <v>592</v>
      </c>
      <c r="D2766" s="838" t="s">
        <v>2817</v>
      </c>
      <c r="E2766" s="838" t="s">
        <v>2814</v>
      </c>
    </row>
    <row r="2767" spans="2:5" x14ac:dyDescent="0.45">
      <c r="B2767" s="838" t="s">
        <v>585</v>
      </c>
      <c r="C2767" s="838" t="s">
        <v>592</v>
      </c>
      <c r="D2767" s="838" t="s">
        <v>2818</v>
      </c>
      <c r="E2767" s="838" t="s">
        <v>2816</v>
      </c>
    </row>
    <row r="2768" spans="2:5" x14ac:dyDescent="0.45">
      <c r="B2768" s="838" t="s">
        <v>585</v>
      </c>
      <c r="C2768" s="838" t="s">
        <v>586</v>
      </c>
      <c r="D2768" s="838" t="s">
        <v>2819</v>
      </c>
      <c r="E2768" s="838" t="s">
        <v>2820</v>
      </c>
    </row>
    <row r="2769" spans="2:5" x14ac:dyDescent="0.45">
      <c r="B2769" s="838" t="s">
        <v>585</v>
      </c>
      <c r="C2769" s="838" t="s">
        <v>589</v>
      </c>
      <c r="D2769" s="838" t="s">
        <v>2821</v>
      </c>
      <c r="E2769" s="838" t="s">
        <v>2820</v>
      </c>
    </row>
    <row r="2770" spans="2:5" x14ac:dyDescent="0.45">
      <c r="B2770" s="838" t="s">
        <v>585</v>
      </c>
      <c r="C2770" s="838" t="s">
        <v>592</v>
      </c>
      <c r="D2770" s="838" t="s">
        <v>2821</v>
      </c>
      <c r="E2770" s="838" t="s">
        <v>2820</v>
      </c>
    </row>
    <row r="2771" spans="2:5" x14ac:dyDescent="0.45">
      <c r="B2771" s="838" t="s">
        <v>585</v>
      </c>
      <c r="C2771" s="838" t="s">
        <v>586</v>
      </c>
      <c r="D2771" s="838" t="s">
        <v>2822</v>
      </c>
      <c r="E2771" s="838" t="s">
        <v>2823</v>
      </c>
    </row>
    <row r="2772" spans="2:5" x14ac:dyDescent="0.45">
      <c r="B2772" s="838" t="s">
        <v>585</v>
      </c>
      <c r="C2772" s="838" t="s">
        <v>586</v>
      </c>
      <c r="D2772" s="838" t="s">
        <v>2824</v>
      </c>
      <c r="E2772" s="838" t="s">
        <v>2825</v>
      </c>
    </row>
    <row r="2773" spans="2:5" x14ac:dyDescent="0.45">
      <c r="B2773" s="838" t="s">
        <v>585</v>
      </c>
      <c r="C2773" s="838" t="s">
        <v>589</v>
      </c>
      <c r="D2773" s="838" t="s">
        <v>2822</v>
      </c>
      <c r="E2773" s="838" t="s">
        <v>2823</v>
      </c>
    </row>
    <row r="2774" spans="2:5" x14ac:dyDescent="0.45">
      <c r="B2774" s="838" t="s">
        <v>585</v>
      </c>
      <c r="C2774" s="838" t="s">
        <v>589</v>
      </c>
      <c r="D2774" s="838" t="s">
        <v>2824</v>
      </c>
      <c r="E2774" s="838" t="s">
        <v>2825</v>
      </c>
    </row>
    <row r="2775" spans="2:5" x14ac:dyDescent="0.45">
      <c r="B2775" s="838" t="s">
        <v>585</v>
      </c>
      <c r="C2775" s="838" t="s">
        <v>592</v>
      </c>
      <c r="D2775" s="838" t="s">
        <v>2822</v>
      </c>
      <c r="E2775" s="838" t="s">
        <v>2823</v>
      </c>
    </row>
    <row r="2776" spans="2:5" x14ac:dyDescent="0.45">
      <c r="B2776" s="838" t="s">
        <v>585</v>
      </c>
      <c r="C2776" s="838" t="s">
        <v>592</v>
      </c>
      <c r="D2776" s="838" t="s">
        <v>2824</v>
      </c>
      <c r="E2776" s="838" t="s">
        <v>2825</v>
      </c>
    </row>
    <row r="2777" spans="2:5" x14ac:dyDescent="0.45">
      <c r="B2777" s="838" t="s">
        <v>585</v>
      </c>
      <c r="C2777" s="838" t="s">
        <v>586</v>
      </c>
      <c r="D2777" s="838" t="s">
        <v>2826</v>
      </c>
      <c r="E2777" s="838" t="s">
        <v>2827</v>
      </c>
    </row>
    <row r="2778" spans="2:5" x14ac:dyDescent="0.45">
      <c r="B2778" s="838" t="s">
        <v>585</v>
      </c>
      <c r="C2778" s="838" t="s">
        <v>586</v>
      </c>
      <c r="D2778" s="838" t="s">
        <v>2828</v>
      </c>
      <c r="E2778" s="838" t="s">
        <v>2829</v>
      </c>
    </row>
    <row r="2779" spans="2:5" x14ac:dyDescent="0.45">
      <c r="B2779" s="838" t="s">
        <v>585</v>
      </c>
      <c r="C2779" s="838" t="s">
        <v>589</v>
      </c>
      <c r="D2779" s="838" t="s">
        <v>2826</v>
      </c>
      <c r="E2779" s="838" t="s">
        <v>2827</v>
      </c>
    </row>
    <row r="2780" spans="2:5" x14ac:dyDescent="0.45">
      <c r="B2780" s="838" t="s">
        <v>585</v>
      </c>
      <c r="C2780" s="838" t="s">
        <v>589</v>
      </c>
      <c r="D2780" s="838" t="s">
        <v>2828</v>
      </c>
      <c r="E2780" s="838" t="s">
        <v>2829</v>
      </c>
    </row>
    <row r="2781" spans="2:5" x14ac:dyDescent="0.45">
      <c r="B2781" s="838" t="s">
        <v>585</v>
      </c>
      <c r="C2781" s="838" t="s">
        <v>592</v>
      </c>
      <c r="D2781" s="838" t="s">
        <v>2826</v>
      </c>
      <c r="E2781" s="838" t="s">
        <v>2827</v>
      </c>
    </row>
    <row r="2782" spans="2:5" x14ac:dyDescent="0.45">
      <c r="B2782" s="838" t="s">
        <v>585</v>
      </c>
      <c r="C2782" s="838" t="s">
        <v>592</v>
      </c>
      <c r="D2782" s="838" t="s">
        <v>2828</v>
      </c>
      <c r="E2782" s="838" t="s">
        <v>2829</v>
      </c>
    </row>
    <row r="2783" spans="2:5" x14ac:dyDescent="0.45">
      <c r="B2783" s="838" t="s">
        <v>585</v>
      </c>
      <c r="C2783" s="838" t="s">
        <v>586</v>
      </c>
      <c r="D2783" s="838" t="s">
        <v>2830</v>
      </c>
      <c r="E2783" s="838" t="s">
        <v>2831</v>
      </c>
    </row>
    <row r="2784" spans="2:5" x14ac:dyDescent="0.45">
      <c r="B2784" s="838" t="s">
        <v>585</v>
      </c>
      <c r="C2784" s="838" t="s">
        <v>589</v>
      </c>
      <c r="D2784" s="838" t="s">
        <v>2830</v>
      </c>
      <c r="E2784" s="838" t="s">
        <v>2831</v>
      </c>
    </row>
    <row r="2785" spans="2:5" x14ac:dyDescent="0.45">
      <c r="B2785" s="838" t="s">
        <v>585</v>
      </c>
      <c r="C2785" s="838" t="s">
        <v>592</v>
      </c>
      <c r="D2785" s="838" t="s">
        <v>2830</v>
      </c>
      <c r="E2785" s="838" t="s">
        <v>2831</v>
      </c>
    </row>
    <row r="2786" spans="2:5" x14ac:dyDescent="0.45">
      <c r="B2786" s="838" t="s">
        <v>585</v>
      </c>
      <c r="C2786" s="838" t="s">
        <v>586</v>
      </c>
      <c r="D2786" s="838" t="s">
        <v>2832</v>
      </c>
      <c r="E2786" s="838" t="s">
        <v>2833</v>
      </c>
    </row>
    <row r="2787" spans="2:5" x14ac:dyDescent="0.45">
      <c r="B2787" s="838" t="s">
        <v>585</v>
      </c>
      <c r="C2787" s="838" t="s">
        <v>589</v>
      </c>
      <c r="D2787" s="838" t="s">
        <v>2832</v>
      </c>
      <c r="E2787" s="838" t="s">
        <v>2833</v>
      </c>
    </row>
    <row r="2788" spans="2:5" x14ac:dyDescent="0.45">
      <c r="B2788" s="838" t="s">
        <v>585</v>
      </c>
      <c r="C2788" s="838" t="s">
        <v>592</v>
      </c>
      <c r="D2788" s="838" t="s">
        <v>2832</v>
      </c>
      <c r="E2788" s="838" t="s">
        <v>2833</v>
      </c>
    </row>
    <row r="2789" spans="2:5" x14ac:dyDescent="0.45">
      <c r="B2789" s="838" t="s">
        <v>585</v>
      </c>
      <c r="C2789" s="838" t="s">
        <v>586</v>
      </c>
      <c r="D2789" s="838" t="s">
        <v>2834</v>
      </c>
      <c r="E2789" s="838" t="s">
        <v>2835</v>
      </c>
    </row>
    <row r="2790" spans="2:5" x14ac:dyDescent="0.45">
      <c r="B2790" s="838" t="s">
        <v>585</v>
      </c>
      <c r="C2790" s="838" t="s">
        <v>589</v>
      </c>
      <c r="D2790" s="838" t="s">
        <v>2834</v>
      </c>
      <c r="E2790" s="838" t="s">
        <v>2835</v>
      </c>
    </row>
    <row r="2791" spans="2:5" x14ac:dyDescent="0.45">
      <c r="B2791" s="838" t="s">
        <v>585</v>
      </c>
      <c r="C2791" s="838" t="s">
        <v>592</v>
      </c>
      <c r="D2791" s="838" t="s">
        <v>2834</v>
      </c>
      <c r="E2791" s="838" t="s">
        <v>2835</v>
      </c>
    </row>
    <row r="2792" spans="2:5" x14ac:dyDescent="0.45">
      <c r="B2792" s="838" t="s">
        <v>585</v>
      </c>
      <c r="C2792" s="838" t="s">
        <v>586</v>
      </c>
      <c r="D2792" s="838" t="s">
        <v>2836</v>
      </c>
      <c r="E2792" s="838" t="s">
        <v>2837</v>
      </c>
    </row>
    <row r="2793" spans="2:5" x14ac:dyDescent="0.45">
      <c r="B2793" s="838" t="s">
        <v>585</v>
      </c>
      <c r="C2793" s="838" t="s">
        <v>589</v>
      </c>
      <c r="D2793" s="838" t="s">
        <v>2836</v>
      </c>
      <c r="E2793" s="838" t="s">
        <v>2837</v>
      </c>
    </row>
    <row r="2794" spans="2:5" x14ac:dyDescent="0.45">
      <c r="B2794" s="838" t="s">
        <v>585</v>
      </c>
      <c r="C2794" s="838" t="s">
        <v>592</v>
      </c>
      <c r="D2794" s="838" t="s">
        <v>2836</v>
      </c>
      <c r="E2794" s="838" t="s">
        <v>2837</v>
      </c>
    </row>
    <row r="2795" spans="2:5" x14ac:dyDescent="0.45">
      <c r="B2795" s="838" t="s">
        <v>585</v>
      </c>
      <c r="C2795" s="838" t="s">
        <v>586</v>
      </c>
      <c r="D2795" s="838" t="s">
        <v>2838</v>
      </c>
      <c r="E2795" s="838" t="s">
        <v>2839</v>
      </c>
    </row>
    <row r="2796" spans="2:5" x14ac:dyDescent="0.45">
      <c r="B2796" s="838" t="s">
        <v>585</v>
      </c>
      <c r="C2796" s="838" t="s">
        <v>589</v>
      </c>
      <c r="D2796" s="838" t="s">
        <v>2838</v>
      </c>
      <c r="E2796" s="838" t="s">
        <v>2839</v>
      </c>
    </row>
    <row r="2797" spans="2:5" x14ac:dyDescent="0.45">
      <c r="B2797" s="838" t="s">
        <v>585</v>
      </c>
      <c r="C2797" s="838" t="s">
        <v>592</v>
      </c>
      <c r="D2797" s="838" t="s">
        <v>2838</v>
      </c>
      <c r="E2797" s="838" t="s">
        <v>2839</v>
      </c>
    </row>
    <row r="2798" spans="2:5" x14ac:dyDescent="0.45">
      <c r="B2798" s="838" t="s">
        <v>585</v>
      </c>
      <c r="C2798" s="838" t="s">
        <v>586</v>
      </c>
      <c r="D2798" s="838" t="s">
        <v>2840</v>
      </c>
      <c r="E2798" s="838" t="s">
        <v>2841</v>
      </c>
    </row>
    <row r="2799" spans="2:5" x14ac:dyDescent="0.45">
      <c r="B2799" s="838" t="s">
        <v>585</v>
      </c>
      <c r="C2799" s="838" t="s">
        <v>589</v>
      </c>
      <c r="D2799" s="838" t="s">
        <v>2840</v>
      </c>
      <c r="E2799" s="838" t="s">
        <v>2841</v>
      </c>
    </row>
    <row r="2800" spans="2:5" x14ac:dyDescent="0.45">
      <c r="B2800" s="838" t="s">
        <v>585</v>
      </c>
      <c r="C2800" s="838" t="s">
        <v>592</v>
      </c>
      <c r="D2800" s="838" t="s">
        <v>2840</v>
      </c>
      <c r="E2800" s="838" t="s">
        <v>2841</v>
      </c>
    </row>
    <row r="2801" spans="2:5" x14ac:dyDescent="0.45">
      <c r="B2801" s="838" t="s">
        <v>585</v>
      </c>
      <c r="C2801" s="838" t="s">
        <v>586</v>
      </c>
      <c r="D2801" s="838" t="s">
        <v>2842</v>
      </c>
      <c r="E2801" s="838" t="s">
        <v>2843</v>
      </c>
    </row>
    <row r="2802" spans="2:5" x14ac:dyDescent="0.45">
      <c r="B2802" s="838" t="s">
        <v>585</v>
      </c>
      <c r="C2802" s="838" t="s">
        <v>586</v>
      </c>
      <c r="D2802" s="838" t="s">
        <v>992</v>
      </c>
      <c r="E2802" s="838" t="s">
        <v>993</v>
      </c>
    </row>
    <row r="2803" spans="2:5" x14ac:dyDescent="0.45">
      <c r="B2803" s="838" t="s">
        <v>585</v>
      </c>
      <c r="C2803" s="838" t="s">
        <v>589</v>
      </c>
      <c r="D2803" s="838" t="s">
        <v>2844</v>
      </c>
      <c r="E2803" s="838" t="s">
        <v>2845</v>
      </c>
    </row>
    <row r="2804" spans="2:5" x14ac:dyDescent="0.45">
      <c r="B2804" s="838" t="s">
        <v>585</v>
      </c>
      <c r="C2804" s="838" t="s">
        <v>589</v>
      </c>
      <c r="D2804" s="838" t="s">
        <v>992</v>
      </c>
      <c r="E2804" s="838" t="s">
        <v>993</v>
      </c>
    </row>
    <row r="2805" spans="2:5" x14ac:dyDescent="0.45">
      <c r="B2805" s="838" t="s">
        <v>585</v>
      </c>
      <c r="C2805" s="838" t="s">
        <v>592</v>
      </c>
      <c r="D2805" s="838" t="s">
        <v>2844</v>
      </c>
      <c r="E2805" s="838" t="s">
        <v>2845</v>
      </c>
    </row>
    <row r="2806" spans="2:5" x14ac:dyDescent="0.45">
      <c r="B2806" s="838" t="s">
        <v>585</v>
      </c>
      <c r="C2806" s="838" t="s">
        <v>592</v>
      </c>
      <c r="D2806" s="838" t="s">
        <v>992</v>
      </c>
      <c r="E2806" s="838" t="s">
        <v>993</v>
      </c>
    </row>
    <row r="2807" spans="2:5" x14ac:dyDescent="0.45">
      <c r="B2807" s="838" t="s">
        <v>595</v>
      </c>
      <c r="C2807" s="838" t="s">
        <v>596</v>
      </c>
      <c r="D2807" s="838" t="s">
        <v>596</v>
      </c>
      <c r="E2807" s="838" t="s">
        <v>595</v>
      </c>
    </row>
    <row r="2808" spans="2:5" x14ac:dyDescent="0.45">
      <c r="B2808" s="838" t="s">
        <v>595</v>
      </c>
      <c r="C2808" s="838" t="s">
        <v>596</v>
      </c>
      <c r="D2808" s="838" t="s">
        <v>1623</v>
      </c>
      <c r="E2808" s="838" t="s">
        <v>1624</v>
      </c>
    </row>
    <row r="2809" spans="2:5" x14ac:dyDescent="0.45">
      <c r="B2809" s="838" t="s">
        <v>595</v>
      </c>
      <c r="C2809" s="838" t="s">
        <v>596</v>
      </c>
      <c r="D2809" s="838" t="s">
        <v>2846</v>
      </c>
      <c r="E2809" s="838" t="s">
        <v>2847</v>
      </c>
    </row>
    <row r="2810" spans="2:5" x14ac:dyDescent="0.45">
      <c r="B2810" s="838" t="s">
        <v>595</v>
      </c>
      <c r="C2810" s="838" t="s">
        <v>596</v>
      </c>
      <c r="D2810" s="838" t="s">
        <v>2848</v>
      </c>
      <c r="E2810" s="838" t="s">
        <v>2849</v>
      </c>
    </row>
    <row r="2811" spans="2:5" x14ac:dyDescent="0.45">
      <c r="B2811" s="838" t="s">
        <v>595</v>
      </c>
      <c r="C2811" s="838" t="s">
        <v>596</v>
      </c>
      <c r="D2811" s="838" t="s">
        <v>2850</v>
      </c>
      <c r="E2811" s="838" t="s">
        <v>2851</v>
      </c>
    </row>
    <row r="2812" spans="2:5" x14ac:dyDescent="0.45">
      <c r="B2812" s="838" t="s">
        <v>595</v>
      </c>
      <c r="C2812" s="838" t="s">
        <v>596</v>
      </c>
      <c r="D2812" s="838" t="s">
        <v>2852</v>
      </c>
      <c r="E2812" s="838" t="s">
        <v>2853</v>
      </c>
    </row>
    <row r="2813" spans="2:5" x14ac:dyDescent="0.45">
      <c r="B2813" s="838" t="s">
        <v>595</v>
      </c>
      <c r="C2813" s="838" t="s">
        <v>596</v>
      </c>
      <c r="D2813" s="838" t="s">
        <v>2559</v>
      </c>
      <c r="E2813" s="838" t="s">
        <v>2560</v>
      </c>
    </row>
    <row r="2814" spans="2:5" x14ac:dyDescent="0.45">
      <c r="B2814" s="838" t="s">
        <v>595</v>
      </c>
      <c r="C2814" s="838" t="s">
        <v>596</v>
      </c>
      <c r="D2814" s="838" t="s">
        <v>2561</v>
      </c>
      <c r="E2814" s="838" t="s">
        <v>2562</v>
      </c>
    </row>
    <row r="2815" spans="2:5" x14ac:dyDescent="0.45">
      <c r="B2815" s="838" t="s">
        <v>595</v>
      </c>
      <c r="C2815" s="838" t="s">
        <v>596</v>
      </c>
      <c r="D2815" s="838" t="s">
        <v>2563</v>
      </c>
      <c r="E2815" s="838" t="s">
        <v>2564</v>
      </c>
    </row>
    <row r="2816" spans="2:5" x14ac:dyDescent="0.45">
      <c r="B2816" s="838" t="s">
        <v>595</v>
      </c>
      <c r="C2816" s="838" t="s">
        <v>596</v>
      </c>
      <c r="D2816" s="838" t="s">
        <v>2565</v>
      </c>
      <c r="E2816" s="838" t="s">
        <v>2566</v>
      </c>
    </row>
    <row r="2817" spans="2:5" x14ac:dyDescent="0.45">
      <c r="B2817" s="838" t="s">
        <v>595</v>
      </c>
      <c r="C2817" s="838" t="s">
        <v>596</v>
      </c>
      <c r="D2817" s="838" t="s">
        <v>2567</v>
      </c>
      <c r="E2817" s="838" t="s">
        <v>2568</v>
      </c>
    </row>
    <row r="2818" spans="2:5" x14ac:dyDescent="0.45">
      <c r="B2818" s="838" t="s">
        <v>595</v>
      </c>
      <c r="C2818" s="838" t="s">
        <v>596</v>
      </c>
      <c r="D2818" s="838" t="s">
        <v>2569</v>
      </c>
      <c r="E2818" s="838" t="s">
        <v>2570</v>
      </c>
    </row>
    <row r="2819" spans="2:5" x14ac:dyDescent="0.45">
      <c r="B2819" s="838" t="s">
        <v>595</v>
      </c>
      <c r="C2819" s="838" t="s">
        <v>596</v>
      </c>
      <c r="D2819" s="838" t="s">
        <v>2571</v>
      </c>
      <c r="E2819" s="838" t="s">
        <v>2572</v>
      </c>
    </row>
    <row r="2820" spans="2:5" x14ac:dyDescent="0.45">
      <c r="B2820" s="838" t="s">
        <v>595</v>
      </c>
      <c r="C2820" s="838" t="s">
        <v>596</v>
      </c>
      <c r="D2820" s="838" t="s">
        <v>2573</v>
      </c>
      <c r="E2820" s="838" t="s">
        <v>2574</v>
      </c>
    </row>
    <row r="2821" spans="2:5" x14ac:dyDescent="0.45">
      <c r="B2821" s="838" t="s">
        <v>595</v>
      </c>
      <c r="C2821" s="838" t="s">
        <v>596</v>
      </c>
      <c r="D2821" s="838" t="s">
        <v>2854</v>
      </c>
      <c r="E2821" s="838" t="s">
        <v>2576</v>
      </c>
    </row>
    <row r="2822" spans="2:5" x14ac:dyDescent="0.45">
      <c r="B2822" s="838" t="s">
        <v>595</v>
      </c>
      <c r="C2822" s="838" t="s">
        <v>596</v>
      </c>
      <c r="D2822" s="838" t="s">
        <v>2577</v>
      </c>
      <c r="E2822" s="838" t="s">
        <v>2578</v>
      </c>
    </row>
    <row r="2823" spans="2:5" x14ac:dyDescent="0.45">
      <c r="B2823" s="838" t="s">
        <v>595</v>
      </c>
      <c r="C2823" s="838" t="s">
        <v>596</v>
      </c>
      <c r="D2823" s="838" t="s">
        <v>2579</v>
      </c>
      <c r="E2823" s="838" t="s">
        <v>2580</v>
      </c>
    </row>
    <row r="2824" spans="2:5" x14ac:dyDescent="0.45">
      <c r="B2824" s="838" t="s">
        <v>595</v>
      </c>
      <c r="C2824" s="838" t="s">
        <v>596</v>
      </c>
      <c r="D2824" s="838" t="s">
        <v>2581</v>
      </c>
      <c r="E2824" s="838" t="s">
        <v>2582</v>
      </c>
    </row>
    <row r="2825" spans="2:5" x14ac:dyDescent="0.45">
      <c r="B2825" s="838" t="s">
        <v>595</v>
      </c>
      <c r="C2825" s="838" t="s">
        <v>596</v>
      </c>
      <c r="D2825" s="838" t="s">
        <v>2583</v>
      </c>
      <c r="E2825" s="838" t="s">
        <v>2584</v>
      </c>
    </row>
    <row r="2826" spans="2:5" x14ac:dyDescent="0.45">
      <c r="B2826" s="838" t="s">
        <v>595</v>
      </c>
      <c r="C2826" s="838" t="s">
        <v>596</v>
      </c>
      <c r="D2826" s="838" t="s">
        <v>2585</v>
      </c>
      <c r="E2826" s="838" t="s">
        <v>2586</v>
      </c>
    </row>
    <row r="2827" spans="2:5" x14ac:dyDescent="0.45">
      <c r="B2827" s="838" t="s">
        <v>595</v>
      </c>
      <c r="C2827" s="838" t="s">
        <v>596</v>
      </c>
      <c r="D2827" s="838" t="s">
        <v>2855</v>
      </c>
      <c r="E2827" s="838" t="s">
        <v>2588</v>
      </c>
    </row>
    <row r="2828" spans="2:5" x14ac:dyDescent="0.45">
      <c r="B2828" s="838" t="s">
        <v>595</v>
      </c>
      <c r="C2828" s="838" t="s">
        <v>596</v>
      </c>
      <c r="D2828" s="838" t="s">
        <v>2856</v>
      </c>
      <c r="E2828" s="838" t="s">
        <v>2590</v>
      </c>
    </row>
    <row r="2829" spans="2:5" x14ac:dyDescent="0.45">
      <c r="B2829" s="838" t="s">
        <v>595</v>
      </c>
      <c r="C2829" s="838" t="s">
        <v>596</v>
      </c>
      <c r="D2829" s="838" t="s">
        <v>2591</v>
      </c>
      <c r="E2829" s="838" t="s">
        <v>2592</v>
      </c>
    </row>
    <row r="2830" spans="2:5" x14ac:dyDescent="0.45">
      <c r="B2830" s="838" t="s">
        <v>595</v>
      </c>
      <c r="C2830" s="838" t="s">
        <v>596</v>
      </c>
      <c r="D2830" s="838" t="s">
        <v>2593</v>
      </c>
      <c r="E2830" s="838" t="s">
        <v>2594</v>
      </c>
    </row>
    <row r="2831" spans="2:5" x14ac:dyDescent="0.45">
      <c r="B2831" s="838" t="s">
        <v>595</v>
      </c>
      <c r="C2831" s="838" t="s">
        <v>596</v>
      </c>
      <c r="D2831" s="838" t="s">
        <v>2595</v>
      </c>
      <c r="E2831" s="838" t="s">
        <v>2596</v>
      </c>
    </row>
    <row r="2832" spans="2:5" x14ac:dyDescent="0.45">
      <c r="B2832" s="838" t="s">
        <v>595</v>
      </c>
      <c r="C2832" s="838" t="s">
        <v>596</v>
      </c>
      <c r="D2832" s="838" t="s">
        <v>2597</v>
      </c>
      <c r="E2832" s="838" t="s">
        <v>2598</v>
      </c>
    </row>
    <row r="2833" spans="2:5" x14ac:dyDescent="0.45">
      <c r="B2833" s="838" t="s">
        <v>595</v>
      </c>
      <c r="C2833" s="838" t="s">
        <v>596</v>
      </c>
      <c r="D2833" s="838" t="s">
        <v>2599</v>
      </c>
      <c r="E2833" s="838" t="s">
        <v>2600</v>
      </c>
    </row>
    <row r="2834" spans="2:5" x14ac:dyDescent="0.45">
      <c r="B2834" s="838" t="s">
        <v>595</v>
      </c>
      <c r="C2834" s="838" t="s">
        <v>596</v>
      </c>
      <c r="D2834" s="838" t="s">
        <v>2601</v>
      </c>
      <c r="E2834" s="838" t="s">
        <v>2602</v>
      </c>
    </row>
    <row r="2835" spans="2:5" x14ac:dyDescent="0.45">
      <c r="B2835" s="838" t="s">
        <v>595</v>
      </c>
      <c r="C2835" s="838" t="s">
        <v>596</v>
      </c>
      <c r="D2835" s="838" t="s">
        <v>2603</v>
      </c>
      <c r="E2835" s="838" t="s">
        <v>2604</v>
      </c>
    </row>
    <row r="2836" spans="2:5" x14ac:dyDescent="0.45">
      <c r="B2836" s="838" t="s">
        <v>595</v>
      </c>
      <c r="C2836" s="838" t="s">
        <v>596</v>
      </c>
      <c r="D2836" s="838" t="s">
        <v>2605</v>
      </c>
      <c r="E2836" s="838" t="s">
        <v>2606</v>
      </c>
    </row>
    <row r="2837" spans="2:5" x14ac:dyDescent="0.45">
      <c r="B2837" s="838" t="s">
        <v>595</v>
      </c>
      <c r="C2837" s="838" t="s">
        <v>596</v>
      </c>
      <c r="D2837" s="838" t="s">
        <v>2607</v>
      </c>
      <c r="E2837" s="838" t="s">
        <v>2608</v>
      </c>
    </row>
    <row r="2838" spans="2:5" x14ac:dyDescent="0.45">
      <c r="B2838" s="838" t="s">
        <v>595</v>
      </c>
      <c r="C2838" s="838" t="s">
        <v>596</v>
      </c>
      <c r="D2838" s="838" t="s">
        <v>2609</v>
      </c>
      <c r="E2838" s="838" t="s">
        <v>2610</v>
      </c>
    </row>
    <row r="2839" spans="2:5" x14ac:dyDescent="0.45">
      <c r="B2839" s="838" t="s">
        <v>595</v>
      </c>
      <c r="C2839" s="838" t="s">
        <v>596</v>
      </c>
      <c r="D2839" s="838" t="s">
        <v>2611</v>
      </c>
      <c r="E2839" s="838" t="s">
        <v>2612</v>
      </c>
    </row>
    <row r="2840" spans="2:5" x14ac:dyDescent="0.45">
      <c r="B2840" s="838" t="s">
        <v>595</v>
      </c>
      <c r="C2840" s="838" t="s">
        <v>596</v>
      </c>
      <c r="D2840" s="838" t="s">
        <v>2613</v>
      </c>
      <c r="E2840" s="838" t="s">
        <v>2614</v>
      </c>
    </row>
    <row r="2841" spans="2:5" x14ac:dyDescent="0.45">
      <c r="B2841" s="838" t="s">
        <v>595</v>
      </c>
      <c r="C2841" s="838" t="s">
        <v>596</v>
      </c>
      <c r="D2841" s="838" t="s">
        <v>2615</v>
      </c>
      <c r="E2841" s="838" t="s">
        <v>2616</v>
      </c>
    </row>
    <row r="2842" spans="2:5" x14ac:dyDescent="0.45">
      <c r="B2842" s="838" t="s">
        <v>595</v>
      </c>
      <c r="C2842" s="838" t="s">
        <v>596</v>
      </c>
      <c r="D2842" s="838" t="s">
        <v>2617</v>
      </c>
      <c r="E2842" s="838" t="s">
        <v>2618</v>
      </c>
    </row>
    <row r="2843" spans="2:5" x14ac:dyDescent="0.45">
      <c r="B2843" s="838" t="s">
        <v>595</v>
      </c>
      <c r="C2843" s="838" t="s">
        <v>596</v>
      </c>
      <c r="D2843" s="838" t="s">
        <v>2619</v>
      </c>
      <c r="E2843" s="838" t="s">
        <v>2620</v>
      </c>
    </row>
    <row r="2844" spans="2:5" x14ac:dyDescent="0.45">
      <c r="B2844" s="838" t="s">
        <v>595</v>
      </c>
      <c r="C2844" s="838" t="s">
        <v>596</v>
      </c>
      <c r="D2844" s="838" t="s">
        <v>2621</v>
      </c>
      <c r="E2844" s="838" t="s">
        <v>2622</v>
      </c>
    </row>
    <row r="2845" spans="2:5" x14ac:dyDescent="0.45">
      <c r="B2845" s="838" t="s">
        <v>595</v>
      </c>
      <c r="C2845" s="838" t="s">
        <v>596</v>
      </c>
      <c r="D2845" s="838" t="s">
        <v>2857</v>
      </c>
      <c r="E2845" s="838" t="s">
        <v>2624</v>
      </c>
    </row>
    <row r="2846" spans="2:5" x14ac:dyDescent="0.45">
      <c r="B2846" s="838" t="s">
        <v>595</v>
      </c>
      <c r="C2846" s="838" t="s">
        <v>596</v>
      </c>
      <c r="D2846" s="838" t="s">
        <v>2625</v>
      </c>
      <c r="E2846" s="838" t="s">
        <v>2626</v>
      </c>
    </row>
    <row r="2847" spans="2:5" x14ac:dyDescent="0.45">
      <c r="B2847" s="838" t="s">
        <v>595</v>
      </c>
      <c r="C2847" s="838" t="s">
        <v>596</v>
      </c>
      <c r="D2847" s="838" t="s">
        <v>2627</v>
      </c>
      <c r="E2847" s="838" t="s">
        <v>2628</v>
      </c>
    </row>
    <row r="2848" spans="2:5" x14ac:dyDescent="0.45">
      <c r="B2848" s="838" t="s">
        <v>595</v>
      </c>
      <c r="C2848" s="838" t="s">
        <v>596</v>
      </c>
      <c r="D2848" s="838" t="s">
        <v>2629</v>
      </c>
      <c r="E2848" s="838" t="s">
        <v>2630</v>
      </c>
    </row>
    <row r="2849" spans="2:5" x14ac:dyDescent="0.45">
      <c r="B2849" s="838" t="s">
        <v>595</v>
      </c>
      <c r="C2849" s="838" t="s">
        <v>596</v>
      </c>
      <c r="D2849" s="838" t="s">
        <v>2631</v>
      </c>
      <c r="E2849" s="838" t="s">
        <v>2632</v>
      </c>
    </row>
    <row r="2850" spans="2:5" x14ac:dyDescent="0.45">
      <c r="B2850" s="838" t="s">
        <v>595</v>
      </c>
      <c r="C2850" s="838" t="s">
        <v>596</v>
      </c>
      <c r="D2850" s="838" t="s">
        <v>2633</v>
      </c>
      <c r="E2850" s="838" t="s">
        <v>2634</v>
      </c>
    </row>
    <row r="2851" spans="2:5" x14ac:dyDescent="0.45">
      <c r="B2851" s="838" t="s">
        <v>595</v>
      </c>
      <c r="C2851" s="838" t="s">
        <v>596</v>
      </c>
      <c r="D2851" s="838" t="s">
        <v>2635</v>
      </c>
      <c r="E2851" s="838" t="s">
        <v>2636</v>
      </c>
    </row>
    <row r="2852" spans="2:5" x14ac:dyDescent="0.45">
      <c r="B2852" s="838" t="s">
        <v>595</v>
      </c>
      <c r="C2852" s="838" t="s">
        <v>596</v>
      </c>
      <c r="D2852" s="838" t="s">
        <v>2637</v>
      </c>
      <c r="E2852" s="838" t="s">
        <v>2638</v>
      </c>
    </row>
    <row r="2853" spans="2:5" x14ac:dyDescent="0.45">
      <c r="B2853" s="838" t="s">
        <v>595</v>
      </c>
      <c r="C2853" s="838" t="s">
        <v>596</v>
      </c>
      <c r="D2853" s="838" t="s">
        <v>2639</v>
      </c>
      <c r="E2853" s="838" t="s">
        <v>2640</v>
      </c>
    </row>
    <row r="2854" spans="2:5" x14ac:dyDescent="0.45">
      <c r="B2854" s="838" t="s">
        <v>595</v>
      </c>
      <c r="C2854" s="838" t="s">
        <v>596</v>
      </c>
      <c r="D2854" s="838" t="s">
        <v>2641</v>
      </c>
      <c r="E2854" s="838" t="s">
        <v>2642</v>
      </c>
    </row>
    <row r="2855" spans="2:5" x14ac:dyDescent="0.45">
      <c r="B2855" s="838" t="s">
        <v>595</v>
      </c>
      <c r="C2855" s="838" t="s">
        <v>596</v>
      </c>
      <c r="D2855" s="838" t="s">
        <v>2643</v>
      </c>
      <c r="E2855" s="838" t="s">
        <v>2644</v>
      </c>
    </row>
    <row r="2856" spans="2:5" x14ac:dyDescent="0.45">
      <c r="B2856" s="838" t="s">
        <v>595</v>
      </c>
      <c r="C2856" s="838" t="s">
        <v>596</v>
      </c>
      <c r="D2856" s="838" t="s">
        <v>2645</v>
      </c>
      <c r="E2856" s="838" t="s">
        <v>2646</v>
      </c>
    </row>
    <row r="2857" spans="2:5" x14ac:dyDescent="0.45">
      <c r="B2857" s="838" t="s">
        <v>595</v>
      </c>
      <c r="C2857" s="838" t="s">
        <v>596</v>
      </c>
      <c r="D2857" s="838" t="s">
        <v>2647</v>
      </c>
      <c r="E2857" s="838" t="s">
        <v>2648</v>
      </c>
    </row>
    <row r="2858" spans="2:5" x14ac:dyDescent="0.45">
      <c r="B2858" s="838" t="s">
        <v>595</v>
      </c>
      <c r="C2858" s="838" t="s">
        <v>596</v>
      </c>
      <c r="D2858" s="838" t="s">
        <v>2649</v>
      </c>
      <c r="E2858" s="838" t="s">
        <v>2650</v>
      </c>
    </row>
    <row r="2859" spans="2:5" x14ac:dyDescent="0.45">
      <c r="B2859" s="838" t="s">
        <v>595</v>
      </c>
      <c r="C2859" s="838" t="s">
        <v>596</v>
      </c>
      <c r="D2859" s="838" t="s">
        <v>2651</v>
      </c>
      <c r="E2859" s="838" t="s">
        <v>2652</v>
      </c>
    </row>
    <row r="2860" spans="2:5" x14ac:dyDescent="0.45">
      <c r="B2860" s="838" t="s">
        <v>595</v>
      </c>
      <c r="C2860" s="838" t="s">
        <v>596</v>
      </c>
      <c r="D2860" s="838" t="s">
        <v>2653</v>
      </c>
      <c r="E2860" s="838" t="s">
        <v>2654</v>
      </c>
    </row>
    <row r="2861" spans="2:5" x14ac:dyDescent="0.45">
      <c r="B2861" s="838" t="s">
        <v>595</v>
      </c>
      <c r="C2861" s="838" t="s">
        <v>596</v>
      </c>
      <c r="D2861" s="838" t="s">
        <v>2655</v>
      </c>
      <c r="E2861" s="838" t="s">
        <v>2656</v>
      </c>
    </row>
    <row r="2862" spans="2:5" x14ac:dyDescent="0.45">
      <c r="B2862" s="838" t="s">
        <v>595</v>
      </c>
      <c r="C2862" s="838" t="s">
        <v>596</v>
      </c>
      <c r="D2862" s="838" t="s">
        <v>2657</v>
      </c>
      <c r="E2862" s="838" t="s">
        <v>2658</v>
      </c>
    </row>
    <row r="2863" spans="2:5" x14ac:dyDescent="0.45">
      <c r="B2863" s="838" t="s">
        <v>595</v>
      </c>
      <c r="C2863" s="838" t="s">
        <v>596</v>
      </c>
      <c r="D2863" s="838" t="s">
        <v>2659</v>
      </c>
      <c r="E2863" s="838" t="s">
        <v>2660</v>
      </c>
    </row>
    <row r="2864" spans="2:5" x14ac:dyDescent="0.45">
      <c r="B2864" s="838" t="s">
        <v>595</v>
      </c>
      <c r="C2864" s="838" t="s">
        <v>596</v>
      </c>
      <c r="D2864" s="838" t="s">
        <v>2661</v>
      </c>
      <c r="E2864" s="838" t="s">
        <v>2662</v>
      </c>
    </row>
    <row r="2865" spans="2:5" x14ac:dyDescent="0.45">
      <c r="B2865" s="838" t="s">
        <v>595</v>
      </c>
      <c r="C2865" s="838" t="s">
        <v>596</v>
      </c>
      <c r="D2865" s="838" t="s">
        <v>2663</v>
      </c>
      <c r="E2865" s="838" t="s">
        <v>2664</v>
      </c>
    </row>
    <row r="2866" spans="2:5" x14ac:dyDescent="0.45">
      <c r="B2866" s="838" t="s">
        <v>595</v>
      </c>
      <c r="C2866" s="838" t="s">
        <v>596</v>
      </c>
      <c r="D2866" s="838" t="s">
        <v>2665</v>
      </c>
      <c r="E2866" s="838" t="s">
        <v>2666</v>
      </c>
    </row>
    <row r="2867" spans="2:5" x14ac:dyDescent="0.45">
      <c r="B2867" s="838" t="s">
        <v>595</v>
      </c>
      <c r="C2867" s="838" t="s">
        <v>596</v>
      </c>
      <c r="D2867" s="838" t="s">
        <v>2667</v>
      </c>
      <c r="E2867" s="838" t="s">
        <v>2668</v>
      </c>
    </row>
    <row r="2868" spans="2:5" x14ac:dyDescent="0.45">
      <c r="B2868" s="838" t="s">
        <v>595</v>
      </c>
      <c r="C2868" s="838" t="s">
        <v>596</v>
      </c>
      <c r="D2868" s="838" t="s">
        <v>2669</v>
      </c>
      <c r="E2868" s="838" t="s">
        <v>2670</v>
      </c>
    </row>
    <row r="2869" spans="2:5" x14ac:dyDescent="0.45">
      <c r="B2869" s="838" t="s">
        <v>595</v>
      </c>
      <c r="C2869" s="838" t="s">
        <v>596</v>
      </c>
      <c r="D2869" s="838" t="s">
        <v>2671</v>
      </c>
      <c r="E2869" s="838" t="s">
        <v>2672</v>
      </c>
    </row>
    <row r="2870" spans="2:5" x14ac:dyDescent="0.45">
      <c r="B2870" s="838" t="s">
        <v>595</v>
      </c>
      <c r="C2870" s="838" t="s">
        <v>596</v>
      </c>
      <c r="D2870" s="838" t="s">
        <v>2673</v>
      </c>
      <c r="E2870" s="838" t="s">
        <v>2674</v>
      </c>
    </row>
    <row r="2871" spans="2:5" x14ac:dyDescent="0.45">
      <c r="B2871" s="838" t="s">
        <v>595</v>
      </c>
      <c r="C2871" s="838" t="s">
        <v>596</v>
      </c>
      <c r="D2871" s="838" t="s">
        <v>2675</v>
      </c>
      <c r="E2871" s="838" t="s">
        <v>2676</v>
      </c>
    </row>
    <row r="2872" spans="2:5" x14ac:dyDescent="0.45">
      <c r="B2872" s="838" t="s">
        <v>595</v>
      </c>
      <c r="C2872" s="838" t="s">
        <v>596</v>
      </c>
      <c r="D2872" s="838" t="s">
        <v>2677</v>
      </c>
      <c r="E2872" s="838" t="s">
        <v>2678</v>
      </c>
    </row>
    <row r="2873" spans="2:5" x14ac:dyDescent="0.45">
      <c r="B2873" s="838" t="s">
        <v>595</v>
      </c>
      <c r="C2873" s="838" t="s">
        <v>596</v>
      </c>
      <c r="D2873" s="838" t="s">
        <v>2679</v>
      </c>
      <c r="E2873" s="838" t="s">
        <v>2680</v>
      </c>
    </row>
    <row r="2874" spans="2:5" x14ac:dyDescent="0.45">
      <c r="B2874" s="838" t="s">
        <v>595</v>
      </c>
      <c r="C2874" s="838" t="s">
        <v>596</v>
      </c>
      <c r="D2874" s="838" t="s">
        <v>2681</v>
      </c>
      <c r="E2874" s="838" t="s">
        <v>2682</v>
      </c>
    </row>
    <row r="2875" spans="2:5" x14ac:dyDescent="0.45">
      <c r="B2875" s="838" t="s">
        <v>595</v>
      </c>
      <c r="C2875" s="838" t="s">
        <v>596</v>
      </c>
      <c r="D2875" s="838" t="s">
        <v>2683</v>
      </c>
      <c r="E2875" s="838" t="s">
        <v>2684</v>
      </c>
    </row>
    <row r="2876" spans="2:5" x14ac:dyDescent="0.45">
      <c r="B2876" s="838" t="s">
        <v>595</v>
      </c>
      <c r="C2876" s="838" t="s">
        <v>596</v>
      </c>
      <c r="D2876" s="838" t="s">
        <v>2685</v>
      </c>
      <c r="E2876" s="838" t="s">
        <v>2686</v>
      </c>
    </row>
    <row r="2877" spans="2:5" x14ac:dyDescent="0.45">
      <c r="B2877" s="838" t="s">
        <v>595</v>
      </c>
      <c r="C2877" s="838" t="s">
        <v>596</v>
      </c>
      <c r="D2877" s="838" t="s">
        <v>2687</v>
      </c>
      <c r="E2877" s="838" t="s">
        <v>2688</v>
      </c>
    </row>
    <row r="2878" spans="2:5" x14ac:dyDescent="0.45">
      <c r="B2878" s="838" t="s">
        <v>595</v>
      </c>
      <c r="C2878" s="838" t="s">
        <v>596</v>
      </c>
      <c r="D2878" s="838" t="s">
        <v>2689</v>
      </c>
      <c r="E2878" s="838" t="s">
        <v>2690</v>
      </c>
    </row>
    <row r="2879" spans="2:5" x14ac:dyDescent="0.45">
      <c r="B2879" s="838" t="s">
        <v>595</v>
      </c>
      <c r="C2879" s="838" t="s">
        <v>596</v>
      </c>
      <c r="D2879" s="838" t="s">
        <v>2691</v>
      </c>
      <c r="E2879" s="838" t="s">
        <v>2692</v>
      </c>
    </row>
    <row r="2880" spans="2:5" x14ac:dyDescent="0.45">
      <c r="B2880" s="838" t="s">
        <v>595</v>
      </c>
      <c r="C2880" s="838" t="s">
        <v>596</v>
      </c>
      <c r="D2880" s="838" t="s">
        <v>2858</v>
      </c>
      <c r="E2880" s="838" t="s">
        <v>2859</v>
      </c>
    </row>
    <row r="2881" spans="2:5" x14ac:dyDescent="0.45">
      <c r="B2881" s="838" t="s">
        <v>595</v>
      </c>
      <c r="C2881" s="838" t="s">
        <v>596</v>
      </c>
      <c r="D2881" s="838" t="s">
        <v>2713</v>
      </c>
      <c r="E2881" s="838" t="s">
        <v>2714</v>
      </c>
    </row>
    <row r="2882" spans="2:5" x14ac:dyDescent="0.45">
      <c r="B2882" s="838" t="s">
        <v>595</v>
      </c>
      <c r="C2882" s="838" t="s">
        <v>596</v>
      </c>
      <c r="D2882" s="838" t="s">
        <v>2715</v>
      </c>
      <c r="E2882" s="838" t="s">
        <v>2716</v>
      </c>
    </row>
    <row r="2883" spans="2:5" x14ac:dyDescent="0.45">
      <c r="B2883" s="838" t="s">
        <v>595</v>
      </c>
      <c r="C2883" s="838" t="s">
        <v>596</v>
      </c>
      <c r="D2883" s="838" t="s">
        <v>2717</v>
      </c>
      <c r="E2883" s="838" t="s">
        <v>2718</v>
      </c>
    </row>
    <row r="2884" spans="2:5" x14ac:dyDescent="0.45">
      <c r="B2884" s="838" t="s">
        <v>595</v>
      </c>
      <c r="C2884" s="838" t="s">
        <v>596</v>
      </c>
      <c r="D2884" s="838" t="s">
        <v>2719</v>
      </c>
      <c r="E2884" s="838" t="s">
        <v>2720</v>
      </c>
    </row>
    <row r="2885" spans="2:5" x14ac:dyDescent="0.45">
      <c r="B2885" s="838" t="s">
        <v>595</v>
      </c>
      <c r="C2885" s="838" t="s">
        <v>596</v>
      </c>
      <c r="D2885" s="838" t="s">
        <v>1715</v>
      </c>
      <c r="E2885" s="838" t="s">
        <v>1716</v>
      </c>
    </row>
    <row r="2886" spans="2:5" x14ac:dyDescent="0.45">
      <c r="B2886" s="838" t="s">
        <v>595</v>
      </c>
      <c r="C2886" s="838" t="s">
        <v>596</v>
      </c>
      <c r="D2886" s="838" t="s">
        <v>2721</v>
      </c>
      <c r="E2886" s="838" t="s">
        <v>2722</v>
      </c>
    </row>
    <row r="2887" spans="2:5" x14ac:dyDescent="0.45">
      <c r="B2887" s="838" t="s">
        <v>595</v>
      </c>
      <c r="C2887" s="838" t="s">
        <v>596</v>
      </c>
      <c r="D2887" s="838" t="s">
        <v>2723</v>
      </c>
      <c r="E2887" s="838" t="s">
        <v>2724</v>
      </c>
    </row>
    <row r="2888" spans="2:5" x14ac:dyDescent="0.45">
      <c r="B2888" s="838" t="s">
        <v>595</v>
      </c>
      <c r="C2888" s="838" t="s">
        <v>596</v>
      </c>
      <c r="D2888" s="838" t="s">
        <v>2725</v>
      </c>
      <c r="E2888" s="838" t="s">
        <v>2726</v>
      </c>
    </row>
    <row r="2889" spans="2:5" x14ac:dyDescent="0.45">
      <c r="B2889" s="838" t="s">
        <v>595</v>
      </c>
      <c r="C2889" s="838" t="s">
        <v>596</v>
      </c>
      <c r="D2889" s="838" t="s">
        <v>2727</v>
      </c>
      <c r="E2889" s="838" t="s">
        <v>2728</v>
      </c>
    </row>
    <row r="2890" spans="2:5" x14ac:dyDescent="0.45">
      <c r="B2890" s="838" t="s">
        <v>595</v>
      </c>
      <c r="C2890" s="838" t="s">
        <v>596</v>
      </c>
      <c r="D2890" s="838" t="s">
        <v>745</v>
      </c>
      <c r="E2890" s="838" t="s">
        <v>746</v>
      </c>
    </row>
    <row r="2891" spans="2:5" x14ac:dyDescent="0.45">
      <c r="B2891" s="838" t="s">
        <v>595</v>
      </c>
      <c r="C2891" s="838" t="s">
        <v>596</v>
      </c>
      <c r="D2891" s="838" t="s">
        <v>2729</v>
      </c>
      <c r="E2891" s="838" t="s">
        <v>2730</v>
      </c>
    </row>
    <row r="2892" spans="2:5" x14ac:dyDescent="0.45">
      <c r="B2892" s="838" t="s">
        <v>595</v>
      </c>
      <c r="C2892" s="838" t="s">
        <v>596</v>
      </c>
      <c r="D2892" s="838" t="s">
        <v>2860</v>
      </c>
      <c r="E2892" s="838" t="s">
        <v>2732</v>
      </c>
    </row>
    <row r="2893" spans="2:5" x14ac:dyDescent="0.45">
      <c r="B2893" s="838" t="s">
        <v>595</v>
      </c>
      <c r="C2893" s="838" t="s">
        <v>596</v>
      </c>
      <c r="D2893" s="838" t="s">
        <v>2861</v>
      </c>
      <c r="E2893" s="838" t="s">
        <v>2734</v>
      </c>
    </row>
    <row r="2894" spans="2:5" x14ac:dyDescent="0.45">
      <c r="B2894" s="838" t="s">
        <v>595</v>
      </c>
      <c r="C2894" s="838" t="s">
        <v>596</v>
      </c>
      <c r="D2894" s="838" t="s">
        <v>2735</v>
      </c>
      <c r="E2894" s="838" t="s">
        <v>2736</v>
      </c>
    </row>
    <row r="2895" spans="2:5" x14ac:dyDescent="0.45">
      <c r="B2895" s="838" t="s">
        <v>595</v>
      </c>
      <c r="C2895" s="838" t="s">
        <v>596</v>
      </c>
      <c r="D2895" s="838" t="s">
        <v>1559</v>
      </c>
      <c r="E2895" s="838" t="s">
        <v>1560</v>
      </c>
    </row>
    <row r="2896" spans="2:5" x14ac:dyDescent="0.45">
      <c r="B2896" s="838" t="s">
        <v>595</v>
      </c>
      <c r="C2896" s="838" t="s">
        <v>596</v>
      </c>
      <c r="D2896" s="838" t="s">
        <v>2737</v>
      </c>
      <c r="E2896" s="838" t="s">
        <v>2738</v>
      </c>
    </row>
    <row r="2897" spans="2:5" x14ac:dyDescent="0.45">
      <c r="B2897" s="838" t="s">
        <v>595</v>
      </c>
      <c r="C2897" s="838" t="s">
        <v>596</v>
      </c>
      <c r="D2897" s="838" t="s">
        <v>2739</v>
      </c>
      <c r="E2897" s="838" t="s">
        <v>2740</v>
      </c>
    </row>
    <row r="2898" spans="2:5" x14ac:dyDescent="0.45">
      <c r="B2898" s="838" t="s">
        <v>595</v>
      </c>
      <c r="C2898" s="838" t="s">
        <v>596</v>
      </c>
      <c r="D2898" s="838" t="s">
        <v>2741</v>
      </c>
      <c r="E2898" s="838" t="s">
        <v>2742</v>
      </c>
    </row>
    <row r="2899" spans="2:5" x14ac:dyDescent="0.45">
      <c r="B2899" s="838" t="s">
        <v>595</v>
      </c>
      <c r="C2899" s="838" t="s">
        <v>596</v>
      </c>
      <c r="D2899" s="838" t="s">
        <v>2743</v>
      </c>
      <c r="E2899" s="838" t="s">
        <v>2744</v>
      </c>
    </row>
    <row r="2900" spans="2:5" x14ac:dyDescent="0.45">
      <c r="B2900" s="838" t="s">
        <v>595</v>
      </c>
      <c r="C2900" s="838" t="s">
        <v>596</v>
      </c>
      <c r="D2900" s="838" t="s">
        <v>2745</v>
      </c>
      <c r="E2900" s="838" t="s">
        <v>2746</v>
      </c>
    </row>
    <row r="2901" spans="2:5" x14ac:dyDescent="0.45">
      <c r="B2901" s="838" t="s">
        <v>595</v>
      </c>
      <c r="C2901" s="838" t="s">
        <v>596</v>
      </c>
      <c r="D2901" s="838" t="s">
        <v>2747</v>
      </c>
      <c r="E2901" s="838" t="s">
        <v>2748</v>
      </c>
    </row>
    <row r="2902" spans="2:5" x14ac:dyDescent="0.45">
      <c r="B2902" s="838" t="s">
        <v>595</v>
      </c>
      <c r="C2902" s="838" t="s">
        <v>596</v>
      </c>
      <c r="D2902" s="838" t="s">
        <v>2749</v>
      </c>
      <c r="E2902" s="838" t="s">
        <v>2750</v>
      </c>
    </row>
    <row r="2903" spans="2:5" x14ac:dyDescent="0.45">
      <c r="B2903" s="838" t="s">
        <v>595</v>
      </c>
      <c r="C2903" s="838" t="s">
        <v>596</v>
      </c>
      <c r="D2903" s="838" t="s">
        <v>2862</v>
      </c>
      <c r="E2903" s="838" t="s">
        <v>2752</v>
      </c>
    </row>
    <row r="2904" spans="2:5" x14ac:dyDescent="0.45">
      <c r="B2904" s="838" t="s">
        <v>595</v>
      </c>
      <c r="C2904" s="838" t="s">
        <v>596</v>
      </c>
      <c r="D2904" s="838" t="s">
        <v>2753</v>
      </c>
      <c r="E2904" s="838" t="s">
        <v>2754</v>
      </c>
    </row>
    <row r="2905" spans="2:5" x14ac:dyDescent="0.45">
      <c r="B2905" s="838" t="s">
        <v>595</v>
      </c>
      <c r="C2905" s="838" t="s">
        <v>596</v>
      </c>
      <c r="D2905" s="838" t="s">
        <v>2755</v>
      </c>
      <c r="E2905" s="838" t="s">
        <v>2756</v>
      </c>
    </row>
    <row r="2906" spans="2:5" x14ac:dyDescent="0.45">
      <c r="B2906" s="838" t="s">
        <v>595</v>
      </c>
      <c r="C2906" s="838" t="s">
        <v>596</v>
      </c>
      <c r="D2906" s="838" t="s">
        <v>2757</v>
      </c>
      <c r="E2906" s="838" t="s">
        <v>2758</v>
      </c>
    </row>
    <row r="2907" spans="2:5" x14ac:dyDescent="0.45">
      <c r="B2907" s="838" t="s">
        <v>595</v>
      </c>
      <c r="C2907" s="838" t="s">
        <v>596</v>
      </c>
      <c r="D2907" s="838" t="s">
        <v>2759</v>
      </c>
      <c r="E2907" s="838" t="s">
        <v>2760</v>
      </c>
    </row>
    <row r="2908" spans="2:5" x14ac:dyDescent="0.45">
      <c r="B2908" s="838" t="s">
        <v>595</v>
      </c>
      <c r="C2908" s="838" t="s">
        <v>596</v>
      </c>
      <c r="D2908" s="838" t="s">
        <v>2761</v>
      </c>
      <c r="E2908" s="838" t="s">
        <v>2762</v>
      </c>
    </row>
    <row r="2909" spans="2:5" x14ac:dyDescent="0.45">
      <c r="B2909" s="838" t="s">
        <v>595</v>
      </c>
      <c r="C2909" s="838" t="s">
        <v>596</v>
      </c>
      <c r="D2909" s="838" t="s">
        <v>2763</v>
      </c>
      <c r="E2909" s="838" t="s">
        <v>2764</v>
      </c>
    </row>
    <row r="2910" spans="2:5" x14ac:dyDescent="0.45">
      <c r="B2910" s="838" t="s">
        <v>595</v>
      </c>
      <c r="C2910" s="838" t="s">
        <v>596</v>
      </c>
      <c r="D2910" s="838" t="s">
        <v>2765</v>
      </c>
      <c r="E2910" s="838" t="s">
        <v>2766</v>
      </c>
    </row>
    <row r="2911" spans="2:5" x14ac:dyDescent="0.45">
      <c r="B2911" s="838" t="s">
        <v>595</v>
      </c>
      <c r="C2911" s="838" t="s">
        <v>596</v>
      </c>
      <c r="D2911" s="838" t="s">
        <v>791</v>
      </c>
      <c r="E2911" s="838" t="s">
        <v>792</v>
      </c>
    </row>
    <row r="2912" spans="2:5" x14ac:dyDescent="0.45">
      <c r="B2912" s="838" t="s">
        <v>595</v>
      </c>
      <c r="C2912" s="838" t="s">
        <v>596</v>
      </c>
      <c r="D2912" s="838" t="s">
        <v>2767</v>
      </c>
      <c r="E2912" s="838" t="s">
        <v>2768</v>
      </c>
    </row>
    <row r="2913" spans="2:5" x14ac:dyDescent="0.45">
      <c r="B2913" s="838" t="s">
        <v>595</v>
      </c>
      <c r="C2913" s="838" t="s">
        <v>596</v>
      </c>
      <c r="D2913" s="838" t="s">
        <v>2769</v>
      </c>
      <c r="E2913" s="838" t="s">
        <v>2770</v>
      </c>
    </row>
    <row r="2914" spans="2:5" x14ac:dyDescent="0.45">
      <c r="B2914" s="838" t="s">
        <v>595</v>
      </c>
      <c r="C2914" s="838" t="s">
        <v>596</v>
      </c>
      <c r="D2914" s="838" t="s">
        <v>2773</v>
      </c>
      <c r="E2914" s="838" t="s">
        <v>2774</v>
      </c>
    </row>
    <row r="2915" spans="2:5" x14ac:dyDescent="0.45">
      <c r="B2915" s="838" t="s">
        <v>595</v>
      </c>
      <c r="C2915" s="838" t="s">
        <v>596</v>
      </c>
      <c r="D2915" s="838" t="s">
        <v>2775</v>
      </c>
      <c r="E2915" s="838" t="s">
        <v>2776</v>
      </c>
    </row>
    <row r="2916" spans="2:5" x14ac:dyDescent="0.45">
      <c r="B2916" s="838" t="s">
        <v>595</v>
      </c>
      <c r="C2916" s="838" t="s">
        <v>596</v>
      </c>
      <c r="D2916" s="838" t="s">
        <v>2777</v>
      </c>
      <c r="E2916" s="838" t="s">
        <v>2778</v>
      </c>
    </row>
    <row r="2917" spans="2:5" x14ac:dyDescent="0.45">
      <c r="B2917" s="838" t="s">
        <v>595</v>
      </c>
      <c r="C2917" s="838" t="s">
        <v>596</v>
      </c>
      <c r="D2917" s="838" t="s">
        <v>2779</v>
      </c>
      <c r="E2917" s="838" t="s">
        <v>2780</v>
      </c>
    </row>
    <row r="2918" spans="2:5" x14ac:dyDescent="0.45">
      <c r="B2918" s="838" t="s">
        <v>595</v>
      </c>
      <c r="C2918" s="838" t="s">
        <v>596</v>
      </c>
      <c r="D2918" s="838" t="s">
        <v>2781</v>
      </c>
      <c r="E2918" s="838" t="s">
        <v>2782</v>
      </c>
    </row>
    <row r="2919" spans="2:5" x14ac:dyDescent="0.45">
      <c r="B2919" s="838" t="s">
        <v>595</v>
      </c>
      <c r="C2919" s="838" t="s">
        <v>596</v>
      </c>
      <c r="D2919" s="838" t="s">
        <v>2783</v>
      </c>
      <c r="E2919" s="838" t="s">
        <v>2784</v>
      </c>
    </row>
    <row r="2920" spans="2:5" x14ac:dyDescent="0.45">
      <c r="B2920" s="838" t="s">
        <v>595</v>
      </c>
      <c r="C2920" s="838" t="s">
        <v>596</v>
      </c>
      <c r="D2920" s="838" t="s">
        <v>2785</v>
      </c>
      <c r="E2920" s="838" t="s">
        <v>2786</v>
      </c>
    </row>
    <row r="2921" spans="2:5" x14ac:dyDescent="0.45">
      <c r="B2921" s="838" t="s">
        <v>595</v>
      </c>
      <c r="C2921" s="838" t="s">
        <v>596</v>
      </c>
      <c r="D2921" s="838" t="s">
        <v>2787</v>
      </c>
      <c r="E2921" s="838" t="s">
        <v>2788</v>
      </c>
    </row>
    <row r="2922" spans="2:5" x14ac:dyDescent="0.45">
      <c r="B2922" s="838" t="s">
        <v>595</v>
      </c>
      <c r="C2922" s="838" t="s">
        <v>596</v>
      </c>
      <c r="D2922" s="838" t="s">
        <v>2789</v>
      </c>
      <c r="E2922" s="838" t="s">
        <v>2790</v>
      </c>
    </row>
    <row r="2923" spans="2:5" x14ac:dyDescent="0.45">
      <c r="B2923" s="838" t="s">
        <v>595</v>
      </c>
      <c r="C2923" s="838" t="s">
        <v>596</v>
      </c>
      <c r="D2923" s="838" t="s">
        <v>2791</v>
      </c>
      <c r="E2923" s="838" t="s">
        <v>2792</v>
      </c>
    </row>
    <row r="2924" spans="2:5" x14ac:dyDescent="0.45">
      <c r="B2924" s="838" t="s">
        <v>595</v>
      </c>
      <c r="C2924" s="838" t="s">
        <v>596</v>
      </c>
      <c r="D2924" s="838" t="s">
        <v>2793</v>
      </c>
      <c r="E2924" s="838" t="s">
        <v>2794</v>
      </c>
    </row>
    <row r="2925" spans="2:5" x14ac:dyDescent="0.45">
      <c r="B2925" s="838" t="s">
        <v>595</v>
      </c>
      <c r="C2925" s="838" t="s">
        <v>596</v>
      </c>
      <c r="D2925" s="838" t="s">
        <v>2795</v>
      </c>
      <c r="E2925" s="838" t="s">
        <v>2796</v>
      </c>
    </row>
    <row r="2926" spans="2:5" x14ac:dyDescent="0.45">
      <c r="B2926" s="838" t="s">
        <v>595</v>
      </c>
      <c r="C2926" s="838" t="s">
        <v>596</v>
      </c>
      <c r="D2926" s="838" t="s">
        <v>2799</v>
      </c>
      <c r="E2926" s="838" t="s">
        <v>2800</v>
      </c>
    </row>
    <row r="2927" spans="2:5" x14ac:dyDescent="0.45">
      <c r="B2927" s="838" t="s">
        <v>595</v>
      </c>
      <c r="C2927" s="838" t="s">
        <v>596</v>
      </c>
      <c r="D2927" s="838" t="s">
        <v>2801</v>
      </c>
      <c r="E2927" s="838" t="s">
        <v>2802</v>
      </c>
    </row>
    <row r="2928" spans="2:5" x14ac:dyDescent="0.45">
      <c r="B2928" s="838" t="s">
        <v>595</v>
      </c>
      <c r="C2928" s="838" t="s">
        <v>596</v>
      </c>
      <c r="D2928" s="838" t="s">
        <v>2803</v>
      </c>
      <c r="E2928" s="838" t="s">
        <v>2804</v>
      </c>
    </row>
    <row r="2929" spans="2:5" x14ac:dyDescent="0.45">
      <c r="B2929" s="838" t="s">
        <v>595</v>
      </c>
      <c r="C2929" s="838" t="s">
        <v>596</v>
      </c>
      <c r="D2929" s="838" t="s">
        <v>2481</v>
      </c>
      <c r="E2929" s="838" t="s">
        <v>2482</v>
      </c>
    </row>
    <row r="2930" spans="2:5" x14ac:dyDescent="0.45">
      <c r="B2930" s="838" t="s">
        <v>595</v>
      </c>
      <c r="C2930" s="838" t="s">
        <v>596</v>
      </c>
      <c r="D2930" s="838" t="s">
        <v>2313</v>
      </c>
      <c r="E2930" s="838" t="s">
        <v>2314</v>
      </c>
    </row>
    <row r="2931" spans="2:5" x14ac:dyDescent="0.45">
      <c r="B2931" s="838" t="s">
        <v>595</v>
      </c>
      <c r="C2931" s="838" t="s">
        <v>596</v>
      </c>
      <c r="D2931" s="838" t="s">
        <v>2525</v>
      </c>
      <c r="E2931" s="838" t="s">
        <v>2526</v>
      </c>
    </row>
    <row r="2932" spans="2:5" x14ac:dyDescent="0.45">
      <c r="B2932" s="838" t="s">
        <v>595</v>
      </c>
      <c r="C2932" s="838" t="s">
        <v>596</v>
      </c>
      <c r="D2932" s="838" t="s">
        <v>2805</v>
      </c>
      <c r="E2932" s="838" t="s">
        <v>2806</v>
      </c>
    </row>
    <row r="2933" spans="2:5" x14ac:dyDescent="0.45">
      <c r="B2933" s="838" t="s">
        <v>595</v>
      </c>
      <c r="C2933" s="838" t="s">
        <v>596</v>
      </c>
      <c r="D2933" s="838" t="s">
        <v>2807</v>
      </c>
      <c r="E2933" s="838" t="s">
        <v>2808</v>
      </c>
    </row>
    <row r="2934" spans="2:5" x14ac:dyDescent="0.45">
      <c r="B2934" s="838" t="s">
        <v>595</v>
      </c>
      <c r="C2934" s="838" t="s">
        <v>596</v>
      </c>
      <c r="D2934" s="838" t="s">
        <v>2809</v>
      </c>
      <c r="E2934" s="838" t="s">
        <v>2810</v>
      </c>
    </row>
    <row r="2935" spans="2:5" x14ac:dyDescent="0.45">
      <c r="B2935" s="838" t="s">
        <v>595</v>
      </c>
      <c r="C2935" s="838" t="s">
        <v>596</v>
      </c>
      <c r="D2935" s="838" t="s">
        <v>2811</v>
      </c>
      <c r="E2935" s="838" t="s">
        <v>2812</v>
      </c>
    </row>
    <row r="2936" spans="2:5" x14ac:dyDescent="0.45">
      <c r="B2936" s="838" t="s">
        <v>595</v>
      </c>
      <c r="C2936" s="838" t="s">
        <v>596</v>
      </c>
      <c r="D2936" s="838" t="s">
        <v>2813</v>
      </c>
      <c r="E2936" s="838" t="s">
        <v>2814</v>
      </c>
    </row>
    <row r="2937" spans="2:5" x14ac:dyDescent="0.45">
      <c r="B2937" s="838" t="s">
        <v>595</v>
      </c>
      <c r="C2937" s="838" t="s">
        <v>596</v>
      </c>
      <c r="D2937" s="838" t="s">
        <v>2815</v>
      </c>
      <c r="E2937" s="838" t="s">
        <v>2816</v>
      </c>
    </row>
    <row r="2938" spans="2:5" x14ac:dyDescent="0.45">
      <c r="B2938" s="838" t="s">
        <v>595</v>
      </c>
      <c r="C2938" s="838" t="s">
        <v>596</v>
      </c>
      <c r="D2938" s="838" t="s">
        <v>2819</v>
      </c>
      <c r="E2938" s="838" t="s">
        <v>2820</v>
      </c>
    </row>
    <row r="2939" spans="2:5" x14ac:dyDescent="0.45">
      <c r="B2939" s="838" t="s">
        <v>595</v>
      </c>
      <c r="C2939" s="838" t="s">
        <v>596</v>
      </c>
      <c r="D2939" s="838" t="s">
        <v>2822</v>
      </c>
      <c r="E2939" s="838" t="s">
        <v>2823</v>
      </c>
    </row>
    <row r="2940" spans="2:5" x14ac:dyDescent="0.45">
      <c r="B2940" s="838" t="s">
        <v>595</v>
      </c>
      <c r="C2940" s="838" t="s">
        <v>596</v>
      </c>
      <c r="D2940" s="838" t="s">
        <v>2824</v>
      </c>
      <c r="E2940" s="838" t="s">
        <v>2825</v>
      </c>
    </row>
    <row r="2941" spans="2:5" x14ac:dyDescent="0.45">
      <c r="B2941" s="838" t="s">
        <v>595</v>
      </c>
      <c r="C2941" s="838" t="s">
        <v>596</v>
      </c>
      <c r="D2941" s="838" t="s">
        <v>2826</v>
      </c>
      <c r="E2941" s="838" t="s">
        <v>2827</v>
      </c>
    </row>
    <row r="2942" spans="2:5" x14ac:dyDescent="0.45">
      <c r="B2942" s="838" t="s">
        <v>595</v>
      </c>
      <c r="C2942" s="838" t="s">
        <v>596</v>
      </c>
      <c r="D2942" s="838" t="s">
        <v>2828</v>
      </c>
      <c r="E2942" s="838" t="s">
        <v>2829</v>
      </c>
    </row>
    <row r="2943" spans="2:5" x14ac:dyDescent="0.45">
      <c r="B2943" s="838" t="s">
        <v>595</v>
      </c>
      <c r="C2943" s="838" t="s">
        <v>596</v>
      </c>
      <c r="D2943" s="838" t="s">
        <v>2830</v>
      </c>
      <c r="E2943" s="838" t="s">
        <v>2831</v>
      </c>
    </row>
    <row r="2944" spans="2:5" x14ac:dyDescent="0.45">
      <c r="B2944" s="838" t="s">
        <v>595</v>
      </c>
      <c r="C2944" s="838" t="s">
        <v>596</v>
      </c>
      <c r="D2944" s="838" t="s">
        <v>2832</v>
      </c>
      <c r="E2944" s="838" t="s">
        <v>2833</v>
      </c>
    </row>
    <row r="2945" spans="2:5" x14ac:dyDescent="0.45">
      <c r="B2945" s="838" t="s">
        <v>595</v>
      </c>
      <c r="C2945" s="838" t="s">
        <v>596</v>
      </c>
      <c r="D2945" s="838" t="s">
        <v>2834</v>
      </c>
      <c r="E2945" s="838" t="s">
        <v>2835</v>
      </c>
    </row>
    <row r="2946" spans="2:5" x14ac:dyDescent="0.45">
      <c r="B2946" s="838" t="s">
        <v>595</v>
      </c>
      <c r="C2946" s="838" t="s">
        <v>596</v>
      </c>
      <c r="D2946" s="838" t="s">
        <v>2836</v>
      </c>
      <c r="E2946" s="838" t="s">
        <v>2837</v>
      </c>
    </row>
    <row r="2947" spans="2:5" x14ac:dyDescent="0.45">
      <c r="B2947" s="838" t="s">
        <v>595</v>
      </c>
      <c r="C2947" s="838" t="s">
        <v>596</v>
      </c>
      <c r="D2947" s="838" t="s">
        <v>2838</v>
      </c>
      <c r="E2947" s="838" t="s">
        <v>2839</v>
      </c>
    </row>
    <row r="2948" spans="2:5" x14ac:dyDescent="0.45">
      <c r="B2948" s="838" t="s">
        <v>595</v>
      </c>
      <c r="C2948" s="838" t="s">
        <v>596</v>
      </c>
      <c r="D2948" s="838" t="s">
        <v>2840</v>
      </c>
      <c r="E2948" s="838" t="s">
        <v>2841</v>
      </c>
    </row>
    <row r="2949" spans="2:5" x14ac:dyDescent="0.45">
      <c r="B2949" s="838" t="s">
        <v>595</v>
      </c>
      <c r="C2949" s="838" t="s">
        <v>596</v>
      </c>
      <c r="D2949" s="838" t="s">
        <v>2842</v>
      </c>
      <c r="E2949" s="838" t="s">
        <v>2843</v>
      </c>
    </row>
    <row r="2950" spans="2:5" x14ac:dyDescent="0.45">
      <c r="B2950" s="838" t="s">
        <v>595</v>
      </c>
      <c r="C2950" s="838" t="s">
        <v>596</v>
      </c>
      <c r="D2950" s="838" t="s">
        <v>992</v>
      </c>
      <c r="E2950" s="838" t="s">
        <v>993</v>
      </c>
    </row>
    <row r="2951" spans="2:5" x14ac:dyDescent="0.45">
      <c r="B2951"/>
      <c r="C2951"/>
      <c r="D2951"/>
      <c r="E2951"/>
    </row>
    <row r="2952" spans="2:5" x14ac:dyDescent="0.45">
      <c r="B2952"/>
      <c r="C2952"/>
      <c r="D2952"/>
      <c r="E2952"/>
    </row>
    <row r="2953" spans="2:5" x14ac:dyDescent="0.45">
      <c r="B2953"/>
      <c r="C2953"/>
      <c r="D2953"/>
      <c r="E2953"/>
    </row>
    <row r="2954" spans="2:5" x14ac:dyDescent="0.45">
      <c r="B2954"/>
      <c r="C2954"/>
      <c r="D2954"/>
      <c r="E2954"/>
    </row>
    <row r="2955" spans="2:5" x14ac:dyDescent="0.45">
      <c r="B2955"/>
      <c r="C2955"/>
      <c r="D2955"/>
      <c r="E2955"/>
    </row>
    <row r="2956" spans="2:5" x14ac:dyDescent="0.45">
      <c r="B2956"/>
      <c r="C2956"/>
      <c r="D2956"/>
      <c r="E2956"/>
    </row>
    <row r="2957" spans="2:5" x14ac:dyDescent="0.45">
      <c r="B2957"/>
      <c r="C2957"/>
      <c r="D2957"/>
      <c r="E2957"/>
    </row>
    <row r="2958" spans="2:5" x14ac:dyDescent="0.45">
      <c r="B2958"/>
      <c r="C2958"/>
      <c r="D2958"/>
      <c r="E2958"/>
    </row>
    <row r="2959" spans="2:5" x14ac:dyDescent="0.45">
      <c r="B2959"/>
      <c r="C2959"/>
      <c r="D2959"/>
      <c r="E2959"/>
    </row>
    <row r="2960" spans="2:5" x14ac:dyDescent="0.45">
      <c r="B2960"/>
      <c r="C2960"/>
      <c r="D2960"/>
      <c r="E2960"/>
    </row>
    <row r="2961" spans="2:5" x14ac:dyDescent="0.45">
      <c r="B2961"/>
      <c r="C2961"/>
      <c r="D2961"/>
      <c r="E2961"/>
    </row>
    <row r="2962" spans="2:5" x14ac:dyDescent="0.45">
      <c r="B2962"/>
      <c r="C2962"/>
      <c r="D2962"/>
      <c r="E2962"/>
    </row>
    <row r="2963" spans="2:5" x14ac:dyDescent="0.45">
      <c r="B2963"/>
      <c r="C2963"/>
      <c r="D2963"/>
      <c r="E2963"/>
    </row>
    <row r="2964" spans="2:5" x14ac:dyDescent="0.45">
      <c r="B2964"/>
      <c r="C2964"/>
      <c r="D2964"/>
      <c r="E2964"/>
    </row>
    <row r="2965" spans="2:5" x14ac:dyDescent="0.45">
      <c r="B2965"/>
      <c r="C2965"/>
      <c r="D2965"/>
      <c r="E2965"/>
    </row>
    <row r="2966" spans="2:5" x14ac:dyDescent="0.45">
      <c r="B2966"/>
      <c r="C2966"/>
      <c r="D2966"/>
      <c r="E2966"/>
    </row>
    <row r="2967" spans="2:5" x14ac:dyDescent="0.45">
      <c r="B2967"/>
      <c r="C2967"/>
      <c r="D2967"/>
      <c r="E2967"/>
    </row>
    <row r="2968" spans="2:5" x14ac:dyDescent="0.45">
      <c r="B2968"/>
      <c r="C2968"/>
      <c r="D2968"/>
      <c r="E2968"/>
    </row>
    <row r="2969" spans="2:5" x14ac:dyDescent="0.45">
      <c r="B2969"/>
      <c r="C2969"/>
      <c r="D2969"/>
      <c r="E2969"/>
    </row>
    <row r="2970" spans="2:5" x14ac:dyDescent="0.45">
      <c r="B2970"/>
      <c r="C2970"/>
      <c r="D2970"/>
      <c r="E2970"/>
    </row>
    <row r="2971" spans="2:5" x14ac:dyDescent="0.45">
      <c r="B2971"/>
      <c r="C2971"/>
      <c r="D2971"/>
      <c r="E2971"/>
    </row>
    <row r="2972" spans="2:5" x14ac:dyDescent="0.45">
      <c r="B2972"/>
      <c r="C2972"/>
      <c r="D2972"/>
      <c r="E2972"/>
    </row>
    <row r="2973" spans="2:5" x14ac:dyDescent="0.45">
      <c r="B2973"/>
      <c r="C2973"/>
      <c r="D2973"/>
      <c r="E2973"/>
    </row>
    <row r="2974" spans="2:5" x14ac:dyDescent="0.45">
      <c r="B2974"/>
      <c r="C2974"/>
      <c r="D2974"/>
      <c r="E2974"/>
    </row>
    <row r="2975" spans="2:5" x14ac:dyDescent="0.45">
      <c r="B2975"/>
      <c r="C2975"/>
      <c r="D2975"/>
      <c r="E2975"/>
    </row>
    <row r="2976" spans="2:5" x14ac:dyDescent="0.45">
      <c r="B2976"/>
      <c r="C2976"/>
      <c r="D2976"/>
      <c r="E2976"/>
    </row>
    <row r="2977" spans="2:5" x14ac:dyDescent="0.45">
      <c r="B2977"/>
      <c r="C2977"/>
      <c r="D2977"/>
      <c r="E2977"/>
    </row>
    <row r="2978" spans="2:5" x14ac:dyDescent="0.45">
      <c r="B2978"/>
      <c r="C2978"/>
      <c r="D2978"/>
      <c r="E2978"/>
    </row>
    <row r="2979" spans="2:5" x14ac:dyDescent="0.45">
      <c r="B2979"/>
      <c r="C2979"/>
      <c r="D2979"/>
      <c r="E2979"/>
    </row>
    <row r="2980" spans="2:5" x14ac:dyDescent="0.45">
      <c r="B2980"/>
      <c r="C2980"/>
      <c r="D2980"/>
      <c r="E2980"/>
    </row>
    <row r="2981" spans="2:5" x14ac:dyDescent="0.45">
      <c r="B2981"/>
      <c r="C2981"/>
      <c r="D2981"/>
      <c r="E2981"/>
    </row>
    <row r="2982" spans="2:5" x14ac:dyDescent="0.45">
      <c r="B2982"/>
      <c r="C2982"/>
      <c r="D2982"/>
      <c r="E2982"/>
    </row>
    <row r="2983" spans="2:5" x14ac:dyDescent="0.45">
      <c r="B2983"/>
      <c r="C2983"/>
      <c r="D2983"/>
      <c r="E2983"/>
    </row>
    <row r="2984" spans="2:5" x14ac:dyDescent="0.45">
      <c r="B2984"/>
      <c r="C2984"/>
      <c r="D2984"/>
      <c r="E2984"/>
    </row>
    <row r="2985" spans="2:5" x14ac:dyDescent="0.45">
      <c r="B2985"/>
      <c r="C2985"/>
      <c r="D2985"/>
      <c r="E2985"/>
    </row>
    <row r="2986" spans="2:5" x14ac:dyDescent="0.45">
      <c r="B2986"/>
      <c r="C2986"/>
      <c r="D2986"/>
      <c r="E2986"/>
    </row>
    <row r="2987" spans="2:5" x14ac:dyDescent="0.45">
      <c r="B2987"/>
      <c r="C2987"/>
      <c r="D2987"/>
      <c r="E2987"/>
    </row>
    <row r="2988" spans="2:5" x14ac:dyDescent="0.45">
      <c r="B2988"/>
      <c r="C2988"/>
      <c r="D2988"/>
      <c r="E2988"/>
    </row>
    <row r="2989" spans="2:5" x14ac:dyDescent="0.45">
      <c r="B2989"/>
      <c r="C2989"/>
      <c r="D2989"/>
      <c r="E2989"/>
    </row>
    <row r="2990" spans="2:5" x14ac:dyDescent="0.45">
      <c r="B2990"/>
      <c r="C2990"/>
      <c r="D2990"/>
      <c r="E2990"/>
    </row>
    <row r="2991" spans="2:5" x14ac:dyDescent="0.45">
      <c r="B2991"/>
      <c r="C2991"/>
      <c r="D2991"/>
      <c r="E2991"/>
    </row>
    <row r="2992" spans="2:5" x14ac:dyDescent="0.45">
      <c r="B2992"/>
      <c r="C2992"/>
      <c r="D2992"/>
      <c r="E2992"/>
    </row>
    <row r="2993" spans="2:5" x14ac:dyDescent="0.45">
      <c r="B2993"/>
      <c r="C2993"/>
      <c r="D2993"/>
      <c r="E2993"/>
    </row>
    <row r="2994" spans="2:5" x14ac:dyDescent="0.45">
      <c r="B2994"/>
      <c r="C2994"/>
      <c r="D2994"/>
      <c r="E2994"/>
    </row>
    <row r="2995" spans="2:5" x14ac:dyDescent="0.45">
      <c r="B2995"/>
      <c r="C2995"/>
      <c r="D2995"/>
      <c r="E2995"/>
    </row>
    <row r="2996" spans="2:5" x14ac:dyDescent="0.45">
      <c r="B2996"/>
      <c r="C2996"/>
      <c r="D2996"/>
      <c r="E2996"/>
    </row>
    <row r="2997" spans="2:5" x14ac:dyDescent="0.45">
      <c r="B2997"/>
      <c r="C2997"/>
      <c r="D2997"/>
      <c r="E2997"/>
    </row>
    <row r="2998" spans="2:5" x14ac:dyDescent="0.45">
      <c r="B2998"/>
      <c r="C2998"/>
      <c r="D2998"/>
      <c r="E2998"/>
    </row>
    <row r="2999" spans="2:5" x14ac:dyDescent="0.45">
      <c r="B2999"/>
      <c r="C2999"/>
      <c r="D2999"/>
      <c r="E2999"/>
    </row>
    <row r="3000" spans="2:5" x14ac:dyDescent="0.45">
      <c r="B3000"/>
      <c r="C3000"/>
      <c r="D3000"/>
      <c r="E3000"/>
    </row>
    <row r="3001" spans="2:5" x14ac:dyDescent="0.45">
      <c r="B3001"/>
      <c r="C3001"/>
      <c r="D3001"/>
      <c r="E3001"/>
    </row>
    <row r="3002" spans="2:5" x14ac:dyDescent="0.45">
      <c r="B3002"/>
      <c r="C3002"/>
      <c r="D3002"/>
      <c r="E3002"/>
    </row>
    <row r="3003" spans="2:5" x14ac:dyDescent="0.45">
      <c r="B3003"/>
      <c r="C3003"/>
      <c r="D3003"/>
      <c r="E3003"/>
    </row>
    <row r="3004" spans="2:5" x14ac:dyDescent="0.45">
      <c r="B3004"/>
      <c r="C3004"/>
      <c r="D3004"/>
      <c r="E3004"/>
    </row>
    <row r="3005" spans="2:5" x14ac:dyDescent="0.45">
      <c r="B3005"/>
      <c r="C3005"/>
      <c r="D3005"/>
      <c r="E3005"/>
    </row>
    <row r="3006" spans="2:5" x14ac:dyDescent="0.45">
      <c r="B3006"/>
      <c r="C3006"/>
      <c r="D3006"/>
      <c r="E3006"/>
    </row>
    <row r="3007" spans="2:5" x14ac:dyDescent="0.45">
      <c r="B3007"/>
      <c r="C3007"/>
      <c r="D3007"/>
      <c r="E3007"/>
    </row>
    <row r="3008" spans="2:5" x14ac:dyDescent="0.45">
      <c r="B3008"/>
      <c r="C3008"/>
      <c r="D3008"/>
      <c r="E3008"/>
    </row>
    <row r="3009" spans="2:5" x14ac:dyDescent="0.45">
      <c r="B3009"/>
      <c r="C3009"/>
      <c r="D3009"/>
      <c r="E3009"/>
    </row>
    <row r="3010" spans="2:5" x14ac:dyDescent="0.45">
      <c r="B3010"/>
      <c r="C3010"/>
      <c r="D3010"/>
      <c r="E3010"/>
    </row>
    <row r="3011" spans="2:5" x14ac:dyDescent="0.45">
      <c r="B3011"/>
      <c r="C3011"/>
      <c r="D3011"/>
      <c r="E3011"/>
    </row>
    <row r="3012" spans="2:5" x14ac:dyDescent="0.45">
      <c r="B3012"/>
      <c r="C3012"/>
      <c r="D3012"/>
      <c r="E3012"/>
    </row>
    <row r="3013" spans="2:5" x14ac:dyDescent="0.45">
      <c r="B3013"/>
      <c r="C3013"/>
      <c r="D3013"/>
      <c r="E3013"/>
    </row>
    <row r="3014" spans="2:5" x14ac:dyDescent="0.45">
      <c r="B3014"/>
      <c r="C3014"/>
      <c r="D3014"/>
      <c r="E3014"/>
    </row>
    <row r="3015" spans="2:5" x14ac:dyDescent="0.45">
      <c r="B3015"/>
      <c r="C3015"/>
      <c r="D3015"/>
      <c r="E3015"/>
    </row>
    <row r="3016" spans="2:5" x14ac:dyDescent="0.45">
      <c r="B3016"/>
      <c r="C3016"/>
      <c r="D3016"/>
      <c r="E3016"/>
    </row>
    <row r="3017" spans="2:5" x14ac:dyDescent="0.45">
      <c r="B3017"/>
      <c r="C3017"/>
      <c r="D3017"/>
      <c r="E3017"/>
    </row>
    <row r="3018" spans="2:5" x14ac:dyDescent="0.45">
      <c r="B3018"/>
      <c r="C3018"/>
      <c r="D3018"/>
      <c r="E3018"/>
    </row>
    <row r="3019" spans="2:5" x14ac:dyDescent="0.45">
      <c r="B3019"/>
      <c r="C3019"/>
      <c r="D3019"/>
      <c r="E3019"/>
    </row>
    <row r="3020" spans="2:5" x14ac:dyDescent="0.45">
      <c r="B3020"/>
      <c r="C3020"/>
      <c r="D3020"/>
      <c r="E3020"/>
    </row>
    <row r="3021" spans="2:5" x14ac:dyDescent="0.45">
      <c r="B3021"/>
      <c r="C3021"/>
      <c r="D3021"/>
      <c r="E3021"/>
    </row>
    <row r="3022" spans="2:5" x14ac:dyDescent="0.45">
      <c r="B3022"/>
      <c r="C3022"/>
      <c r="D3022"/>
      <c r="E3022"/>
    </row>
    <row r="3023" spans="2:5" x14ac:dyDescent="0.45">
      <c r="B3023"/>
      <c r="C3023"/>
      <c r="D3023"/>
      <c r="E3023"/>
    </row>
    <row r="3024" spans="2:5" x14ac:dyDescent="0.45">
      <c r="B3024"/>
      <c r="C3024"/>
      <c r="D3024"/>
      <c r="E3024"/>
    </row>
    <row r="3025" spans="2:5" x14ac:dyDescent="0.45">
      <c r="B3025"/>
      <c r="C3025"/>
      <c r="D3025"/>
      <c r="E3025"/>
    </row>
    <row r="3026" spans="2:5" x14ac:dyDescent="0.45">
      <c r="B3026"/>
      <c r="C3026"/>
      <c r="D3026"/>
      <c r="E3026"/>
    </row>
    <row r="3027" spans="2:5" x14ac:dyDescent="0.45">
      <c r="B3027"/>
      <c r="C3027"/>
      <c r="D3027"/>
      <c r="E3027"/>
    </row>
    <row r="3028" spans="2:5" x14ac:dyDescent="0.45">
      <c r="B3028"/>
      <c r="C3028"/>
      <c r="D3028"/>
      <c r="E3028"/>
    </row>
    <row r="3029" spans="2:5" x14ac:dyDescent="0.45">
      <c r="B3029"/>
      <c r="C3029"/>
      <c r="D3029"/>
      <c r="E3029"/>
    </row>
    <row r="3030" spans="2:5" x14ac:dyDescent="0.45">
      <c r="B3030"/>
      <c r="C3030"/>
      <c r="D3030"/>
      <c r="E3030"/>
    </row>
    <row r="3031" spans="2:5" x14ac:dyDescent="0.45">
      <c r="B3031"/>
      <c r="C3031"/>
      <c r="D3031"/>
      <c r="E3031"/>
    </row>
    <row r="3032" spans="2:5" x14ac:dyDescent="0.45">
      <c r="B3032"/>
      <c r="C3032"/>
      <c r="D3032"/>
      <c r="E3032"/>
    </row>
    <row r="3033" spans="2:5" x14ac:dyDescent="0.45">
      <c r="B3033"/>
      <c r="C3033"/>
      <c r="D3033"/>
      <c r="E3033"/>
    </row>
    <row r="3034" spans="2:5" x14ac:dyDescent="0.45">
      <c r="B3034"/>
      <c r="C3034"/>
      <c r="D3034"/>
      <c r="E3034"/>
    </row>
    <row r="3035" spans="2:5" x14ac:dyDescent="0.45">
      <c r="B3035"/>
      <c r="C3035"/>
      <c r="D3035"/>
      <c r="E3035"/>
    </row>
    <row r="3036" spans="2:5" x14ac:dyDescent="0.45">
      <c r="B3036"/>
      <c r="C3036"/>
      <c r="D3036"/>
      <c r="E3036"/>
    </row>
    <row r="3037" spans="2:5" x14ac:dyDescent="0.45">
      <c r="B3037"/>
      <c r="C3037"/>
      <c r="D3037"/>
      <c r="E3037"/>
    </row>
    <row r="3038" spans="2:5" x14ac:dyDescent="0.45">
      <c r="B3038"/>
      <c r="C3038"/>
      <c r="D3038"/>
      <c r="E3038"/>
    </row>
    <row r="3039" spans="2:5" x14ac:dyDescent="0.45">
      <c r="B3039"/>
      <c r="C3039"/>
      <c r="D3039"/>
      <c r="E3039"/>
    </row>
    <row r="3040" spans="2:5" x14ac:dyDescent="0.45">
      <c r="B3040"/>
      <c r="C3040"/>
      <c r="D3040"/>
      <c r="E3040"/>
    </row>
    <row r="3041" spans="2:5" x14ac:dyDescent="0.45">
      <c r="B3041"/>
      <c r="C3041"/>
      <c r="D3041"/>
      <c r="E3041"/>
    </row>
    <row r="3042" spans="2:5" x14ac:dyDescent="0.45">
      <c r="B3042"/>
      <c r="C3042"/>
      <c r="D3042"/>
      <c r="E3042"/>
    </row>
    <row r="3043" spans="2:5" x14ac:dyDescent="0.45">
      <c r="B3043"/>
      <c r="C3043"/>
      <c r="D3043"/>
      <c r="E3043"/>
    </row>
    <row r="3044" spans="2:5" x14ac:dyDescent="0.45">
      <c r="B3044"/>
      <c r="C3044"/>
      <c r="D3044"/>
      <c r="E3044"/>
    </row>
    <row r="3045" spans="2:5" x14ac:dyDescent="0.45">
      <c r="B3045"/>
      <c r="C3045"/>
      <c r="D3045"/>
      <c r="E3045"/>
    </row>
    <row r="3046" spans="2:5" x14ac:dyDescent="0.45">
      <c r="B3046"/>
      <c r="C3046"/>
      <c r="D3046"/>
      <c r="E3046"/>
    </row>
    <row r="3047" spans="2:5" x14ac:dyDescent="0.45">
      <c r="B3047"/>
      <c r="C3047"/>
      <c r="D3047"/>
      <c r="E3047"/>
    </row>
    <row r="3048" spans="2:5" x14ac:dyDescent="0.45">
      <c r="B3048"/>
      <c r="C3048"/>
      <c r="D3048"/>
      <c r="E3048"/>
    </row>
    <row r="3049" spans="2:5" x14ac:dyDescent="0.45">
      <c r="B3049"/>
      <c r="C3049"/>
      <c r="D3049"/>
      <c r="E3049"/>
    </row>
    <row r="3050" spans="2:5" x14ac:dyDescent="0.45">
      <c r="B3050"/>
      <c r="C3050"/>
      <c r="D3050"/>
      <c r="E3050"/>
    </row>
    <row r="3051" spans="2:5" x14ac:dyDescent="0.45">
      <c r="B3051"/>
      <c r="C3051"/>
      <c r="D3051"/>
      <c r="E3051"/>
    </row>
    <row r="3052" spans="2:5" x14ac:dyDescent="0.45">
      <c r="B3052"/>
      <c r="C3052"/>
      <c r="D3052"/>
      <c r="E3052"/>
    </row>
    <row r="3053" spans="2:5" x14ac:dyDescent="0.45">
      <c r="B3053"/>
      <c r="C3053"/>
      <c r="D3053"/>
      <c r="E3053"/>
    </row>
    <row r="3054" spans="2:5" x14ac:dyDescent="0.45">
      <c r="B3054"/>
      <c r="C3054"/>
      <c r="D3054"/>
      <c r="E3054"/>
    </row>
    <row r="3055" spans="2:5" x14ac:dyDescent="0.45">
      <c r="B3055"/>
      <c r="C3055"/>
      <c r="D3055"/>
      <c r="E3055"/>
    </row>
    <row r="3056" spans="2:5" x14ac:dyDescent="0.45">
      <c r="B3056"/>
      <c r="C3056"/>
      <c r="D3056"/>
      <c r="E3056"/>
    </row>
    <row r="3057" spans="2:5" x14ac:dyDescent="0.45">
      <c r="B3057"/>
      <c r="C3057"/>
      <c r="D3057"/>
      <c r="E3057"/>
    </row>
    <row r="3058" spans="2:5" x14ac:dyDescent="0.45">
      <c r="B3058"/>
      <c r="C3058"/>
      <c r="D3058"/>
      <c r="E3058"/>
    </row>
    <row r="3059" spans="2:5" x14ac:dyDescent="0.45">
      <c r="B3059"/>
      <c r="C3059"/>
      <c r="D3059"/>
      <c r="E3059"/>
    </row>
    <row r="3060" spans="2:5" x14ac:dyDescent="0.45">
      <c r="B3060"/>
      <c r="C3060"/>
      <c r="D3060"/>
      <c r="E3060"/>
    </row>
    <row r="3061" spans="2:5" x14ac:dyDescent="0.45">
      <c r="B3061"/>
      <c r="C3061"/>
      <c r="D3061"/>
      <c r="E3061"/>
    </row>
    <row r="3062" spans="2:5" x14ac:dyDescent="0.45">
      <c r="B3062"/>
      <c r="C3062"/>
      <c r="D3062"/>
      <c r="E3062"/>
    </row>
    <row r="3063" spans="2:5" x14ac:dyDescent="0.45">
      <c r="B3063"/>
      <c r="C3063"/>
      <c r="D3063"/>
      <c r="E3063"/>
    </row>
    <row r="3064" spans="2:5" x14ac:dyDescent="0.45">
      <c r="B3064"/>
      <c r="C3064"/>
      <c r="D3064"/>
      <c r="E3064"/>
    </row>
    <row r="3065" spans="2:5" x14ac:dyDescent="0.45">
      <c r="B3065"/>
      <c r="C3065"/>
      <c r="D3065"/>
      <c r="E3065"/>
    </row>
    <row r="3066" spans="2:5" x14ac:dyDescent="0.45">
      <c r="B3066"/>
      <c r="C3066"/>
      <c r="D3066"/>
      <c r="E3066"/>
    </row>
    <row r="3067" spans="2:5" x14ac:dyDescent="0.45">
      <c r="B3067"/>
      <c r="C3067"/>
      <c r="D3067"/>
      <c r="E3067"/>
    </row>
    <row r="3068" spans="2:5" x14ac:dyDescent="0.45">
      <c r="B3068"/>
      <c r="C3068"/>
      <c r="D3068"/>
      <c r="E3068"/>
    </row>
    <row r="3069" spans="2:5" x14ac:dyDescent="0.45">
      <c r="B3069"/>
      <c r="C3069"/>
      <c r="D3069"/>
      <c r="E3069"/>
    </row>
    <row r="3070" spans="2:5" x14ac:dyDescent="0.45">
      <c r="B3070"/>
      <c r="C3070"/>
      <c r="D3070"/>
      <c r="E3070"/>
    </row>
    <row r="3071" spans="2:5" x14ac:dyDescent="0.45">
      <c r="B3071"/>
      <c r="C3071"/>
      <c r="D3071"/>
      <c r="E3071"/>
    </row>
    <row r="3072" spans="2:5" x14ac:dyDescent="0.45">
      <c r="B3072"/>
      <c r="C3072"/>
      <c r="D3072"/>
      <c r="E3072"/>
    </row>
    <row r="3073" spans="2:5" x14ac:dyDescent="0.45">
      <c r="B3073"/>
      <c r="C3073"/>
      <c r="D3073"/>
      <c r="E3073"/>
    </row>
    <row r="3074" spans="2:5" x14ac:dyDescent="0.45">
      <c r="B3074"/>
      <c r="C3074"/>
      <c r="D3074"/>
      <c r="E3074"/>
    </row>
    <row r="3075" spans="2:5" x14ac:dyDescent="0.45">
      <c r="B3075"/>
      <c r="C3075"/>
      <c r="D3075"/>
      <c r="E3075"/>
    </row>
    <row r="3076" spans="2:5" x14ac:dyDescent="0.45">
      <c r="B3076"/>
      <c r="C3076"/>
      <c r="D3076"/>
      <c r="E3076"/>
    </row>
    <row r="3077" spans="2:5" x14ac:dyDescent="0.45">
      <c r="B3077"/>
      <c r="C3077"/>
      <c r="D3077"/>
      <c r="E3077"/>
    </row>
    <row r="3078" spans="2:5" x14ac:dyDescent="0.45">
      <c r="B3078"/>
      <c r="C3078"/>
      <c r="D3078"/>
      <c r="E3078"/>
    </row>
    <row r="3079" spans="2:5" x14ac:dyDescent="0.45">
      <c r="B3079"/>
      <c r="C3079"/>
      <c r="D3079"/>
      <c r="E3079"/>
    </row>
    <row r="3080" spans="2:5" x14ac:dyDescent="0.45">
      <c r="B3080"/>
      <c r="C3080"/>
      <c r="D3080"/>
      <c r="E3080"/>
    </row>
    <row r="3081" spans="2:5" x14ac:dyDescent="0.45">
      <c r="B3081"/>
      <c r="C3081"/>
      <c r="D3081"/>
      <c r="E3081"/>
    </row>
    <row r="3082" spans="2:5" x14ac:dyDescent="0.45">
      <c r="B3082"/>
      <c r="C3082"/>
      <c r="D3082"/>
      <c r="E3082"/>
    </row>
    <row r="3083" spans="2:5" x14ac:dyDescent="0.45">
      <c r="B3083"/>
      <c r="C3083"/>
      <c r="D3083"/>
      <c r="E3083"/>
    </row>
    <row r="3084" spans="2:5" x14ac:dyDescent="0.45">
      <c r="B3084"/>
      <c r="C3084"/>
      <c r="D3084"/>
      <c r="E3084"/>
    </row>
    <row r="3085" spans="2:5" x14ac:dyDescent="0.45">
      <c r="B3085"/>
      <c r="C3085"/>
      <c r="D3085"/>
      <c r="E3085"/>
    </row>
    <row r="3086" spans="2:5" x14ac:dyDescent="0.45">
      <c r="B3086"/>
      <c r="C3086"/>
      <c r="D3086"/>
      <c r="E3086"/>
    </row>
    <row r="3087" spans="2:5" x14ac:dyDescent="0.45">
      <c r="B3087"/>
      <c r="C3087"/>
      <c r="D3087"/>
      <c r="E3087"/>
    </row>
    <row r="3088" spans="2:5" x14ac:dyDescent="0.45">
      <c r="B3088"/>
      <c r="C3088"/>
      <c r="D3088"/>
      <c r="E3088"/>
    </row>
    <row r="3089" spans="2:5" x14ac:dyDescent="0.45">
      <c r="B3089"/>
      <c r="C3089"/>
      <c r="D3089"/>
      <c r="E3089"/>
    </row>
    <row r="3090" spans="2:5" x14ac:dyDescent="0.45">
      <c r="B3090"/>
      <c r="C3090"/>
      <c r="D3090"/>
      <c r="E3090"/>
    </row>
    <row r="3091" spans="2:5" x14ac:dyDescent="0.45">
      <c r="B3091"/>
      <c r="C3091"/>
      <c r="D3091"/>
      <c r="E3091"/>
    </row>
    <row r="3092" spans="2:5" x14ac:dyDescent="0.45">
      <c r="B3092"/>
      <c r="C3092"/>
      <c r="D3092"/>
      <c r="E3092"/>
    </row>
    <row r="3093" spans="2:5" x14ac:dyDescent="0.45">
      <c r="B3093"/>
      <c r="C3093"/>
      <c r="D3093"/>
      <c r="E3093"/>
    </row>
    <row r="3094" spans="2:5" x14ac:dyDescent="0.45">
      <c r="B3094"/>
      <c r="C3094"/>
      <c r="D3094"/>
      <c r="E3094"/>
    </row>
    <row r="3095" spans="2:5" x14ac:dyDescent="0.45">
      <c r="B3095"/>
      <c r="C3095"/>
      <c r="D3095"/>
      <c r="E3095"/>
    </row>
    <row r="3096" spans="2:5" x14ac:dyDescent="0.45">
      <c r="B3096"/>
      <c r="C3096"/>
      <c r="D3096"/>
      <c r="E3096"/>
    </row>
    <row r="3097" spans="2:5" x14ac:dyDescent="0.45">
      <c r="B3097"/>
      <c r="C3097"/>
      <c r="D3097"/>
      <c r="E3097"/>
    </row>
    <row r="3098" spans="2:5" x14ac:dyDescent="0.45">
      <c r="B3098"/>
      <c r="C3098"/>
      <c r="D3098"/>
      <c r="E3098"/>
    </row>
    <row r="3099" spans="2:5" x14ac:dyDescent="0.45">
      <c r="B3099"/>
      <c r="C3099"/>
      <c r="D3099"/>
      <c r="E3099"/>
    </row>
    <row r="3100" spans="2:5" x14ac:dyDescent="0.45">
      <c r="B3100"/>
      <c r="C3100"/>
      <c r="D3100"/>
      <c r="E3100"/>
    </row>
    <row r="3101" spans="2:5" x14ac:dyDescent="0.45">
      <c r="B3101"/>
      <c r="C3101"/>
      <c r="D3101"/>
      <c r="E3101"/>
    </row>
    <row r="3102" spans="2:5" x14ac:dyDescent="0.45">
      <c r="B3102"/>
      <c r="C3102"/>
      <c r="D3102"/>
      <c r="E3102"/>
    </row>
    <row r="3103" spans="2:5" x14ac:dyDescent="0.45">
      <c r="B3103"/>
      <c r="C3103"/>
      <c r="D3103"/>
      <c r="E3103"/>
    </row>
    <row r="3104" spans="2:5" x14ac:dyDescent="0.45">
      <c r="B3104"/>
      <c r="C3104"/>
      <c r="D3104"/>
      <c r="E3104"/>
    </row>
    <row r="3105" spans="2:5" x14ac:dyDescent="0.45">
      <c r="B3105"/>
      <c r="C3105"/>
      <c r="D3105"/>
      <c r="E3105"/>
    </row>
    <row r="3106" spans="2:5" x14ac:dyDescent="0.45">
      <c r="B3106"/>
      <c r="C3106"/>
      <c r="D3106"/>
      <c r="E3106"/>
    </row>
    <row r="3107" spans="2:5" x14ac:dyDescent="0.45">
      <c r="B3107"/>
      <c r="C3107"/>
      <c r="D3107"/>
      <c r="E3107"/>
    </row>
    <row r="3108" spans="2:5" x14ac:dyDescent="0.45">
      <c r="B3108"/>
      <c r="C3108"/>
      <c r="D3108"/>
      <c r="E3108"/>
    </row>
    <row r="3109" spans="2:5" x14ac:dyDescent="0.45">
      <c r="B3109"/>
      <c r="C3109"/>
      <c r="D3109"/>
      <c r="E3109"/>
    </row>
    <row r="3110" spans="2:5" x14ac:dyDescent="0.45">
      <c r="B3110"/>
      <c r="C3110"/>
      <c r="D3110"/>
      <c r="E3110"/>
    </row>
    <row r="3111" spans="2:5" x14ac:dyDescent="0.45">
      <c r="B3111"/>
      <c r="C3111"/>
      <c r="D3111"/>
      <c r="E3111"/>
    </row>
    <row r="3112" spans="2:5" x14ac:dyDescent="0.45">
      <c r="B3112"/>
      <c r="C3112"/>
      <c r="D3112"/>
      <c r="E3112"/>
    </row>
    <row r="3113" spans="2:5" x14ac:dyDescent="0.45">
      <c r="B3113"/>
      <c r="C3113"/>
      <c r="D3113"/>
      <c r="E3113"/>
    </row>
    <row r="3114" spans="2:5" x14ac:dyDescent="0.45">
      <c r="B3114"/>
      <c r="C3114"/>
      <c r="D3114"/>
      <c r="E3114"/>
    </row>
    <row r="3115" spans="2:5" x14ac:dyDescent="0.45">
      <c r="B3115"/>
      <c r="C3115"/>
      <c r="D3115"/>
      <c r="E3115"/>
    </row>
    <row r="3116" spans="2:5" x14ac:dyDescent="0.45">
      <c r="B3116"/>
      <c r="C3116"/>
      <c r="D3116"/>
      <c r="E3116"/>
    </row>
    <row r="3117" spans="2:5" x14ac:dyDescent="0.45">
      <c r="B3117"/>
      <c r="C3117"/>
      <c r="D3117"/>
      <c r="E3117"/>
    </row>
    <row r="3118" spans="2:5" x14ac:dyDescent="0.45">
      <c r="B3118"/>
      <c r="C3118"/>
      <c r="D3118"/>
      <c r="E3118"/>
    </row>
    <row r="3119" spans="2:5" x14ac:dyDescent="0.45">
      <c r="B3119"/>
      <c r="C3119"/>
      <c r="D3119"/>
      <c r="E3119"/>
    </row>
    <row r="3120" spans="2:5" x14ac:dyDescent="0.45">
      <c r="B3120"/>
      <c r="C3120"/>
      <c r="D3120"/>
      <c r="E3120"/>
    </row>
    <row r="3121" spans="2:5" x14ac:dyDescent="0.45">
      <c r="B3121"/>
      <c r="C3121"/>
      <c r="D3121"/>
      <c r="E3121"/>
    </row>
    <row r="3122" spans="2:5" x14ac:dyDescent="0.45">
      <c r="B3122"/>
      <c r="C3122"/>
      <c r="D3122"/>
      <c r="E3122"/>
    </row>
    <row r="3123" spans="2:5" x14ac:dyDescent="0.45">
      <c r="B3123"/>
      <c r="C3123"/>
      <c r="D3123"/>
      <c r="E3123"/>
    </row>
    <row r="3124" spans="2:5" x14ac:dyDescent="0.45">
      <c r="B3124"/>
      <c r="C3124"/>
      <c r="D3124"/>
      <c r="E3124"/>
    </row>
    <row r="3125" spans="2:5" x14ac:dyDescent="0.45">
      <c r="B3125"/>
      <c r="C3125"/>
      <c r="D3125"/>
      <c r="E3125"/>
    </row>
    <row r="3126" spans="2:5" x14ac:dyDescent="0.45">
      <c r="B3126"/>
      <c r="C3126"/>
      <c r="D3126"/>
      <c r="E3126"/>
    </row>
    <row r="3127" spans="2:5" x14ac:dyDescent="0.45">
      <c r="B3127"/>
      <c r="C3127"/>
      <c r="D3127"/>
      <c r="E3127"/>
    </row>
    <row r="3128" spans="2:5" x14ac:dyDescent="0.45">
      <c r="B3128"/>
      <c r="C3128"/>
      <c r="D3128"/>
      <c r="E3128"/>
    </row>
    <row r="3129" spans="2:5" x14ac:dyDescent="0.45">
      <c r="B3129"/>
      <c r="C3129"/>
      <c r="D3129"/>
      <c r="E3129"/>
    </row>
    <row r="3130" spans="2:5" x14ac:dyDescent="0.45">
      <c r="B3130"/>
      <c r="C3130"/>
      <c r="D3130"/>
      <c r="E3130"/>
    </row>
    <row r="3131" spans="2:5" x14ac:dyDescent="0.45">
      <c r="B3131"/>
      <c r="C3131"/>
      <c r="D3131"/>
      <c r="E3131"/>
    </row>
    <row r="3132" spans="2:5" x14ac:dyDescent="0.45">
      <c r="B3132"/>
      <c r="C3132"/>
      <c r="D3132"/>
      <c r="E3132"/>
    </row>
    <row r="3133" spans="2:5" x14ac:dyDescent="0.45">
      <c r="B3133"/>
      <c r="C3133"/>
      <c r="D3133"/>
      <c r="E3133"/>
    </row>
    <row r="3134" spans="2:5" x14ac:dyDescent="0.45">
      <c r="B3134"/>
      <c r="C3134"/>
      <c r="D3134"/>
      <c r="E3134"/>
    </row>
    <row r="3135" spans="2:5" x14ac:dyDescent="0.45">
      <c r="B3135"/>
      <c r="C3135"/>
      <c r="D3135"/>
      <c r="E3135"/>
    </row>
    <row r="3136" spans="2:5" x14ac:dyDescent="0.45">
      <c r="B3136"/>
      <c r="C3136"/>
      <c r="D3136"/>
      <c r="E3136"/>
    </row>
    <row r="3137" spans="2:5" x14ac:dyDescent="0.45">
      <c r="B3137"/>
      <c r="C3137"/>
      <c r="D3137"/>
      <c r="E3137"/>
    </row>
    <row r="3138" spans="2:5" x14ac:dyDescent="0.45">
      <c r="B3138"/>
      <c r="C3138"/>
      <c r="D3138"/>
      <c r="E3138"/>
    </row>
    <row r="3139" spans="2:5" x14ac:dyDescent="0.45">
      <c r="B3139"/>
      <c r="C3139"/>
      <c r="D3139"/>
      <c r="E3139"/>
    </row>
    <row r="3140" spans="2:5" x14ac:dyDescent="0.45">
      <c r="B3140"/>
      <c r="C3140"/>
      <c r="D3140"/>
      <c r="E3140"/>
    </row>
    <row r="3141" spans="2:5" x14ac:dyDescent="0.45">
      <c r="B3141"/>
      <c r="C3141"/>
      <c r="D3141"/>
      <c r="E3141"/>
    </row>
    <row r="3142" spans="2:5" x14ac:dyDescent="0.45">
      <c r="B3142"/>
      <c r="C3142"/>
      <c r="D3142"/>
      <c r="E3142"/>
    </row>
    <row r="3143" spans="2:5" x14ac:dyDescent="0.45">
      <c r="B3143"/>
      <c r="C3143"/>
      <c r="D3143"/>
      <c r="E3143"/>
    </row>
    <row r="3144" spans="2:5" x14ac:dyDescent="0.45">
      <c r="B3144"/>
      <c r="C3144"/>
      <c r="D3144"/>
      <c r="E3144"/>
    </row>
    <row r="3145" spans="2:5" x14ac:dyDescent="0.45">
      <c r="B3145"/>
      <c r="C3145"/>
      <c r="D3145"/>
      <c r="E3145"/>
    </row>
    <row r="3146" spans="2:5" x14ac:dyDescent="0.45">
      <c r="B3146"/>
      <c r="C3146"/>
      <c r="D3146"/>
      <c r="E3146"/>
    </row>
    <row r="3147" spans="2:5" x14ac:dyDescent="0.45">
      <c r="B3147"/>
      <c r="C3147"/>
      <c r="D3147"/>
      <c r="E3147"/>
    </row>
    <row r="3148" spans="2:5" x14ac:dyDescent="0.45">
      <c r="B3148"/>
      <c r="C3148"/>
      <c r="D3148"/>
      <c r="E3148"/>
    </row>
    <row r="3149" spans="2:5" x14ac:dyDescent="0.45">
      <c r="B3149"/>
      <c r="C3149"/>
      <c r="D3149"/>
      <c r="E3149"/>
    </row>
    <row r="3150" spans="2:5" x14ac:dyDescent="0.45">
      <c r="B3150"/>
      <c r="C3150"/>
      <c r="D3150"/>
      <c r="E3150"/>
    </row>
    <row r="3151" spans="2:5" x14ac:dyDescent="0.45">
      <c r="B3151"/>
      <c r="C3151"/>
      <c r="D3151"/>
      <c r="E3151"/>
    </row>
    <row r="3152" spans="2:5" x14ac:dyDescent="0.45">
      <c r="B3152"/>
      <c r="C3152"/>
      <c r="D3152"/>
      <c r="E3152"/>
    </row>
    <row r="3153" spans="2:5" x14ac:dyDescent="0.45">
      <c r="B3153"/>
      <c r="C3153"/>
      <c r="D3153"/>
      <c r="E3153"/>
    </row>
    <row r="3154" spans="2:5" x14ac:dyDescent="0.45">
      <c r="B3154"/>
      <c r="C3154"/>
      <c r="D3154"/>
      <c r="E3154"/>
    </row>
    <row r="3155" spans="2:5" x14ac:dyDescent="0.45">
      <c r="B3155"/>
      <c r="C3155"/>
      <c r="D3155"/>
      <c r="E3155"/>
    </row>
    <row r="3156" spans="2:5" x14ac:dyDescent="0.45">
      <c r="B3156"/>
      <c r="C3156"/>
      <c r="D3156"/>
      <c r="E3156"/>
    </row>
    <row r="3157" spans="2:5" x14ac:dyDescent="0.45">
      <c r="B3157"/>
      <c r="C3157"/>
      <c r="D3157"/>
      <c r="E3157"/>
    </row>
    <row r="3158" spans="2:5" x14ac:dyDescent="0.45">
      <c r="B3158"/>
      <c r="C3158"/>
      <c r="D3158"/>
      <c r="E3158"/>
    </row>
    <row r="3159" spans="2:5" x14ac:dyDescent="0.45">
      <c r="B3159"/>
      <c r="C3159"/>
      <c r="D3159"/>
      <c r="E3159"/>
    </row>
    <row r="3160" spans="2:5" x14ac:dyDescent="0.45">
      <c r="B3160"/>
      <c r="C3160"/>
      <c r="D3160"/>
      <c r="E3160"/>
    </row>
    <row r="3161" spans="2:5" x14ac:dyDescent="0.45">
      <c r="B3161"/>
      <c r="C3161"/>
      <c r="D3161"/>
      <c r="E3161"/>
    </row>
    <row r="3162" spans="2:5" x14ac:dyDescent="0.45">
      <c r="B3162"/>
      <c r="C3162"/>
      <c r="D3162"/>
      <c r="E3162"/>
    </row>
    <row r="3163" spans="2:5" x14ac:dyDescent="0.45">
      <c r="B3163"/>
      <c r="C3163"/>
      <c r="D3163"/>
      <c r="E3163"/>
    </row>
    <row r="3164" spans="2:5" x14ac:dyDescent="0.45">
      <c r="B3164"/>
      <c r="C3164"/>
      <c r="D3164"/>
      <c r="E3164"/>
    </row>
    <row r="3165" spans="2:5" x14ac:dyDescent="0.45">
      <c r="B3165"/>
      <c r="C3165"/>
      <c r="D3165"/>
      <c r="E3165"/>
    </row>
    <row r="3166" spans="2:5" x14ac:dyDescent="0.45">
      <c r="B3166"/>
      <c r="C3166"/>
      <c r="D3166"/>
      <c r="E3166"/>
    </row>
    <row r="3167" spans="2:5" x14ac:dyDescent="0.45">
      <c r="B3167"/>
      <c r="C3167"/>
      <c r="D3167"/>
      <c r="E3167"/>
    </row>
    <row r="3168" spans="2:5" x14ac:dyDescent="0.45">
      <c r="B3168"/>
      <c r="C3168"/>
      <c r="D3168"/>
      <c r="E3168"/>
    </row>
    <row r="3169" spans="2:5" x14ac:dyDescent="0.45">
      <c r="B3169"/>
      <c r="C3169"/>
      <c r="D3169"/>
      <c r="E3169"/>
    </row>
    <row r="3170" spans="2:5" x14ac:dyDescent="0.45">
      <c r="B3170"/>
      <c r="C3170"/>
      <c r="D3170"/>
      <c r="E3170"/>
    </row>
    <row r="3171" spans="2:5" x14ac:dyDescent="0.45">
      <c r="B3171"/>
      <c r="C3171"/>
      <c r="D3171"/>
      <c r="E3171"/>
    </row>
    <row r="3172" spans="2:5" x14ac:dyDescent="0.45">
      <c r="B3172"/>
      <c r="C3172"/>
      <c r="D3172"/>
      <c r="E3172"/>
    </row>
    <row r="3173" spans="2:5" x14ac:dyDescent="0.45">
      <c r="B3173"/>
      <c r="C3173"/>
      <c r="D3173"/>
      <c r="E3173"/>
    </row>
    <row r="3174" spans="2:5" x14ac:dyDescent="0.45">
      <c r="B3174"/>
      <c r="C3174"/>
      <c r="D3174"/>
      <c r="E3174"/>
    </row>
    <row r="3175" spans="2:5" x14ac:dyDescent="0.45">
      <c r="B3175"/>
      <c r="C3175"/>
      <c r="D3175"/>
      <c r="E3175"/>
    </row>
    <row r="3176" spans="2:5" x14ac:dyDescent="0.45">
      <c r="B3176"/>
      <c r="C3176"/>
      <c r="D3176"/>
      <c r="E3176"/>
    </row>
    <row r="3177" spans="2:5" x14ac:dyDescent="0.45">
      <c r="B3177"/>
      <c r="C3177"/>
      <c r="D3177"/>
      <c r="E3177"/>
    </row>
    <row r="3178" spans="2:5" x14ac:dyDescent="0.45">
      <c r="B3178"/>
      <c r="C3178"/>
      <c r="D3178"/>
      <c r="E3178"/>
    </row>
    <row r="3179" spans="2:5" x14ac:dyDescent="0.45">
      <c r="B3179"/>
      <c r="C3179"/>
      <c r="D3179"/>
      <c r="E3179"/>
    </row>
    <row r="3180" spans="2:5" x14ac:dyDescent="0.45">
      <c r="B3180"/>
      <c r="C3180"/>
      <c r="D3180"/>
      <c r="E3180"/>
    </row>
    <row r="3181" spans="2:5" x14ac:dyDescent="0.45">
      <c r="B3181"/>
      <c r="C3181"/>
      <c r="D3181"/>
      <c r="E3181"/>
    </row>
    <row r="3182" spans="2:5" x14ac:dyDescent="0.45">
      <c r="B3182"/>
      <c r="C3182"/>
      <c r="D3182"/>
      <c r="E3182"/>
    </row>
    <row r="3183" spans="2:5" x14ac:dyDescent="0.45">
      <c r="B3183"/>
      <c r="C3183"/>
      <c r="D3183"/>
      <c r="E3183"/>
    </row>
    <row r="3184" spans="2:5" x14ac:dyDescent="0.45">
      <c r="B3184"/>
      <c r="C3184"/>
      <c r="D3184"/>
      <c r="E3184"/>
    </row>
    <row r="3185" spans="2:5" x14ac:dyDescent="0.45">
      <c r="B3185"/>
      <c r="C3185"/>
      <c r="D3185"/>
      <c r="E3185"/>
    </row>
    <row r="3186" spans="2:5" x14ac:dyDescent="0.45">
      <c r="B3186"/>
      <c r="C3186"/>
      <c r="D3186"/>
      <c r="E3186"/>
    </row>
    <row r="3187" spans="2:5" x14ac:dyDescent="0.45">
      <c r="B3187"/>
      <c r="C3187"/>
      <c r="D3187"/>
      <c r="E3187"/>
    </row>
    <row r="3188" spans="2:5" x14ac:dyDescent="0.45">
      <c r="B3188"/>
      <c r="C3188"/>
      <c r="D3188"/>
      <c r="E3188"/>
    </row>
    <row r="3189" spans="2:5" x14ac:dyDescent="0.45">
      <c r="B3189"/>
      <c r="C3189"/>
      <c r="D3189"/>
      <c r="E3189"/>
    </row>
    <row r="3190" spans="2:5" x14ac:dyDescent="0.45">
      <c r="B3190"/>
      <c r="C3190"/>
      <c r="D3190"/>
      <c r="E3190"/>
    </row>
    <row r="3191" spans="2:5" x14ac:dyDescent="0.45">
      <c r="B3191"/>
      <c r="C3191"/>
      <c r="D3191"/>
      <c r="E3191"/>
    </row>
    <row r="3192" spans="2:5" x14ac:dyDescent="0.45">
      <c r="B3192"/>
      <c r="C3192"/>
      <c r="D3192"/>
      <c r="E3192"/>
    </row>
    <row r="3193" spans="2:5" x14ac:dyDescent="0.45">
      <c r="B3193"/>
      <c r="C3193"/>
      <c r="D3193"/>
      <c r="E3193"/>
    </row>
    <row r="3194" spans="2:5" x14ac:dyDescent="0.45">
      <c r="B3194"/>
      <c r="C3194"/>
      <c r="D3194"/>
      <c r="E3194"/>
    </row>
    <row r="3195" spans="2:5" x14ac:dyDescent="0.45">
      <c r="B3195"/>
      <c r="C3195"/>
      <c r="D3195"/>
      <c r="E3195"/>
    </row>
    <row r="3196" spans="2:5" x14ac:dyDescent="0.45">
      <c r="B3196"/>
      <c r="C3196"/>
      <c r="D3196"/>
      <c r="E3196"/>
    </row>
    <row r="3197" spans="2:5" x14ac:dyDescent="0.45">
      <c r="B3197"/>
      <c r="C3197"/>
      <c r="D3197"/>
      <c r="E3197"/>
    </row>
    <row r="3198" spans="2:5" x14ac:dyDescent="0.45">
      <c r="B3198"/>
      <c r="C3198"/>
      <c r="D3198"/>
      <c r="E3198"/>
    </row>
    <row r="3199" spans="2:5" x14ac:dyDescent="0.45">
      <c r="B3199"/>
      <c r="C3199"/>
      <c r="D3199"/>
      <c r="E3199"/>
    </row>
    <row r="3200" spans="2:5" x14ac:dyDescent="0.45">
      <c r="B3200"/>
      <c r="C3200"/>
      <c r="D3200"/>
      <c r="E3200"/>
    </row>
    <row r="3201" spans="2:5" x14ac:dyDescent="0.45">
      <c r="B3201"/>
      <c r="C3201"/>
      <c r="D3201"/>
      <c r="E3201"/>
    </row>
    <row r="3202" spans="2:5" x14ac:dyDescent="0.45">
      <c r="B3202"/>
      <c r="C3202"/>
      <c r="D3202"/>
      <c r="E3202"/>
    </row>
    <row r="3203" spans="2:5" x14ac:dyDescent="0.45">
      <c r="B3203"/>
      <c r="C3203"/>
      <c r="D3203"/>
      <c r="E3203"/>
    </row>
    <row r="3204" spans="2:5" x14ac:dyDescent="0.45">
      <c r="B3204"/>
      <c r="C3204"/>
      <c r="D3204"/>
      <c r="E3204"/>
    </row>
    <row r="3205" spans="2:5" x14ac:dyDescent="0.45">
      <c r="B3205"/>
      <c r="C3205"/>
      <c r="D3205"/>
      <c r="E3205"/>
    </row>
    <row r="3206" spans="2:5" x14ac:dyDescent="0.45">
      <c r="B3206"/>
      <c r="C3206"/>
      <c r="D3206"/>
      <c r="E3206"/>
    </row>
    <row r="3207" spans="2:5" x14ac:dyDescent="0.45">
      <c r="B3207"/>
      <c r="C3207"/>
      <c r="D3207"/>
      <c r="E3207"/>
    </row>
    <row r="3208" spans="2:5" x14ac:dyDescent="0.45">
      <c r="B3208"/>
      <c r="C3208"/>
      <c r="D3208"/>
      <c r="E3208"/>
    </row>
    <row r="3209" spans="2:5" x14ac:dyDescent="0.45">
      <c r="B3209"/>
      <c r="C3209"/>
      <c r="D3209"/>
      <c r="E3209"/>
    </row>
    <row r="3210" spans="2:5" x14ac:dyDescent="0.45">
      <c r="B3210"/>
      <c r="C3210"/>
      <c r="D3210"/>
      <c r="E3210"/>
    </row>
    <row r="3211" spans="2:5" x14ac:dyDescent="0.45">
      <c r="B3211"/>
      <c r="C3211"/>
      <c r="D3211"/>
      <c r="E3211"/>
    </row>
    <row r="3212" spans="2:5" x14ac:dyDescent="0.45">
      <c r="B3212"/>
      <c r="C3212"/>
      <c r="D3212"/>
      <c r="E3212"/>
    </row>
    <row r="3213" spans="2:5" x14ac:dyDescent="0.45">
      <c r="B3213"/>
      <c r="C3213"/>
      <c r="D3213"/>
      <c r="E3213"/>
    </row>
    <row r="3214" spans="2:5" x14ac:dyDescent="0.45">
      <c r="B3214"/>
      <c r="C3214"/>
      <c r="D3214"/>
      <c r="E3214"/>
    </row>
    <row r="3215" spans="2:5" x14ac:dyDescent="0.45">
      <c r="B3215"/>
      <c r="C3215"/>
      <c r="D3215"/>
      <c r="E3215"/>
    </row>
    <row r="3216" spans="2:5" x14ac:dyDescent="0.45">
      <c r="B3216"/>
      <c r="C3216"/>
      <c r="D3216"/>
      <c r="E3216"/>
    </row>
    <row r="3217" spans="2:5" x14ac:dyDescent="0.45">
      <c r="B3217"/>
      <c r="C3217"/>
      <c r="D3217"/>
      <c r="E3217"/>
    </row>
    <row r="3218" spans="2:5" x14ac:dyDescent="0.45">
      <c r="B3218"/>
      <c r="C3218"/>
      <c r="D3218"/>
      <c r="E3218"/>
    </row>
    <row r="3219" spans="2:5" x14ac:dyDescent="0.45">
      <c r="B3219"/>
      <c r="C3219"/>
      <c r="D3219"/>
      <c r="E3219"/>
    </row>
    <row r="3220" spans="2:5" x14ac:dyDescent="0.45">
      <c r="B3220"/>
      <c r="C3220"/>
      <c r="D3220"/>
      <c r="E3220"/>
    </row>
    <row r="3221" spans="2:5" x14ac:dyDescent="0.45">
      <c r="B3221"/>
      <c r="C3221"/>
      <c r="D3221"/>
      <c r="E3221"/>
    </row>
    <row r="3222" spans="2:5" x14ac:dyDescent="0.45">
      <c r="B3222"/>
      <c r="C3222"/>
      <c r="D3222"/>
      <c r="E3222"/>
    </row>
    <row r="3223" spans="2:5" x14ac:dyDescent="0.45">
      <c r="B3223"/>
      <c r="C3223"/>
      <c r="D3223"/>
      <c r="E3223"/>
    </row>
    <row r="3224" spans="2:5" x14ac:dyDescent="0.45">
      <c r="B3224"/>
      <c r="C3224"/>
      <c r="D3224"/>
      <c r="E3224"/>
    </row>
    <row r="3225" spans="2:5" x14ac:dyDescent="0.45">
      <c r="B3225"/>
      <c r="C3225"/>
      <c r="D3225"/>
      <c r="E3225"/>
    </row>
    <row r="3226" spans="2:5" x14ac:dyDescent="0.45">
      <c r="B3226"/>
      <c r="C3226"/>
      <c r="D3226"/>
      <c r="E3226"/>
    </row>
    <row r="3227" spans="2:5" x14ac:dyDescent="0.45">
      <c r="B3227"/>
      <c r="C3227"/>
      <c r="D3227"/>
      <c r="E3227"/>
    </row>
    <row r="3228" spans="2:5" x14ac:dyDescent="0.45">
      <c r="B3228"/>
      <c r="C3228"/>
      <c r="D3228"/>
      <c r="E3228"/>
    </row>
    <row r="3229" spans="2:5" x14ac:dyDescent="0.45">
      <c r="B3229"/>
      <c r="C3229"/>
      <c r="D3229"/>
      <c r="E3229"/>
    </row>
    <row r="3230" spans="2:5" x14ac:dyDescent="0.45">
      <c r="B3230"/>
      <c r="C3230"/>
      <c r="D3230"/>
      <c r="E3230"/>
    </row>
    <row r="3231" spans="2:5" x14ac:dyDescent="0.45">
      <c r="B3231"/>
      <c r="C3231"/>
      <c r="D3231"/>
      <c r="E3231"/>
    </row>
    <row r="3232" spans="2:5" x14ac:dyDescent="0.45">
      <c r="B3232"/>
      <c r="C3232"/>
      <c r="D3232"/>
      <c r="E3232"/>
    </row>
    <row r="3233" spans="2:5" x14ac:dyDescent="0.45">
      <c r="B3233"/>
      <c r="C3233"/>
      <c r="D3233"/>
      <c r="E3233"/>
    </row>
    <row r="3234" spans="2:5" x14ac:dyDescent="0.45">
      <c r="B3234"/>
      <c r="C3234"/>
      <c r="D3234"/>
      <c r="E3234"/>
    </row>
    <row r="3235" spans="2:5" x14ac:dyDescent="0.45">
      <c r="B3235"/>
      <c r="C3235"/>
      <c r="D3235"/>
      <c r="E3235"/>
    </row>
    <row r="3236" spans="2:5" x14ac:dyDescent="0.45">
      <c r="B3236"/>
      <c r="C3236"/>
      <c r="D3236"/>
      <c r="E3236"/>
    </row>
    <row r="3237" spans="2:5" x14ac:dyDescent="0.45">
      <c r="B3237"/>
      <c r="C3237"/>
      <c r="D3237"/>
      <c r="E3237"/>
    </row>
    <row r="3238" spans="2:5" x14ac:dyDescent="0.45">
      <c r="B3238"/>
      <c r="C3238"/>
      <c r="D3238"/>
      <c r="E3238"/>
    </row>
    <row r="3239" spans="2:5" x14ac:dyDescent="0.45">
      <c r="B3239"/>
      <c r="C3239"/>
      <c r="D3239"/>
      <c r="E3239"/>
    </row>
    <row r="3240" spans="2:5" x14ac:dyDescent="0.45">
      <c r="B3240"/>
      <c r="C3240"/>
      <c r="D3240"/>
      <c r="E3240"/>
    </row>
    <row r="3241" spans="2:5" x14ac:dyDescent="0.45">
      <c r="B3241"/>
      <c r="C3241"/>
      <c r="D3241"/>
      <c r="E3241"/>
    </row>
    <row r="3242" spans="2:5" x14ac:dyDescent="0.45">
      <c r="B3242"/>
      <c r="C3242"/>
      <c r="D3242"/>
      <c r="E3242"/>
    </row>
    <row r="3243" spans="2:5" x14ac:dyDescent="0.45">
      <c r="B3243"/>
      <c r="C3243"/>
      <c r="D3243"/>
      <c r="E3243"/>
    </row>
    <row r="3244" spans="2:5" x14ac:dyDescent="0.45">
      <c r="B3244"/>
      <c r="C3244"/>
      <c r="D3244"/>
      <c r="E3244"/>
    </row>
    <row r="3245" spans="2:5" x14ac:dyDescent="0.45">
      <c r="B3245"/>
      <c r="C3245"/>
      <c r="D3245"/>
      <c r="E3245"/>
    </row>
    <row r="3246" spans="2:5" x14ac:dyDescent="0.45">
      <c r="B3246"/>
      <c r="C3246"/>
      <c r="D3246"/>
      <c r="E3246"/>
    </row>
    <row r="3247" spans="2:5" x14ac:dyDescent="0.45">
      <c r="B3247"/>
      <c r="C3247"/>
      <c r="D3247"/>
      <c r="E3247"/>
    </row>
    <row r="3248" spans="2:5" x14ac:dyDescent="0.45">
      <c r="B3248"/>
      <c r="C3248"/>
      <c r="D3248"/>
      <c r="E3248"/>
    </row>
    <row r="3249" spans="2:5" x14ac:dyDescent="0.45">
      <c r="B3249"/>
      <c r="C3249"/>
      <c r="D3249"/>
      <c r="E3249"/>
    </row>
    <row r="3250" spans="2:5" x14ac:dyDescent="0.45">
      <c r="B3250"/>
      <c r="C3250"/>
      <c r="D3250"/>
      <c r="E3250"/>
    </row>
    <row r="3251" spans="2:5" x14ac:dyDescent="0.45">
      <c r="B3251"/>
      <c r="C3251"/>
      <c r="D3251"/>
      <c r="E3251"/>
    </row>
    <row r="3252" spans="2:5" x14ac:dyDescent="0.45">
      <c r="B3252"/>
      <c r="C3252"/>
      <c r="D3252"/>
      <c r="E3252"/>
    </row>
    <row r="3253" spans="2:5" x14ac:dyDescent="0.45">
      <c r="B3253"/>
      <c r="C3253"/>
      <c r="D3253"/>
      <c r="E3253"/>
    </row>
    <row r="3254" spans="2:5" x14ac:dyDescent="0.45">
      <c r="B3254"/>
      <c r="C3254"/>
      <c r="D3254"/>
      <c r="E3254"/>
    </row>
    <row r="3255" spans="2:5" x14ac:dyDescent="0.45">
      <c r="B3255"/>
      <c r="C3255"/>
      <c r="D3255"/>
      <c r="E3255"/>
    </row>
    <row r="3256" spans="2:5" x14ac:dyDescent="0.45">
      <c r="B3256"/>
      <c r="C3256"/>
      <c r="D3256"/>
      <c r="E3256"/>
    </row>
    <row r="3257" spans="2:5" x14ac:dyDescent="0.45">
      <c r="B3257"/>
      <c r="C3257"/>
      <c r="D3257"/>
      <c r="E3257"/>
    </row>
    <row r="3258" spans="2:5" x14ac:dyDescent="0.45">
      <c r="B3258"/>
      <c r="C3258"/>
      <c r="D3258"/>
      <c r="E3258"/>
    </row>
    <row r="3259" spans="2:5" x14ac:dyDescent="0.45">
      <c r="B3259"/>
      <c r="C3259"/>
      <c r="D3259"/>
      <c r="E3259"/>
    </row>
    <row r="3260" spans="2:5" x14ac:dyDescent="0.45">
      <c r="B3260"/>
      <c r="C3260"/>
      <c r="D3260"/>
      <c r="E3260"/>
    </row>
    <row r="3261" spans="2:5" x14ac:dyDescent="0.45">
      <c r="B3261"/>
      <c r="C3261"/>
      <c r="D3261"/>
      <c r="E3261"/>
    </row>
    <row r="3262" spans="2:5" x14ac:dyDescent="0.45">
      <c r="B3262"/>
      <c r="C3262"/>
      <c r="D3262"/>
      <c r="E3262"/>
    </row>
    <row r="3263" spans="2:5" x14ac:dyDescent="0.45">
      <c r="B3263"/>
      <c r="C3263"/>
      <c r="D3263"/>
      <c r="E3263"/>
    </row>
    <row r="3264" spans="2:5" x14ac:dyDescent="0.45">
      <c r="B3264"/>
      <c r="C3264"/>
      <c r="D3264"/>
      <c r="E3264"/>
    </row>
    <row r="3265" spans="2:5" x14ac:dyDescent="0.45">
      <c r="B3265"/>
      <c r="C3265"/>
      <c r="D3265"/>
      <c r="E3265"/>
    </row>
    <row r="3266" spans="2:5" x14ac:dyDescent="0.45">
      <c r="B3266"/>
      <c r="C3266"/>
      <c r="D3266"/>
      <c r="E3266"/>
    </row>
    <row r="3267" spans="2:5" x14ac:dyDescent="0.45">
      <c r="B3267"/>
      <c r="C3267"/>
      <c r="D3267"/>
      <c r="E3267"/>
    </row>
    <row r="3268" spans="2:5" x14ac:dyDescent="0.45">
      <c r="B3268"/>
      <c r="C3268"/>
      <c r="D3268"/>
      <c r="E3268"/>
    </row>
    <row r="3269" spans="2:5" x14ac:dyDescent="0.45">
      <c r="B3269"/>
      <c r="C3269"/>
      <c r="D3269"/>
      <c r="E3269"/>
    </row>
    <row r="3270" spans="2:5" x14ac:dyDescent="0.45">
      <c r="B3270"/>
      <c r="C3270"/>
      <c r="D3270"/>
      <c r="E3270"/>
    </row>
    <row r="3271" spans="2:5" x14ac:dyDescent="0.45">
      <c r="B3271"/>
      <c r="C3271"/>
      <c r="D3271"/>
      <c r="E3271"/>
    </row>
    <row r="3272" spans="2:5" x14ac:dyDescent="0.45">
      <c r="B3272"/>
      <c r="C3272"/>
      <c r="D3272"/>
      <c r="E3272"/>
    </row>
    <row r="3273" spans="2:5" x14ac:dyDescent="0.45">
      <c r="B3273"/>
      <c r="C3273"/>
      <c r="D3273"/>
      <c r="E3273"/>
    </row>
    <row r="3274" spans="2:5" x14ac:dyDescent="0.45">
      <c r="B3274"/>
      <c r="C3274"/>
      <c r="D3274"/>
      <c r="E3274"/>
    </row>
    <row r="3275" spans="2:5" x14ac:dyDescent="0.45">
      <c r="B3275"/>
      <c r="C3275"/>
      <c r="D3275"/>
      <c r="E3275"/>
    </row>
    <row r="3276" spans="2:5" x14ac:dyDescent="0.45">
      <c r="B3276"/>
      <c r="C3276"/>
      <c r="D3276"/>
      <c r="E3276"/>
    </row>
    <row r="3277" spans="2:5" x14ac:dyDescent="0.45">
      <c r="B3277"/>
      <c r="C3277"/>
      <c r="D3277"/>
      <c r="E3277"/>
    </row>
    <row r="3278" spans="2:5" x14ac:dyDescent="0.45">
      <c r="B3278"/>
      <c r="C3278"/>
      <c r="D3278"/>
      <c r="E3278"/>
    </row>
    <row r="3279" spans="2:5" x14ac:dyDescent="0.45">
      <c r="B3279"/>
      <c r="C3279"/>
      <c r="D3279"/>
      <c r="E3279"/>
    </row>
    <row r="3280" spans="2:5" x14ac:dyDescent="0.45">
      <c r="B3280"/>
      <c r="C3280"/>
      <c r="D3280"/>
      <c r="E3280"/>
    </row>
    <row r="3281" spans="2:5" x14ac:dyDescent="0.45">
      <c r="B3281"/>
      <c r="C3281"/>
      <c r="D3281"/>
      <c r="E3281"/>
    </row>
    <row r="3282" spans="2:5" x14ac:dyDescent="0.45">
      <c r="B3282"/>
      <c r="C3282"/>
      <c r="D3282"/>
      <c r="E3282"/>
    </row>
    <row r="3283" spans="2:5" x14ac:dyDescent="0.45">
      <c r="B3283"/>
      <c r="C3283"/>
      <c r="D3283"/>
      <c r="E3283"/>
    </row>
    <row r="3284" spans="2:5" x14ac:dyDescent="0.45">
      <c r="B3284"/>
      <c r="C3284"/>
      <c r="D3284"/>
      <c r="E3284"/>
    </row>
    <row r="3285" spans="2:5" x14ac:dyDescent="0.45">
      <c r="B3285"/>
      <c r="C3285"/>
      <c r="D3285"/>
      <c r="E3285"/>
    </row>
    <row r="3286" spans="2:5" x14ac:dyDescent="0.45">
      <c r="B3286"/>
      <c r="C3286"/>
      <c r="D3286"/>
      <c r="E3286"/>
    </row>
    <row r="3287" spans="2:5" x14ac:dyDescent="0.45">
      <c r="B3287"/>
      <c r="C3287"/>
      <c r="D3287"/>
      <c r="E3287"/>
    </row>
    <row r="3288" spans="2:5" x14ac:dyDescent="0.45">
      <c r="B3288"/>
      <c r="C3288"/>
      <c r="D3288"/>
      <c r="E3288"/>
    </row>
    <row r="3289" spans="2:5" x14ac:dyDescent="0.45">
      <c r="B3289"/>
      <c r="C3289"/>
      <c r="D3289"/>
      <c r="E3289"/>
    </row>
    <row r="3290" spans="2:5" x14ac:dyDescent="0.45">
      <c r="B3290"/>
      <c r="C3290"/>
      <c r="D3290"/>
      <c r="E3290"/>
    </row>
    <row r="3291" spans="2:5" x14ac:dyDescent="0.45">
      <c r="B3291"/>
      <c r="C3291"/>
      <c r="D3291"/>
      <c r="E3291"/>
    </row>
    <row r="3292" spans="2:5" x14ac:dyDescent="0.45">
      <c r="B3292"/>
      <c r="C3292"/>
      <c r="D3292"/>
      <c r="E3292"/>
    </row>
    <row r="3293" spans="2:5" x14ac:dyDescent="0.45">
      <c r="B3293"/>
      <c r="C3293"/>
      <c r="D3293"/>
      <c r="E3293"/>
    </row>
    <row r="3294" spans="2:5" x14ac:dyDescent="0.45">
      <c r="B3294"/>
      <c r="C3294"/>
      <c r="D3294"/>
      <c r="E3294"/>
    </row>
    <row r="3295" spans="2:5" x14ac:dyDescent="0.45">
      <c r="B3295"/>
      <c r="C3295"/>
      <c r="D3295"/>
      <c r="E3295"/>
    </row>
    <row r="3296" spans="2:5" x14ac:dyDescent="0.45">
      <c r="B3296"/>
      <c r="C3296"/>
      <c r="D3296"/>
      <c r="E3296"/>
    </row>
    <row r="3297" spans="2:5" x14ac:dyDescent="0.45">
      <c r="B3297"/>
      <c r="C3297"/>
      <c r="D3297"/>
      <c r="E3297"/>
    </row>
    <row r="3298" spans="2:5" x14ac:dyDescent="0.45">
      <c r="B3298"/>
      <c r="C3298"/>
      <c r="D3298"/>
      <c r="E3298"/>
    </row>
    <row r="3299" spans="2:5" x14ac:dyDescent="0.45">
      <c r="B3299"/>
      <c r="C3299"/>
      <c r="D3299"/>
      <c r="E3299"/>
    </row>
    <row r="3300" spans="2:5" x14ac:dyDescent="0.45">
      <c r="B3300"/>
      <c r="C3300"/>
      <c r="D3300"/>
      <c r="E3300"/>
    </row>
    <row r="3301" spans="2:5" x14ac:dyDescent="0.45">
      <c r="B3301"/>
      <c r="C3301"/>
      <c r="D3301"/>
      <c r="E3301"/>
    </row>
    <row r="3302" spans="2:5" x14ac:dyDescent="0.45">
      <c r="B3302"/>
      <c r="C3302"/>
      <c r="D3302"/>
      <c r="E3302"/>
    </row>
    <row r="3303" spans="2:5" x14ac:dyDescent="0.45">
      <c r="B3303"/>
      <c r="C3303"/>
      <c r="D3303"/>
      <c r="E3303"/>
    </row>
    <row r="3304" spans="2:5" x14ac:dyDescent="0.45">
      <c r="B3304"/>
      <c r="C3304"/>
      <c r="D3304"/>
      <c r="E3304"/>
    </row>
    <row r="3305" spans="2:5" x14ac:dyDescent="0.45">
      <c r="B3305"/>
      <c r="C3305"/>
      <c r="D3305"/>
      <c r="E3305"/>
    </row>
    <row r="3306" spans="2:5" x14ac:dyDescent="0.45">
      <c r="B3306"/>
      <c r="C3306"/>
      <c r="D3306"/>
      <c r="E3306"/>
    </row>
    <row r="3307" spans="2:5" x14ac:dyDescent="0.45">
      <c r="B3307"/>
      <c r="C3307"/>
      <c r="D3307"/>
      <c r="E3307"/>
    </row>
    <row r="3308" spans="2:5" x14ac:dyDescent="0.45">
      <c r="B3308"/>
      <c r="C3308"/>
      <c r="D3308"/>
      <c r="E3308"/>
    </row>
    <row r="3309" spans="2:5" x14ac:dyDescent="0.45">
      <c r="B3309"/>
      <c r="C3309"/>
      <c r="D3309"/>
      <c r="E3309"/>
    </row>
    <row r="3310" spans="2:5" x14ac:dyDescent="0.45">
      <c r="B3310"/>
      <c r="C3310"/>
      <c r="D3310"/>
      <c r="E3310"/>
    </row>
    <row r="3311" spans="2:5" x14ac:dyDescent="0.45">
      <c r="B3311"/>
      <c r="C3311"/>
      <c r="D3311"/>
      <c r="E3311"/>
    </row>
    <row r="3312" spans="2:5" x14ac:dyDescent="0.45">
      <c r="B3312"/>
      <c r="C3312"/>
      <c r="D3312"/>
      <c r="E3312"/>
    </row>
    <row r="3313" spans="2:5" x14ac:dyDescent="0.45">
      <c r="B3313"/>
      <c r="C3313"/>
      <c r="D3313"/>
      <c r="E3313"/>
    </row>
    <row r="3314" spans="2:5" x14ac:dyDescent="0.45">
      <c r="B3314"/>
      <c r="C3314"/>
      <c r="D3314"/>
      <c r="E3314"/>
    </row>
    <row r="3315" spans="2:5" x14ac:dyDescent="0.45">
      <c r="B3315"/>
      <c r="C3315"/>
      <c r="D3315"/>
      <c r="E3315"/>
    </row>
    <row r="3316" spans="2:5" x14ac:dyDescent="0.45">
      <c r="B3316"/>
      <c r="C3316"/>
      <c r="D3316"/>
      <c r="E3316"/>
    </row>
    <row r="3317" spans="2:5" x14ac:dyDescent="0.45">
      <c r="B3317"/>
      <c r="C3317"/>
      <c r="D3317"/>
      <c r="E3317"/>
    </row>
    <row r="3318" spans="2:5" x14ac:dyDescent="0.45">
      <c r="B3318"/>
      <c r="C3318"/>
      <c r="D3318"/>
      <c r="E3318"/>
    </row>
    <row r="3319" spans="2:5" x14ac:dyDescent="0.45">
      <c r="B3319"/>
      <c r="C3319"/>
      <c r="D3319"/>
      <c r="E3319"/>
    </row>
    <row r="3320" spans="2:5" x14ac:dyDescent="0.45">
      <c r="B3320"/>
      <c r="C3320"/>
      <c r="D3320"/>
      <c r="E3320"/>
    </row>
    <row r="3321" spans="2:5" x14ac:dyDescent="0.45">
      <c r="B3321"/>
      <c r="C3321"/>
      <c r="D3321"/>
      <c r="E3321"/>
    </row>
    <row r="3322" spans="2:5" x14ac:dyDescent="0.45">
      <c r="B3322"/>
      <c r="C3322"/>
      <c r="D3322"/>
      <c r="E3322"/>
    </row>
    <row r="3323" spans="2:5" x14ac:dyDescent="0.45">
      <c r="B3323"/>
      <c r="C3323"/>
      <c r="D3323"/>
      <c r="E3323"/>
    </row>
    <row r="3324" spans="2:5" x14ac:dyDescent="0.45">
      <c r="B3324"/>
      <c r="C3324"/>
      <c r="D3324"/>
      <c r="E3324"/>
    </row>
    <row r="3325" spans="2:5" x14ac:dyDescent="0.45">
      <c r="B3325"/>
      <c r="C3325"/>
      <c r="D3325"/>
      <c r="E3325"/>
    </row>
    <row r="3326" spans="2:5" x14ac:dyDescent="0.45">
      <c r="B3326"/>
      <c r="C3326"/>
      <c r="D3326"/>
      <c r="E3326"/>
    </row>
    <row r="3327" spans="2:5" x14ac:dyDescent="0.45">
      <c r="B3327"/>
      <c r="C3327"/>
      <c r="D3327"/>
      <c r="E3327"/>
    </row>
    <row r="3328" spans="2:5" x14ac:dyDescent="0.45">
      <c r="B3328"/>
      <c r="C3328"/>
      <c r="D3328"/>
      <c r="E3328"/>
    </row>
    <row r="3329" spans="2:5" x14ac:dyDescent="0.45">
      <c r="B3329"/>
      <c r="C3329"/>
      <c r="D3329"/>
      <c r="E3329"/>
    </row>
    <row r="3330" spans="2:5" x14ac:dyDescent="0.45">
      <c r="B3330"/>
      <c r="C3330"/>
      <c r="D3330"/>
      <c r="E3330"/>
    </row>
    <row r="3331" spans="2:5" x14ac:dyDescent="0.45">
      <c r="B3331"/>
      <c r="C3331"/>
      <c r="D3331"/>
      <c r="E3331"/>
    </row>
    <row r="3332" spans="2:5" x14ac:dyDescent="0.45">
      <c r="B3332"/>
      <c r="C3332"/>
      <c r="D3332"/>
      <c r="E3332"/>
    </row>
    <row r="3333" spans="2:5" x14ac:dyDescent="0.45">
      <c r="B3333"/>
      <c r="C3333"/>
      <c r="D3333"/>
      <c r="E3333"/>
    </row>
    <row r="3334" spans="2:5" x14ac:dyDescent="0.45">
      <c r="B3334"/>
      <c r="C3334"/>
      <c r="D3334"/>
      <c r="E3334"/>
    </row>
    <row r="3335" spans="2:5" x14ac:dyDescent="0.45">
      <c r="B3335"/>
      <c r="C3335"/>
      <c r="D3335"/>
      <c r="E3335"/>
    </row>
    <row r="3336" spans="2:5" x14ac:dyDescent="0.45">
      <c r="B3336"/>
      <c r="C3336"/>
      <c r="D3336"/>
      <c r="E3336"/>
    </row>
    <row r="3337" spans="2:5" x14ac:dyDescent="0.45">
      <c r="B3337"/>
      <c r="C3337"/>
      <c r="D3337"/>
      <c r="E3337"/>
    </row>
    <row r="3338" spans="2:5" x14ac:dyDescent="0.45">
      <c r="B3338"/>
      <c r="C3338"/>
      <c r="D3338"/>
      <c r="E3338"/>
    </row>
    <row r="3339" spans="2:5" x14ac:dyDescent="0.45">
      <c r="B3339"/>
      <c r="C3339"/>
      <c r="D3339"/>
      <c r="E3339"/>
    </row>
    <row r="3340" spans="2:5" x14ac:dyDescent="0.45">
      <c r="B3340"/>
      <c r="C3340"/>
      <c r="D3340"/>
      <c r="E3340"/>
    </row>
    <row r="3341" spans="2:5" x14ac:dyDescent="0.45">
      <c r="B3341"/>
      <c r="C3341"/>
      <c r="D3341"/>
      <c r="E3341"/>
    </row>
    <row r="3342" spans="2:5" x14ac:dyDescent="0.45">
      <c r="B3342"/>
      <c r="C3342"/>
      <c r="D3342"/>
      <c r="E3342"/>
    </row>
    <row r="3343" spans="2:5" x14ac:dyDescent="0.45">
      <c r="B3343"/>
      <c r="C3343"/>
      <c r="D3343"/>
      <c r="E3343"/>
    </row>
    <row r="3344" spans="2:5" x14ac:dyDescent="0.45">
      <c r="B3344"/>
      <c r="C3344"/>
      <c r="D3344"/>
      <c r="E3344"/>
    </row>
    <row r="3345" spans="2:5" x14ac:dyDescent="0.45">
      <c r="B3345"/>
      <c r="C3345"/>
      <c r="D3345"/>
      <c r="E3345"/>
    </row>
    <row r="3346" spans="2:5" x14ac:dyDescent="0.45">
      <c r="B3346"/>
      <c r="C3346"/>
      <c r="D3346"/>
      <c r="E3346"/>
    </row>
    <row r="3347" spans="2:5" x14ac:dyDescent="0.45">
      <c r="B3347"/>
      <c r="C3347"/>
      <c r="D3347"/>
      <c r="E3347"/>
    </row>
    <row r="3348" spans="2:5" x14ac:dyDescent="0.45">
      <c r="B3348"/>
      <c r="C3348"/>
      <c r="D3348"/>
      <c r="E3348"/>
    </row>
    <row r="3349" spans="2:5" x14ac:dyDescent="0.45">
      <c r="B3349"/>
      <c r="C3349"/>
      <c r="D3349"/>
      <c r="E3349"/>
    </row>
    <row r="3350" spans="2:5" x14ac:dyDescent="0.45">
      <c r="B3350"/>
      <c r="C3350"/>
      <c r="D3350"/>
      <c r="E3350"/>
    </row>
    <row r="3351" spans="2:5" x14ac:dyDescent="0.45">
      <c r="B3351"/>
      <c r="C3351"/>
      <c r="D3351"/>
      <c r="E3351"/>
    </row>
    <row r="3352" spans="2:5" x14ac:dyDescent="0.45">
      <c r="B3352"/>
      <c r="C3352"/>
      <c r="D3352"/>
      <c r="E3352"/>
    </row>
    <row r="3353" spans="2:5" x14ac:dyDescent="0.45">
      <c r="B3353"/>
      <c r="C3353"/>
      <c r="D3353"/>
      <c r="E3353"/>
    </row>
    <row r="3354" spans="2:5" x14ac:dyDescent="0.45">
      <c r="B3354"/>
      <c r="C3354"/>
      <c r="D3354"/>
      <c r="E3354"/>
    </row>
    <row r="3355" spans="2:5" x14ac:dyDescent="0.45">
      <c r="B3355"/>
      <c r="C3355"/>
      <c r="D3355"/>
      <c r="E3355"/>
    </row>
    <row r="3356" spans="2:5" x14ac:dyDescent="0.45">
      <c r="B3356"/>
      <c r="C3356"/>
      <c r="D3356"/>
      <c r="E3356"/>
    </row>
    <row r="3357" spans="2:5" x14ac:dyDescent="0.45">
      <c r="B3357"/>
      <c r="C3357"/>
      <c r="D3357"/>
      <c r="E3357"/>
    </row>
    <row r="3358" spans="2:5" x14ac:dyDescent="0.45">
      <c r="B3358"/>
      <c r="C3358"/>
      <c r="D3358"/>
      <c r="E3358"/>
    </row>
    <row r="3359" spans="2:5" x14ac:dyDescent="0.45">
      <c r="B3359"/>
      <c r="C3359"/>
      <c r="D3359"/>
      <c r="E3359"/>
    </row>
    <row r="3360" spans="2:5" x14ac:dyDescent="0.45">
      <c r="B3360"/>
      <c r="C3360"/>
      <c r="D3360"/>
      <c r="E3360"/>
    </row>
    <row r="3361" spans="2:5" x14ac:dyDescent="0.45">
      <c r="B3361"/>
      <c r="C3361"/>
      <c r="D3361"/>
      <c r="E3361"/>
    </row>
    <row r="3362" spans="2:5" x14ac:dyDescent="0.45">
      <c r="B3362"/>
      <c r="C3362"/>
      <c r="D3362"/>
      <c r="E3362"/>
    </row>
    <row r="3363" spans="2:5" x14ac:dyDescent="0.45">
      <c r="B3363"/>
      <c r="C3363"/>
      <c r="D3363"/>
      <c r="E3363"/>
    </row>
    <row r="3364" spans="2:5" x14ac:dyDescent="0.45">
      <c r="B3364"/>
      <c r="C3364"/>
      <c r="D3364"/>
      <c r="E3364"/>
    </row>
    <row r="3365" spans="2:5" x14ac:dyDescent="0.45">
      <c r="B3365"/>
      <c r="C3365"/>
      <c r="D3365"/>
      <c r="E3365"/>
    </row>
    <row r="3366" spans="2:5" x14ac:dyDescent="0.45">
      <c r="B3366"/>
      <c r="C3366"/>
      <c r="D3366"/>
      <c r="E3366"/>
    </row>
    <row r="3367" spans="2:5" x14ac:dyDescent="0.45">
      <c r="B3367"/>
      <c r="C3367"/>
      <c r="D3367"/>
      <c r="E3367"/>
    </row>
    <row r="3368" spans="2:5" x14ac:dyDescent="0.45">
      <c r="B3368"/>
      <c r="C3368"/>
      <c r="D3368"/>
      <c r="E3368"/>
    </row>
    <row r="3369" spans="2:5" x14ac:dyDescent="0.45">
      <c r="B3369"/>
      <c r="C3369"/>
      <c r="D3369"/>
      <c r="E3369"/>
    </row>
    <row r="3370" spans="2:5" x14ac:dyDescent="0.45">
      <c r="B3370"/>
      <c r="C3370"/>
      <c r="D3370"/>
      <c r="E3370"/>
    </row>
    <row r="3371" spans="2:5" x14ac:dyDescent="0.45">
      <c r="B3371"/>
      <c r="C3371"/>
      <c r="D3371"/>
      <c r="E3371"/>
    </row>
    <row r="3372" spans="2:5" x14ac:dyDescent="0.45">
      <c r="B3372"/>
      <c r="C3372"/>
      <c r="D3372"/>
      <c r="E3372"/>
    </row>
    <row r="3373" spans="2:5" x14ac:dyDescent="0.45">
      <c r="B3373"/>
      <c r="C3373"/>
      <c r="D3373"/>
      <c r="E3373"/>
    </row>
    <row r="3374" spans="2:5" x14ac:dyDescent="0.45">
      <c r="B3374"/>
      <c r="C3374"/>
      <c r="D3374"/>
      <c r="E3374"/>
    </row>
    <row r="3375" spans="2:5" x14ac:dyDescent="0.45">
      <c r="B3375"/>
      <c r="C3375"/>
      <c r="D3375"/>
      <c r="E3375"/>
    </row>
    <row r="3376" spans="2:5" x14ac:dyDescent="0.45">
      <c r="B3376"/>
      <c r="C3376"/>
      <c r="D3376"/>
      <c r="E3376"/>
    </row>
    <row r="3377" spans="2:5" x14ac:dyDescent="0.45">
      <c r="B3377"/>
      <c r="C3377"/>
      <c r="D3377"/>
      <c r="E3377"/>
    </row>
    <row r="3378" spans="2:5" x14ac:dyDescent="0.45">
      <c r="B3378"/>
      <c r="C3378"/>
      <c r="D3378"/>
      <c r="E3378"/>
    </row>
    <row r="3379" spans="2:5" x14ac:dyDescent="0.45">
      <c r="B3379"/>
      <c r="C3379"/>
      <c r="D3379"/>
      <c r="E3379"/>
    </row>
    <row r="3380" spans="2:5" x14ac:dyDescent="0.45">
      <c r="B3380"/>
      <c r="C3380"/>
      <c r="D3380"/>
      <c r="E3380"/>
    </row>
    <row r="3381" spans="2:5" x14ac:dyDescent="0.45">
      <c r="B3381"/>
      <c r="C3381"/>
      <c r="D3381"/>
      <c r="E3381"/>
    </row>
    <row r="3382" spans="2:5" x14ac:dyDescent="0.45">
      <c r="B3382"/>
      <c r="C3382"/>
      <c r="D3382"/>
      <c r="E3382"/>
    </row>
    <row r="3383" spans="2:5" x14ac:dyDescent="0.45">
      <c r="B3383"/>
      <c r="C3383"/>
      <c r="D3383"/>
      <c r="E3383"/>
    </row>
    <row r="3384" spans="2:5" x14ac:dyDescent="0.45">
      <c r="B3384"/>
      <c r="C3384"/>
      <c r="D3384"/>
      <c r="E3384"/>
    </row>
    <row r="3385" spans="2:5" x14ac:dyDescent="0.45">
      <c r="B3385"/>
      <c r="C3385"/>
      <c r="D3385"/>
      <c r="E3385"/>
    </row>
    <row r="3386" spans="2:5" x14ac:dyDescent="0.45">
      <c r="B3386"/>
      <c r="C3386"/>
      <c r="D3386"/>
      <c r="E3386"/>
    </row>
    <row r="3387" spans="2:5" x14ac:dyDescent="0.45">
      <c r="B3387"/>
      <c r="C3387"/>
      <c r="D3387"/>
      <c r="E3387"/>
    </row>
    <row r="3388" spans="2:5" x14ac:dyDescent="0.45">
      <c r="B3388"/>
      <c r="C3388"/>
      <c r="D3388"/>
      <c r="E3388"/>
    </row>
    <row r="3389" spans="2:5" x14ac:dyDescent="0.45">
      <c r="B3389"/>
      <c r="C3389"/>
      <c r="D3389"/>
      <c r="E3389"/>
    </row>
    <row r="3390" spans="2:5" x14ac:dyDescent="0.45">
      <c r="B3390"/>
      <c r="C3390"/>
      <c r="D3390"/>
      <c r="E3390"/>
    </row>
    <row r="3391" spans="2:5" x14ac:dyDescent="0.45">
      <c r="B3391"/>
      <c r="C3391"/>
      <c r="D3391"/>
      <c r="E3391"/>
    </row>
    <row r="3392" spans="2:5" x14ac:dyDescent="0.45">
      <c r="B3392"/>
      <c r="C3392"/>
      <c r="D3392"/>
      <c r="E3392"/>
    </row>
    <row r="3393" spans="2:5" x14ac:dyDescent="0.45">
      <c r="B3393"/>
      <c r="C3393"/>
      <c r="D3393"/>
      <c r="E3393"/>
    </row>
    <row r="3394" spans="2:5" x14ac:dyDescent="0.45">
      <c r="B3394"/>
      <c r="C3394"/>
      <c r="D3394"/>
      <c r="E3394"/>
    </row>
    <row r="3395" spans="2:5" x14ac:dyDescent="0.45">
      <c r="B3395"/>
      <c r="C3395"/>
      <c r="D3395"/>
      <c r="E3395"/>
    </row>
    <row r="3396" spans="2:5" x14ac:dyDescent="0.45">
      <c r="B3396"/>
      <c r="C3396"/>
      <c r="D3396"/>
      <c r="E3396"/>
    </row>
    <row r="3397" spans="2:5" x14ac:dyDescent="0.45">
      <c r="B3397"/>
      <c r="C3397"/>
      <c r="D3397"/>
      <c r="E3397"/>
    </row>
    <row r="3398" spans="2:5" x14ac:dyDescent="0.45">
      <c r="B3398"/>
      <c r="C3398"/>
      <c r="D3398"/>
      <c r="E3398"/>
    </row>
    <row r="3399" spans="2:5" x14ac:dyDescent="0.45">
      <c r="B3399"/>
      <c r="C3399"/>
      <c r="D3399"/>
      <c r="E3399"/>
    </row>
    <row r="3400" spans="2:5" x14ac:dyDescent="0.45">
      <c r="B3400"/>
      <c r="C3400"/>
      <c r="D3400"/>
      <c r="E3400"/>
    </row>
    <row r="3401" spans="2:5" x14ac:dyDescent="0.45">
      <c r="B3401"/>
      <c r="C3401"/>
      <c r="D3401"/>
      <c r="E3401"/>
    </row>
    <row r="3402" spans="2:5" x14ac:dyDescent="0.45">
      <c r="B3402"/>
      <c r="C3402"/>
      <c r="D3402"/>
      <c r="E3402"/>
    </row>
    <row r="3403" spans="2:5" x14ac:dyDescent="0.45">
      <c r="B3403"/>
      <c r="C3403"/>
      <c r="D3403"/>
      <c r="E3403"/>
    </row>
    <row r="3404" spans="2:5" x14ac:dyDescent="0.45">
      <c r="B3404"/>
      <c r="C3404"/>
      <c r="D3404"/>
      <c r="E3404"/>
    </row>
    <row r="3405" spans="2:5" x14ac:dyDescent="0.45">
      <c r="B3405"/>
      <c r="C3405"/>
      <c r="D3405"/>
      <c r="E3405"/>
    </row>
    <row r="3406" spans="2:5" x14ac:dyDescent="0.45">
      <c r="B3406"/>
      <c r="C3406"/>
      <c r="D3406"/>
      <c r="E3406"/>
    </row>
    <row r="3407" spans="2:5" x14ac:dyDescent="0.45">
      <c r="B3407"/>
      <c r="C3407"/>
      <c r="D3407"/>
      <c r="E3407"/>
    </row>
    <row r="3408" spans="2:5" x14ac:dyDescent="0.45">
      <c r="B3408"/>
      <c r="C3408"/>
      <c r="D3408"/>
      <c r="E3408"/>
    </row>
    <row r="3409" spans="2:5" x14ac:dyDescent="0.45">
      <c r="B3409"/>
      <c r="C3409"/>
      <c r="D3409"/>
      <c r="E3409"/>
    </row>
    <row r="3410" spans="2:5" x14ac:dyDescent="0.45">
      <c r="B3410"/>
      <c r="C3410"/>
      <c r="D3410"/>
      <c r="E3410"/>
    </row>
    <row r="3411" spans="2:5" x14ac:dyDescent="0.45">
      <c r="B3411"/>
      <c r="C3411"/>
      <c r="D3411"/>
      <c r="E3411"/>
    </row>
    <row r="3412" spans="2:5" x14ac:dyDescent="0.45">
      <c r="B3412"/>
      <c r="C3412"/>
      <c r="D3412"/>
      <c r="E3412"/>
    </row>
    <row r="3413" spans="2:5" x14ac:dyDescent="0.45">
      <c r="B3413"/>
      <c r="C3413"/>
      <c r="D3413"/>
      <c r="E3413"/>
    </row>
    <row r="3414" spans="2:5" x14ac:dyDescent="0.45">
      <c r="B3414"/>
      <c r="C3414"/>
      <c r="D3414"/>
      <c r="E3414"/>
    </row>
    <row r="3415" spans="2:5" x14ac:dyDescent="0.45">
      <c r="B3415"/>
      <c r="C3415"/>
      <c r="D3415"/>
      <c r="E3415"/>
    </row>
    <row r="3416" spans="2:5" x14ac:dyDescent="0.45">
      <c r="B3416"/>
      <c r="C3416"/>
      <c r="D3416"/>
      <c r="E3416"/>
    </row>
    <row r="3417" spans="2:5" x14ac:dyDescent="0.45">
      <c r="B3417"/>
      <c r="C3417"/>
      <c r="D3417"/>
      <c r="E3417"/>
    </row>
    <row r="3418" spans="2:5" x14ac:dyDescent="0.45">
      <c r="B3418"/>
      <c r="C3418"/>
      <c r="D3418"/>
      <c r="E3418"/>
    </row>
    <row r="3419" spans="2:5" x14ac:dyDescent="0.45">
      <c r="B3419"/>
      <c r="C3419"/>
      <c r="D3419"/>
      <c r="E3419"/>
    </row>
    <row r="3420" spans="2:5" x14ac:dyDescent="0.45">
      <c r="B3420"/>
      <c r="C3420"/>
      <c r="D3420"/>
      <c r="E3420"/>
    </row>
    <row r="3421" spans="2:5" x14ac:dyDescent="0.45">
      <c r="B3421"/>
      <c r="C3421"/>
      <c r="D3421"/>
      <c r="E3421"/>
    </row>
    <row r="3422" spans="2:5" x14ac:dyDescent="0.45">
      <c r="B3422"/>
      <c r="C3422"/>
      <c r="D3422"/>
      <c r="E3422"/>
    </row>
    <row r="3423" spans="2:5" x14ac:dyDescent="0.45">
      <c r="B3423"/>
      <c r="C3423"/>
      <c r="D3423"/>
      <c r="E3423"/>
    </row>
    <row r="3424" spans="2:5" x14ac:dyDescent="0.45">
      <c r="B3424"/>
      <c r="C3424"/>
      <c r="D3424"/>
      <c r="E3424"/>
    </row>
    <row r="3425" spans="2:5" x14ac:dyDescent="0.45">
      <c r="B3425"/>
      <c r="C3425"/>
      <c r="D3425"/>
      <c r="E3425"/>
    </row>
    <row r="3426" spans="2:5" x14ac:dyDescent="0.45">
      <c r="B3426"/>
      <c r="C3426"/>
      <c r="D3426"/>
      <c r="E3426"/>
    </row>
    <row r="3427" spans="2:5" x14ac:dyDescent="0.45">
      <c r="B3427"/>
      <c r="C3427"/>
      <c r="D3427"/>
      <c r="E3427"/>
    </row>
    <row r="3428" spans="2:5" x14ac:dyDescent="0.45">
      <c r="B3428"/>
      <c r="C3428"/>
      <c r="D3428"/>
      <c r="E3428"/>
    </row>
    <row r="3429" spans="2:5" x14ac:dyDescent="0.45">
      <c r="B3429"/>
      <c r="C3429"/>
      <c r="D3429"/>
      <c r="E3429"/>
    </row>
    <row r="3430" spans="2:5" x14ac:dyDescent="0.45">
      <c r="B3430"/>
      <c r="C3430"/>
      <c r="D3430"/>
      <c r="E3430"/>
    </row>
    <row r="3431" spans="2:5" x14ac:dyDescent="0.45">
      <c r="B3431"/>
      <c r="C3431"/>
      <c r="D3431"/>
      <c r="E3431"/>
    </row>
    <row r="3432" spans="2:5" x14ac:dyDescent="0.45">
      <c r="B3432"/>
      <c r="C3432"/>
      <c r="D3432"/>
      <c r="E3432"/>
    </row>
    <row r="3433" spans="2:5" x14ac:dyDescent="0.45">
      <c r="B3433"/>
      <c r="C3433"/>
      <c r="D3433"/>
      <c r="E3433"/>
    </row>
    <row r="3434" spans="2:5" x14ac:dyDescent="0.45">
      <c r="B3434"/>
      <c r="C3434"/>
      <c r="D3434"/>
      <c r="E3434"/>
    </row>
    <row r="3435" spans="2:5" x14ac:dyDescent="0.45">
      <c r="B3435"/>
      <c r="C3435"/>
      <c r="D3435"/>
      <c r="E3435"/>
    </row>
    <row r="3436" spans="2:5" x14ac:dyDescent="0.45">
      <c r="B3436"/>
      <c r="C3436"/>
      <c r="D3436"/>
      <c r="E3436"/>
    </row>
    <row r="3437" spans="2:5" x14ac:dyDescent="0.45">
      <c r="B3437"/>
      <c r="C3437"/>
      <c r="D3437"/>
      <c r="E3437"/>
    </row>
    <row r="3438" spans="2:5" x14ac:dyDescent="0.45">
      <c r="B3438"/>
      <c r="C3438"/>
      <c r="D3438"/>
      <c r="E3438"/>
    </row>
    <row r="3439" spans="2:5" x14ac:dyDescent="0.45">
      <c r="B3439"/>
      <c r="C3439"/>
      <c r="D3439"/>
      <c r="E3439"/>
    </row>
    <row r="3440" spans="2:5" x14ac:dyDescent="0.45">
      <c r="B3440"/>
      <c r="C3440"/>
      <c r="D3440"/>
      <c r="E3440"/>
    </row>
    <row r="3441" spans="2:5" x14ac:dyDescent="0.45">
      <c r="B3441"/>
      <c r="C3441"/>
      <c r="D3441"/>
      <c r="E3441"/>
    </row>
    <row r="3442" spans="2:5" x14ac:dyDescent="0.45">
      <c r="B3442"/>
      <c r="C3442"/>
      <c r="D3442"/>
      <c r="E3442"/>
    </row>
    <row r="3443" spans="2:5" x14ac:dyDescent="0.45">
      <c r="B3443"/>
      <c r="C3443"/>
      <c r="D3443"/>
      <c r="E3443"/>
    </row>
    <row r="3444" spans="2:5" x14ac:dyDescent="0.45">
      <c r="B3444"/>
      <c r="C3444"/>
      <c r="D3444"/>
      <c r="E3444"/>
    </row>
    <row r="3445" spans="2:5" x14ac:dyDescent="0.45">
      <c r="B3445"/>
      <c r="C3445"/>
      <c r="D3445"/>
      <c r="E3445"/>
    </row>
    <row r="3446" spans="2:5" x14ac:dyDescent="0.45">
      <c r="B3446"/>
      <c r="C3446"/>
      <c r="D3446"/>
      <c r="E3446"/>
    </row>
    <row r="3447" spans="2:5" x14ac:dyDescent="0.45">
      <c r="B3447"/>
      <c r="C3447"/>
      <c r="D3447"/>
      <c r="E3447"/>
    </row>
    <row r="3448" spans="2:5" x14ac:dyDescent="0.45">
      <c r="B3448"/>
      <c r="C3448"/>
      <c r="D3448"/>
      <c r="E3448"/>
    </row>
    <row r="3449" spans="2:5" x14ac:dyDescent="0.45">
      <c r="B3449"/>
      <c r="C3449"/>
      <c r="D3449"/>
      <c r="E3449"/>
    </row>
    <row r="3450" spans="2:5" x14ac:dyDescent="0.45">
      <c r="B3450"/>
      <c r="C3450"/>
      <c r="D3450"/>
      <c r="E3450"/>
    </row>
    <row r="3451" spans="2:5" x14ac:dyDescent="0.45">
      <c r="B3451"/>
      <c r="C3451"/>
      <c r="D3451"/>
      <c r="E3451"/>
    </row>
    <row r="3452" spans="2:5" x14ac:dyDescent="0.45">
      <c r="B3452"/>
      <c r="C3452"/>
      <c r="D3452"/>
      <c r="E3452"/>
    </row>
    <row r="3453" spans="2:5" x14ac:dyDescent="0.45">
      <c r="B3453"/>
      <c r="C3453"/>
      <c r="D3453"/>
      <c r="E3453"/>
    </row>
    <row r="3454" spans="2:5" x14ac:dyDescent="0.45">
      <c r="B3454"/>
      <c r="C3454"/>
      <c r="D3454"/>
      <c r="E3454"/>
    </row>
    <row r="3455" spans="2:5" x14ac:dyDescent="0.45">
      <c r="B3455"/>
      <c r="C3455"/>
      <c r="D3455"/>
      <c r="E3455"/>
    </row>
    <row r="3456" spans="2:5" x14ac:dyDescent="0.45">
      <c r="B3456"/>
      <c r="C3456"/>
      <c r="D3456"/>
      <c r="E3456"/>
    </row>
    <row r="3457" spans="2:5" x14ac:dyDescent="0.45">
      <c r="B3457"/>
      <c r="C3457"/>
      <c r="D3457"/>
      <c r="E3457"/>
    </row>
    <row r="3458" spans="2:5" x14ac:dyDescent="0.45">
      <c r="B3458"/>
      <c r="C3458"/>
      <c r="D3458"/>
      <c r="E3458"/>
    </row>
    <row r="3459" spans="2:5" x14ac:dyDescent="0.45">
      <c r="B3459"/>
      <c r="C3459"/>
      <c r="D3459"/>
      <c r="E3459"/>
    </row>
    <row r="3460" spans="2:5" x14ac:dyDescent="0.45">
      <c r="B3460"/>
      <c r="C3460"/>
      <c r="D3460"/>
      <c r="E3460"/>
    </row>
    <row r="3461" spans="2:5" x14ac:dyDescent="0.45">
      <c r="B3461"/>
      <c r="C3461"/>
      <c r="D3461"/>
      <c r="E3461"/>
    </row>
    <row r="3462" spans="2:5" x14ac:dyDescent="0.45">
      <c r="B3462"/>
      <c r="C3462"/>
      <c r="D3462"/>
      <c r="E3462"/>
    </row>
    <row r="3463" spans="2:5" x14ac:dyDescent="0.45">
      <c r="B3463"/>
      <c r="C3463"/>
      <c r="D3463"/>
      <c r="E3463"/>
    </row>
    <row r="3464" spans="2:5" x14ac:dyDescent="0.45">
      <c r="B3464"/>
      <c r="C3464"/>
      <c r="D3464"/>
      <c r="E3464"/>
    </row>
    <row r="3465" spans="2:5" x14ac:dyDescent="0.45">
      <c r="B3465"/>
      <c r="C3465"/>
      <c r="D3465"/>
      <c r="E3465"/>
    </row>
    <row r="3466" spans="2:5" x14ac:dyDescent="0.45">
      <c r="B3466"/>
      <c r="C3466"/>
      <c r="D3466"/>
      <c r="E3466"/>
    </row>
    <row r="3467" spans="2:5" x14ac:dyDescent="0.45">
      <c r="B3467"/>
      <c r="C3467"/>
      <c r="D3467"/>
      <c r="E3467"/>
    </row>
    <row r="3468" spans="2:5" x14ac:dyDescent="0.45">
      <c r="B3468"/>
      <c r="C3468"/>
      <c r="D3468"/>
      <c r="E3468"/>
    </row>
    <row r="3469" spans="2:5" x14ac:dyDescent="0.45">
      <c r="B3469"/>
      <c r="C3469"/>
      <c r="D3469"/>
      <c r="E3469"/>
    </row>
    <row r="3470" spans="2:5" x14ac:dyDescent="0.45">
      <c r="B3470"/>
      <c r="C3470"/>
      <c r="D3470"/>
      <c r="E3470"/>
    </row>
    <row r="3471" spans="2:5" x14ac:dyDescent="0.45">
      <c r="B3471"/>
      <c r="C3471"/>
      <c r="D3471"/>
      <c r="E3471"/>
    </row>
    <row r="3472" spans="2:5" x14ac:dyDescent="0.45">
      <c r="B3472"/>
      <c r="C3472"/>
      <c r="D3472"/>
      <c r="E3472"/>
    </row>
    <row r="3473" spans="2:5" x14ac:dyDescent="0.45">
      <c r="B3473"/>
      <c r="C3473"/>
      <c r="D3473"/>
      <c r="E3473"/>
    </row>
    <row r="3474" spans="2:5" x14ac:dyDescent="0.45">
      <c r="B3474"/>
      <c r="C3474"/>
      <c r="D3474"/>
      <c r="E3474"/>
    </row>
    <row r="3475" spans="2:5" x14ac:dyDescent="0.45">
      <c r="B3475"/>
      <c r="C3475"/>
      <c r="D3475"/>
      <c r="E3475"/>
    </row>
    <row r="3476" spans="2:5" x14ac:dyDescent="0.45">
      <c r="B3476"/>
      <c r="C3476"/>
      <c r="D3476"/>
      <c r="E3476"/>
    </row>
    <row r="3477" spans="2:5" x14ac:dyDescent="0.45">
      <c r="B3477"/>
      <c r="C3477"/>
      <c r="D3477"/>
      <c r="E3477"/>
    </row>
    <row r="3478" spans="2:5" x14ac:dyDescent="0.45">
      <c r="B3478"/>
      <c r="C3478"/>
      <c r="D3478"/>
      <c r="E3478"/>
    </row>
    <row r="3479" spans="2:5" x14ac:dyDescent="0.45">
      <c r="B3479"/>
      <c r="C3479"/>
      <c r="D3479"/>
      <c r="E3479"/>
    </row>
    <row r="3480" spans="2:5" x14ac:dyDescent="0.45">
      <c r="B3480"/>
      <c r="C3480"/>
      <c r="D3480"/>
      <c r="E3480"/>
    </row>
    <row r="3481" spans="2:5" x14ac:dyDescent="0.45">
      <c r="B3481"/>
      <c r="C3481"/>
      <c r="D3481"/>
      <c r="E3481"/>
    </row>
    <row r="3482" spans="2:5" x14ac:dyDescent="0.45">
      <c r="B3482"/>
      <c r="C3482"/>
      <c r="D3482"/>
      <c r="E3482"/>
    </row>
    <row r="3483" spans="2:5" x14ac:dyDescent="0.45">
      <c r="B3483"/>
      <c r="C3483"/>
      <c r="D3483"/>
      <c r="E3483"/>
    </row>
    <row r="3484" spans="2:5" x14ac:dyDescent="0.45">
      <c r="B3484"/>
      <c r="C3484"/>
      <c r="D3484"/>
      <c r="E3484"/>
    </row>
    <row r="3485" spans="2:5" x14ac:dyDescent="0.45">
      <c r="B3485"/>
      <c r="C3485"/>
      <c r="D3485"/>
      <c r="E3485"/>
    </row>
    <row r="3486" spans="2:5" x14ac:dyDescent="0.45">
      <c r="B3486"/>
      <c r="C3486"/>
      <c r="D3486"/>
      <c r="E3486"/>
    </row>
    <row r="3487" spans="2:5" x14ac:dyDescent="0.45">
      <c r="B3487"/>
      <c r="C3487"/>
      <c r="D3487"/>
      <c r="E3487"/>
    </row>
    <row r="3488" spans="2:5" x14ac:dyDescent="0.45">
      <c r="B3488"/>
      <c r="C3488"/>
      <c r="D3488"/>
      <c r="E3488"/>
    </row>
    <row r="3489" spans="2:5" x14ac:dyDescent="0.45">
      <c r="B3489"/>
      <c r="C3489"/>
      <c r="D3489"/>
      <c r="E3489"/>
    </row>
    <row r="3490" spans="2:5" x14ac:dyDescent="0.45">
      <c r="B3490"/>
      <c r="C3490"/>
      <c r="D3490"/>
      <c r="E3490"/>
    </row>
    <row r="3491" spans="2:5" x14ac:dyDescent="0.45">
      <c r="B3491"/>
      <c r="C3491"/>
      <c r="D3491"/>
      <c r="E3491"/>
    </row>
    <row r="3492" spans="2:5" x14ac:dyDescent="0.45">
      <c r="B3492"/>
      <c r="C3492"/>
      <c r="D3492"/>
      <c r="E3492"/>
    </row>
    <row r="3493" spans="2:5" x14ac:dyDescent="0.45">
      <c r="B3493"/>
      <c r="C3493"/>
      <c r="D3493"/>
      <c r="E3493"/>
    </row>
    <row r="3494" spans="2:5" x14ac:dyDescent="0.45">
      <c r="B3494"/>
      <c r="C3494"/>
      <c r="D3494"/>
      <c r="E3494"/>
    </row>
    <row r="3495" spans="2:5" x14ac:dyDescent="0.45">
      <c r="B3495"/>
      <c r="C3495"/>
      <c r="D3495"/>
      <c r="E3495"/>
    </row>
    <row r="3496" spans="2:5" x14ac:dyDescent="0.45">
      <c r="B3496"/>
      <c r="C3496"/>
      <c r="D3496"/>
      <c r="E3496"/>
    </row>
    <row r="3497" spans="2:5" x14ac:dyDescent="0.45">
      <c r="B3497"/>
      <c r="C3497"/>
      <c r="D3497"/>
      <c r="E3497"/>
    </row>
    <row r="3498" spans="2:5" x14ac:dyDescent="0.45">
      <c r="B3498"/>
      <c r="C3498"/>
      <c r="D3498"/>
      <c r="E3498"/>
    </row>
    <row r="3499" spans="2:5" x14ac:dyDescent="0.45">
      <c r="B3499"/>
      <c r="C3499"/>
      <c r="D3499"/>
      <c r="E3499"/>
    </row>
    <row r="3500" spans="2:5" x14ac:dyDescent="0.45">
      <c r="B3500"/>
      <c r="C3500"/>
      <c r="D3500"/>
      <c r="E3500"/>
    </row>
    <row r="3501" spans="2:5" x14ac:dyDescent="0.45">
      <c r="B3501"/>
      <c r="C3501"/>
      <c r="D3501"/>
      <c r="E3501"/>
    </row>
    <row r="3502" spans="2:5" x14ac:dyDescent="0.45">
      <c r="B3502"/>
      <c r="C3502"/>
      <c r="D3502"/>
      <c r="E3502"/>
    </row>
    <row r="3503" spans="2:5" x14ac:dyDescent="0.45">
      <c r="B3503"/>
      <c r="C3503"/>
      <c r="D3503"/>
      <c r="E3503"/>
    </row>
    <row r="3504" spans="2:5" x14ac:dyDescent="0.45">
      <c r="B3504"/>
      <c r="C3504"/>
      <c r="D3504"/>
      <c r="E3504"/>
    </row>
    <row r="3505" spans="2:5" x14ac:dyDescent="0.45">
      <c r="B3505"/>
      <c r="C3505"/>
      <c r="D3505"/>
      <c r="E3505"/>
    </row>
    <row r="3506" spans="2:5" x14ac:dyDescent="0.45">
      <c r="B3506"/>
      <c r="C3506"/>
      <c r="D3506"/>
      <c r="E3506"/>
    </row>
    <row r="3507" spans="2:5" x14ac:dyDescent="0.45">
      <c r="B3507"/>
      <c r="C3507"/>
      <c r="D3507"/>
      <c r="E3507"/>
    </row>
    <row r="3508" spans="2:5" x14ac:dyDescent="0.45">
      <c r="B3508"/>
      <c r="C3508"/>
      <c r="D3508"/>
      <c r="E3508"/>
    </row>
    <row r="3509" spans="2:5" x14ac:dyDescent="0.45">
      <c r="B3509"/>
      <c r="C3509"/>
      <c r="D3509"/>
      <c r="E3509"/>
    </row>
    <row r="3510" spans="2:5" x14ac:dyDescent="0.45">
      <c r="B3510"/>
      <c r="C3510"/>
      <c r="D3510"/>
      <c r="E3510"/>
    </row>
    <row r="3511" spans="2:5" x14ac:dyDescent="0.45">
      <c r="B3511"/>
      <c r="C3511"/>
      <c r="D3511"/>
      <c r="E3511"/>
    </row>
    <row r="3512" spans="2:5" x14ac:dyDescent="0.45">
      <c r="B3512"/>
      <c r="C3512"/>
      <c r="D3512"/>
      <c r="E3512"/>
    </row>
    <row r="3513" spans="2:5" x14ac:dyDescent="0.45">
      <c r="B3513"/>
      <c r="C3513"/>
      <c r="D3513"/>
      <c r="E3513"/>
    </row>
    <row r="3514" spans="2:5" x14ac:dyDescent="0.45">
      <c r="B3514"/>
      <c r="C3514"/>
      <c r="D3514"/>
      <c r="E3514"/>
    </row>
    <row r="3515" spans="2:5" x14ac:dyDescent="0.45">
      <c r="B3515"/>
      <c r="C3515"/>
      <c r="D3515"/>
      <c r="E3515"/>
    </row>
    <row r="3516" spans="2:5" x14ac:dyDescent="0.45">
      <c r="B3516"/>
      <c r="C3516"/>
      <c r="D3516"/>
      <c r="E3516"/>
    </row>
    <row r="3517" spans="2:5" x14ac:dyDescent="0.45">
      <c r="B3517"/>
      <c r="C3517"/>
      <c r="D3517"/>
      <c r="E3517"/>
    </row>
    <row r="3518" spans="2:5" x14ac:dyDescent="0.45">
      <c r="B3518"/>
      <c r="C3518"/>
      <c r="D3518"/>
      <c r="E3518"/>
    </row>
    <row r="3519" spans="2:5" x14ac:dyDescent="0.45">
      <c r="B3519"/>
      <c r="C3519"/>
      <c r="D3519"/>
      <c r="E3519"/>
    </row>
    <row r="3520" spans="2:5" x14ac:dyDescent="0.45">
      <c r="B3520"/>
      <c r="C3520"/>
      <c r="D3520"/>
      <c r="E3520"/>
    </row>
    <row r="3521" spans="2:5" x14ac:dyDescent="0.45">
      <c r="B3521"/>
      <c r="C3521"/>
      <c r="D3521"/>
      <c r="E3521"/>
    </row>
    <row r="3522" spans="2:5" x14ac:dyDescent="0.45">
      <c r="B3522"/>
      <c r="C3522"/>
      <c r="D3522"/>
      <c r="E3522"/>
    </row>
    <row r="3523" spans="2:5" x14ac:dyDescent="0.45">
      <c r="B3523"/>
      <c r="C3523"/>
      <c r="D3523"/>
      <c r="E3523"/>
    </row>
    <row r="3524" spans="2:5" x14ac:dyDescent="0.45">
      <c r="B3524"/>
      <c r="C3524"/>
      <c r="D3524"/>
      <c r="E3524"/>
    </row>
    <row r="3525" spans="2:5" x14ac:dyDescent="0.45">
      <c r="B3525"/>
      <c r="C3525"/>
      <c r="D3525"/>
      <c r="E3525"/>
    </row>
    <row r="3526" spans="2:5" x14ac:dyDescent="0.45">
      <c r="B3526"/>
      <c r="C3526"/>
      <c r="D3526"/>
      <c r="E3526"/>
    </row>
    <row r="3527" spans="2:5" x14ac:dyDescent="0.45">
      <c r="B3527"/>
      <c r="C3527"/>
      <c r="D3527"/>
      <c r="E3527"/>
    </row>
    <row r="3528" spans="2:5" x14ac:dyDescent="0.45">
      <c r="B3528"/>
      <c r="C3528"/>
      <c r="D3528"/>
      <c r="E3528"/>
    </row>
    <row r="3529" spans="2:5" x14ac:dyDescent="0.45">
      <c r="B3529"/>
      <c r="C3529"/>
      <c r="D3529"/>
      <c r="E3529"/>
    </row>
    <row r="3530" spans="2:5" x14ac:dyDescent="0.45">
      <c r="B3530"/>
      <c r="C3530"/>
      <c r="D3530"/>
      <c r="E3530"/>
    </row>
    <row r="3531" spans="2:5" x14ac:dyDescent="0.45">
      <c r="B3531"/>
      <c r="C3531"/>
      <c r="D3531"/>
      <c r="E3531"/>
    </row>
    <row r="3532" spans="2:5" x14ac:dyDescent="0.45">
      <c r="B3532"/>
      <c r="C3532"/>
      <c r="D3532"/>
      <c r="E3532"/>
    </row>
    <row r="3533" spans="2:5" x14ac:dyDescent="0.45">
      <c r="B3533"/>
      <c r="C3533"/>
      <c r="D3533"/>
      <c r="E3533"/>
    </row>
    <row r="3534" spans="2:5" x14ac:dyDescent="0.45">
      <c r="B3534"/>
      <c r="C3534"/>
      <c r="D3534"/>
      <c r="E3534"/>
    </row>
    <row r="3535" spans="2:5" x14ac:dyDescent="0.45">
      <c r="B3535"/>
      <c r="C3535"/>
      <c r="D3535"/>
      <c r="E3535"/>
    </row>
    <row r="3536" spans="2:5" x14ac:dyDescent="0.45">
      <c r="B3536"/>
      <c r="C3536"/>
      <c r="D3536"/>
      <c r="E3536"/>
    </row>
    <row r="3537" spans="2:5" x14ac:dyDescent="0.45">
      <c r="B3537"/>
      <c r="C3537"/>
      <c r="D3537"/>
      <c r="E3537"/>
    </row>
    <row r="3538" spans="2:5" x14ac:dyDescent="0.45">
      <c r="B3538"/>
      <c r="C3538"/>
      <c r="D3538"/>
      <c r="E3538"/>
    </row>
    <row r="3539" spans="2:5" x14ac:dyDescent="0.45">
      <c r="B3539"/>
      <c r="C3539"/>
      <c r="D3539"/>
      <c r="E3539"/>
    </row>
    <row r="3540" spans="2:5" x14ac:dyDescent="0.45">
      <c r="B3540"/>
      <c r="C3540"/>
      <c r="D3540"/>
      <c r="E3540"/>
    </row>
    <row r="3541" spans="2:5" x14ac:dyDescent="0.45">
      <c r="B3541"/>
      <c r="C3541"/>
      <c r="D3541"/>
      <c r="E3541"/>
    </row>
    <row r="3542" spans="2:5" x14ac:dyDescent="0.45">
      <c r="B3542"/>
      <c r="C3542"/>
      <c r="D3542"/>
      <c r="E3542"/>
    </row>
    <row r="3543" spans="2:5" x14ac:dyDescent="0.45">
      <c r="B3543"/>
      <c r="C3543"/>
      <c r="D3543"/>
      <c r="E3543"/>
    </row>
    <row r="3544" spans="2:5" x14ac:dyDescent="0.45">
      <c r="B3544"/>
      <c r="C3544"/>
      <c r="D3544"/>
      <c r="E3544"/>
    </row>
    <row r="3545" spans="2:5" x14ac:dyDescent="0.45">
      <c r="B3545"/>
      <c r="C3545"/>
      <c r="D3545"/>
      <c r="E3545"/>
    </row>
    <row r="3546" spans="2:5" x14ac:dyDescent="0.45">
      <c r="B3546"/>
      <c r="C3546"/>
      <c r="D3546"/>
      <c r="E3546"/>
    </row>
    <row r="3547" spans="2:5" x14ac:dyDescent="0.45">
      <c r="B3547"/>
      <c r="C3547"/>
      <c r="D3547"/>
      <c r="E3547"/>
    </row>
    <row r="3548" spans="2:5" x14ac:dyDescent="0.45">
      <c r="B3548"/>
      <c r="C3548"/>
      <c r="D3548"/>
      <c r="E3548"/>
    </row>
    <row r="3549" spans="2:5" x14ac:dyDescent="0.45">
      <c r="B3549"/>
      <c r="C3549"/>
      <c r="D3549"/>
      <c r="E3549"/>
    </row>
    <row r="3550" spans="2:5" x14ac:dyDescent="0.45">
      <c r="B3550"/>
      <c r="C3550"/>
      <c r="D3550"/>
      <c r="E3550"/>
    </row>
    <row r="3551" spans="2:5" x14ac:dyDescent="0.45">
      <c r="B3551"/>
      <c r="C3551"/>
      <c r="D3551"/>
      <c r="E3551"/>
    </row>
    <row r="3552" spans="2:5" x14ac:dyDescent="0.45">
      <c r="B3552"/>
      <c r="C3552"/>
      <c r="D3552"/>
      <c r="E3552"/>
    </row>
    <row r="3553" spans="2:5" x14ac:dyDescent="0.45">
      <c r="B3553"/>
      <c r="C3553"/>
      <c r="D3553"/>
      <c r="E3553"/>
    </row>
    <row r="3554" spans="2:5" x14ac:dyDescent="0.45">
      <c r="B3554"/>
      <c r="C3554"/>
      <c r="D3554"/>
      <c r="E3554"/>
    </row>
    <row r="3555" spans="2:5" x14ac:dyDescent="0.45">
      <c r="B3555"/>
      <c r="C3555"/>
      <c r="D3555"/>
      <c r="E3555"/>
    </row>
    <row r="3556" spans="2:5" x14ac:dyDescent="0.45">
      <c r="B3556"/>
      <c r="C3556"/>
      <c r="D3556"/>
      <c r="E3556"/>
    </row>
    <row r="3557" spans="2:5" x14ac:dyDescent="0.45">
      <c r="B3557"/>
      <c r="C3557"/>
      <c r="D3557"/>
      <c r="E3557"/>
    </row>
    <row r="3558" spans="2:5" x14ac:dyDescent="0.45">
      <c r="B3558"/>
      <c r="C3558"/>
      <c r="D3558"/>
      <c r="E3558"/>
    </row>
    <row r="3559" spans="2:5" x14ac:dyDescent="0.45">
      <c r="B3559"/>
      <c r="C3559"/>
      <c r="D3559"/>
      <c r="E3559"/>
    </row>
    <row r="3560" spans="2:5" x14ac:dyDescent="0.45">
      <c r="B3560"/>
      <c r="C3560"/>
      <c r="D3560"/>
      <c r="E3560"/>
    </row>
    <row r="3561" spans="2:5" x14ac:dyDescent="0.45">
      <c r="B3561"/>
      <c r="C3561"/>
      <c r="D3561"/>
      <c r="E3561"/>
    </row>
    <row r="3562" spans="2:5" x14ac:dyDescent="0.45">
      <c r="B3562"/>
      <c r="C3562"/>
      <c r="D3562"/>
      <c r="E3562"/>
    </row>
    <row r="3563" spans="2:5" x14ac:dyDescent="0.45">
      <c r="B3563"/>
      <c r="C3563"/>
      <c r="D3563"/>
      <c r="E3563"/>
    </row>
    <row r="3564" spans="2:5" x14ac:dyDescent="0.45">
      <c r="B3564"/>
      <c r="C3564"/>
      <c r="D3564"/>
      <c r="E3564"/>
    </row>
    <row r="3565" spans="2:5" x14ac:dyDescent="0.45">
      <c r="B3565"/>
      <c r="C3565"/>
      <c r="D3565"/>
      <c r="E3565"/>
    </row>
    <row r="3566" spans="2:5" x14ac:dyDescent="0.45">
      <c r="B3566"/>
      <c r="C3566"/>
      <c r="D3566"/>
      <c r="E3566"/>
    </row>
    <row r="3567" spans="2:5" x14ac:dyDescent="0.45">
      <c r="B3567"/>
      <c r="C3567"/>
      <c r="D3567"/>
      <c r="E3567"/>
    </row>
    <row r="3568" spans="2:5" x14ac:dyDescent="0.45">
      <c r="B3568"/>
      <c r="C3568"/>
      <c r="D3568"/>
      <c r="E3568"/>
    </row>
    <row r="3569" spans="2:5" x14ac:dyDescent="0.45">
      <c r="B3569"/>
      <c r="C3569"/>
      <c r="D3569"/>
      <c r="E3569"/>
    </row>
    <row r="3570" spans="2:5" x14ac:dyDescent="0.45">
      <c r="B3570"/>
      <c r="C3570"/>
      <c r="D3570"/>
      <c r="E3570"/>
    </row>
    <row r="3571" spans="2:5" x14ac:dyDescent="0.45">
      <c r="B3571"/>
      <c r="C3571"/>
      <c r="D3571"/>
      <c r="E3571"/>
    </row>
    <row r="3572" spans="2:5" x14ac:dyDescent="0.45">
      <c r="B3572"/>
      <c r="C3572"/>
      <c r="D3572"/>
      <c r="E3572"/>
    </row>
    <row r="3573" spans="2:5" x14ac:dyDescent="0.45">
      <c r="B3573"/>
      <c r="C3573"/>
      <c r="D3573"/>
      <c r="E3573"/>
    </row>
    <row r="3574" spans="2:5" x14ac:dyDescent="0.45">
      <c r="B3574"/>
      <c r="C3574"/>
      <c r="D3574"/>
      <c r="E3574"/>
    </row>
    <row r="3575" spans="2:5" x14ac:dyDescent="0.45">
      <c r="B3575"/>
      <c r="C3575"/>
      <c r="D3575"/>
      <c r="E3575"/>
    </row>
    <row r="3576" spans="2:5" x14ac:dyDescent="0.45">
      <c r="B3576"/>
      <c r="C3576"/>
      <c r="D3576"/>
      <c r="E3576"/>
    </row>
    <row r="3577" spans="2:5" x14ac:dyDescent="0.45">
      <c r="B3577"/>
      <c r="C3577"/>
      <c r="D3577"/>
      <c r="E3577"/>
    </row>
    <row r="3578" spans="2:5" x14ac:dyDescent="0.45">
      <c r="B3578"/>
      <c r="C3578"/>
      <c r="D3578"/>
      <c r="E3578"/>
    </row>
    <row r="3579" spans="2:5" x14ac:dyDescent="0.45">
      <c r="B3579"/>
      <c r="C3579"/>
      <c r="D3579"/>
      <c r="E3579"/>
    </row>
    <row r="3580" spans="2:5" x14ac:dyDescent="0.45">
      <c r="B3580"/>
      <c r="C3580"/>
      <c r="D3580"/>
      <c r="E3580"/>
    </row>
    <row r="3581" spans="2:5" x14ac:dyDescent="0.45">
      <c r="B3581"/>
      <c r="C3581"/>
      <c r="D3581"/>
      <c r="E3581"/>
    </row>
    <row r="3582" spans="2:5" x14ac:dyDescent="0.45">
      <c r="B3582"/>
      <c r="C3582"/>
      <c r="D3582"/>
      <c r="E3582"/>
    </row>
    <row r="3583" spans="2:5" x14ac:dyDescent="0.45">
      <c r="B3583"/>
      <c r="C3583"/>
      <c r="D3583"/>
      <c r="E3583"/>
    </row>
    <row r="3584" spans="2:5" x14ac:dyDescent="0.45">
      <c r="B3584"/>
      <c r="C3584"/>
      <c r="D3584"/>
      <c r="E3584"/>
    </row>
    <row r="3585" spans="2:5" x14ac:dyDescent="0.45">
      <c r="B3585"/>
      <c r="C3585"/>
      <c r="D3585"/>
      <c r="E3585"/>
    </row>
    <row r="3586" spans="2:5" x14ac:dyDescent="0.45">
      <c r="B3586"/>
      <c r="C3586"/>
      <c r="D3586"/>
      <c r="E3586"/>
    </row>
    <row r="3587" spans="2:5" x14ac:dyDescent="0.45">
      <c r="B3587"/>
      <c r="C3587"/>
      <c r="D3587"/>
      <c r="E3587"/>
    </row>
    <row r="3588" spans="2:5" x14ac:dyDescent="0.45">
      <c r="B3588"/>
      <c r="C3588"/>
      <c r="D3588"/>
      <c r="E3588"/>
    </row>
    <row r="3589" spans="2:5" x14ac:dyDescent="0.45">
      <c r="B3589"/>
      <c r="C3589"/>
      <c r="D3589"/>
      <c r="E3589"/>
    </row>
    <row r="3590" spans="2:5" x14ac:dyDescent="0.45">
      <c r="B3590"/>
      <c r="C3590"/>
      <c r="D3590"/>
      <c r="E3590"/>
    </row>
    <row r="3591" spans="2:5" x14ac:dyDescent="0.45">
      <c r="B3591"/>
      <c r="C3591"/>
      <c r="D3591"/>
      <c r="E3591"/>
    </row>
    <row r="3592" spans="2:5" x14ac:dyDescent="0.45">
      <c r="B3592"/>
      <c r="C3592"/>
      <c r="D3592"/>
      <c r="E3592"/>
    </row>
    <row r="3593" spans="2:5" x14ac:dyDescent="0.45">
      <c r="B3593"/>
      <c r="C3593"/>
      <c r="D3593"/>
      <c r="E3593"/>
    </row>
    <row r="3594" spans="2:5" x14ac:dyDescent="0.45">
      <c r="B3594"/>
      <c r="C3594"/>
      <c r="D3594"/>
      <c r="E3594"/>
    </row>
    <row r="3595" spans="2:5" x14ac:dyDescent="0.45">
      <c r="B3595"/>
      <c r="C3595"/>
      <c r="D3595"/>
      <c r="E3595"/>
    </row>
    <row r="3596" spans="2:5" x14ac:dyDescent="0.45">
      <c r="B3596"/>
      <c r="C3596"/>
      <c r="D3596"/>
      <c r="E3596"/>
    </row>
    <row r="3597" spans="2:5" x14ac:dyDescent="0.45">
      <c r="B3597"/>
      <c r="C3597"/>
      <c r="D3597"/>
      <c r="E3597"/>
    </row>
    <row r="3598" spans="2:5" x14ac:dyDescent="0.45">
      <c r="B3598"/>
      <c r="C3598"/>
      <c r="D3598"/>
      <c r="E3598"/>
    </row>
    <row r="3599" spans="2:5" x14ac:dyDescent="0.45">
      <c r="B3599"/>
      <c r="C3599"/>
      <c r="D3599"/>
      <c r="E3599"/>
    </row>
    <row r="3600" spans="2:5" x14ac:dyDescent="0.45">
      <c r="B3600"/>
      <c r="C3600"/>
      <c r="D3600"/>
      <c r="E3600"/>
    </row>
    <row r="3601" spans="2:5" x14ac:dyDescent="0.45">
      <c r="B3601"/>
      <c r="C3601"/>
      <c r="D3601"/>
      <c r="E3601"/>
    </row>
    <row r="3602" spans="2:5" x14ac:dyDescent="0.45">
      <c r="B3602"/>
      <c r="C3602"/>
      <c r="D3602"/>
      <c r="E3602"/>
    </row>
    <row r="3603" spans="2:5" x14ac:dyDescent="0.45">
      <c r="B3603"/>
      <c r="C3603"/>
      <c r="D3603"/>
      <c r="E3603"/>
    </row>
    <row r="3604" spans="2:5" x14ac:dyDescent="0.45">
      <c r="B3604"/>
      <c r="C3604"/>
      <c r="D3604"/>
      <c r="E3604"/>
    </row>
    <row r="3605" spans="2:5" x14ac:dyDescent="0.45">
      <c r="B3605"/>
      <c r="C3605"/>
      <c r="D3605"/>
      <c r="E3605"/>
    </row>
    <row r="3606" spans="2:5" x14ac:dyDescent="0.45">
      <c r="B3606"/>
      <c r="C3606"/>
      <c r="D3606"/>
      <c r="E3606"/>
    </row>
    <row r="3607" spans="2:5" x14ac:dyDescent="0.45">
      <c r="B3607"/>
      <c r="C3607"/>
      <c r="D3607"/>
      <c r="E3607"/>
    </row>
    <row r="3608" spans="2:5" x14ac:dyDescent="0.45">
      <c r="B3608"/>
      <c r="C3608"/>
      <c r="D3608"/>
      <c r="E3608"/>
    </row>
    <row r="3609" spans="2:5" x14ac:dyDescent="0.45">
      <c r="B3609"/>
      <c r="C3609"/>
      <c r="D3609"/>
      <c r="E3609"/>
    </row>
    <row r="3610" spans="2:5" x14ac:dyDescent="0.45">
      <c r="B3610"/>
      <c r="C3610"/>
      <c r="D3610"/>
      <c r="E3610"/>
    </row>
    <row r="3611" spans="2:5" x14ac:dyDescent="0.45">
      <c r="B3611"/>
      <c r="C3611"/>
      <c r="D3611"/>
      <c r="E3611"/>
    </row>
    <row r="3612" spans="2:5" x14ac:dyDescent="0.45">
      <c r="B3612"/>
      <c r="C3612"/>
      <c r="D3612"/>
      <c r="E3612"/>
    </row>
    <row r="3613" spans="2:5" x14ac:dyDescent="0.45">
      <c r="B3613"/>
      <c r="C3613"/>
      <c r="D3613"/>
      <c r="E3613"/>
    </row>
    <row r="3614" spans="2:5" x14ac:dyDescent="0.45">
      <c r="B3614"/>
      <c r="C3614"/>
      <c r="D3614"/>
      <c r="E3614"/>
    </row>
    <row r="3615" spans="2:5" x14ac:dyDescent="0.45">
      <c r="B3615"/>
      <c r="C3615"/>
      <c r="D3615"/>
      <c r="E3615"/>
    </row>
    <row r="3616" spans="2:5" x14ac:dyDescent="0.45">
      <c r="B3616"/>
      <c r="C3616"/>
      <c r="D3616"/>
      <c r="E3616"/>
    </row>
    <row r="3617" spans="2:5" x14ac:dyDescent="0.45">
      <c r="B3617"/>
      <c r="C3617"/>
      <c r="D3617"/>
      <c r="E3617"/>
    </row>
    <row r="3618" spans="2:5" x14ac:dyDescent="0.45">
      <c r="B3618"/>
      <c r="C3618"/>
      <c r="D3618"/>
      <c r="E3618"/>
    </row>
    <row r="3619" spans="2:5" x14ac:dyDescent="0.45">
      <c r="B3619"/>
      <c r="C3619"/>
      <c r="D3619"/>
      <c r="E3619"/>
    </row>
    <row r="3620" spans="2:5" x14ac:dyDescent="0.45">
      <c r="B3620"/>
      <c r="C3620"/>
      <c r="D3620"/>
      <c r="E3620"/>
    </row>
    <row r="3621" spans="2:5" x14ac:dyDescent="0.45">
      <c r="B3621"/>
      <c r="C3621"/>
      <c r="D3621"/>
      <c r="E3621"/>
    </row>
    <row r="3622" spans="2:5" x14ac:dyDescent="0.45">
      <c r="B3622"/>
      <c r="C3622"/>
      <c r="D3622"/>
      <c r="E3622"/>
    </row>
    <row r="3623" spans="2:5" x14ac:dyDescent="0.45">
      <c r="B3623"/>
      <c r="C3623"/>
      <c r="D3623"/>
      <c r="E3623"/>
    </row>
    <row r="3624" spans="2:5" x14ac:dyDescent="0.45">
      <c r="B3624"/>
      <c r="C3624"/>
      <c r="D3624"/>
      <c r="E3624"/>
    </row>
    <row r="3625" spans="2:5" x14ac:dyDescent="0.45">
      <c r="B3625"/>
      <c r="C3625"/>
      <c r="D3625"/>
      <c r="E3625"/>
    </row>
    <row r="3626" spans="2:5" x14ac:dyDescent="0.45">
      <c r="B3626"/>
      <c r="C3626"/>
      <c r="D3626"/>
      <c r="E3626"/>
    </row>
    <row r="3627" spans="2:5" x14ac:dyDescent="0.45">
      <c r="B3627"/>
      <c r="C3627"/>
      <c r="D3627"/>
      <c r="E3627"/>
    </row>
    <row r="3628" spans="2:5" x14ac:dyDescent="0.45">
      <c r="B3628"/>
      <c r="C3628"/>
      <c r="D3628"/>
      <c r="E3628"/>
    </row>
    <row r="3629" spans="2:5" x14ac:dyDescent="0.45">
      <c r="B3629"/>
      <c r="C3629"/>
      <c r="D3629"/>
      <c r="E3629"/>
    </row>
    <row r="3630" spans="2:5" x14ac:dyDescent="0.45">
      <c r="B3630"/>
      <c r="C3630"/>
      <c r="D3630"/>
      <c r="E3630"/>
    </row>
    <row r="3631" spans="2:5" x14ac:dyDescent="0.45">
      <c r="B3631"/>
      <c r="C3631"/>
      <c r="D3631"/>
      <c r="E3631"/>
    </row>
    <row r="3632" spans="2:5" x14ac:dyDescent="0.45">
      <c r="B3632"/>
      <c r="C3632"/>
      <c r="D3632"/>
      <c r="E3632"/>
    </row>
    <row r="3633" spans="2:5" x14ac:dyDescent="0.45">
      <c r="B3633"/>
      <c r="C3633"/>
      <c r="D3633"/>
      <c r="E3633"/>
    </row>
    <row r="3634" spans="2:5" x14ac:dyDescent="0.45">
      <c r="B3634"/>
      <c r="C3634"/>
      <c r="D3634"/>
      <c r="E3634"/>
    </row>
    <row r="3635" spans="2:5" x14ac:dyDescent="0.45">
      <c r="B3635"/>
      <c r="C3635"/>
      <c r="D3635"/>
      <c r="E3635"/>
    </row>
    <row r="3636" spans="2:5" x14ac:dyDescent="0.45">
      <c r="B3636"/>
      <c r="C3636"/>
      <c r="D3636"/>
      <c r="E3636"/>
    </row>
    <row r="3637" spans="2:5" x14ac:dyDescent="0.45">
      <c r="B3637"/>
      <c r="C3637"/>
      <c r="D3637"/>
      <c r="E3637"/>
    </row>
    <row r="3638" spans="2:5" x14ac:dyDescent="0.45">
      <c r="B3638"/>
      <c r="C3638"/>
      <c r="D3638"/>
      <c r="E3638"/>
    </row>
    <row r="3639" spans="2:5" x14ac:dyDescent="0.45">
      <c r="B3639"/>
      <c r="C3639"/>
      <c r="D3639"/>
      <c r="E3639"/>
    </row>
    <row r="3640" spans="2:5" x14ac:dyDescent="0.45">
      <c r="B3640"/>
      <c r="C3640"/>
      <c r="D3640"/>
      <c r="E3640"/>
    </row>
    <row r="3641" spans="2:5" x14ac:dyDescent="0.45">
      <c r="B3641"/>
      <c r="C3641"/>
      <c r="D3641"/>
      <c r="E3641"/>
    </row>
    <row r="3642" spans="2:5" x14ac:dyDescent="0.45">
      <c r="B3642"/>
      <c r="C3642"/>
      <c r="D3642"/>
      <c r="E3642"/>
    </row>
    <row r="3643" spans="2:5" x14ac:dyDescent="0.45">
      <c r="B3643"/>
      <c r="C3643"/>
      <c r="D3643"/>
      <c r="E3643"/>
    </row>
    <row r="3644" spans="2:5" x14ac:dyDescent="0.45">
      <c r="B3644"/>
      <c r="C3644"/>
      <c r="D3644"/>
      <c r="E3644"/>
    </row>
    <row r="3645" spans="2:5" x14ac:dyDescent="0.45">
      <c r="B3645"/>
      <c r="C3645"/>
      <c r="D3645"/>
      <c r="E3645"/>
    </row>
    <row r="3646" spans="2:5" x14ac:dyDescent="0.45">
      <c r="B3646"/>
      <c r="C3646"/>
      <c r="D3646"/>
      <c r="E3646"/>
    </row>
    <row r="3647" spans="2:5" x14ac:dyDescent="0.45">
      <c r="B3647"/>
      <c r="C3647"/>
      <c r="D3647"/>
      <c r="E3647"/>
    </row>
    <row r="3648" spans="2:5" x14ac:dyDescent="0.45">
      <c r="B3648"/>
      <c r="C3648"/>
      <c r="D3648"/>
      <c r="E3648"/>
    </row>
    <row r="3649" spans="2:5" x14ac:dyDescent="0.45">
      <c r="B3649"/>
      <c r="C3649"/>
      <c r="D3649"/>
      <c r="E3649"/>
    </row>
    <row r="3650" spans="2:5" x14ac:dyDescent="0.45">
      <c r="B3650"/>
      <c r="C3650"/>
      <c r="D3650"/>
      <c r="E3650"/>
    </row>
    <row r="3651" spans="2:5" x14ac:dyDescent="0.45">
      <c r="B3651"/>
      <c r="C3651"/>
      <c r="D3651"/>
      <c r="E3651"/>
    </row>
    <row r="3652" spans="2:5" x14ac:dyDescent="0.45">
      <c r="B3652"/>
      <c r="C3652"/>
      <c r="D3652"/>
      <c r="E3652"/>
    </row>
    <row r="3653" spans="2:5" x14ac:dyDescent="0.45">
      <c r="B3653"/>
      <c r="C3653"/>
      <c r="D3653"/>
      <c r="E3653"/>
    </row>
    <row r="3654" spans="2:5" x14ac:dyDescent="0.45">
      <c r="B3654"/>
      <c r="C3654"/>
      <c r="D3654"/>
      <c r="E3654"/>
    </row>
    <row r="3655" spans="2:5" x14ac:dyDescent="0.45">
      <c r="B3655"/>
      <c r="C3655"/>
      <c r="D3655"/>
      <c r="E3655"/>
    </row>
    <row r="3656" spans="2:5" x14ac:dyDescent="0.45">
      <c r="B3656"/>
      <c r="C3656"/>
      <c r="D3656"/>
      <c r="E3656"/>
    </row>
    <row r="3657" spans="2:5" x14ac:dyDescent="0.45">
      <c r="B3657"/>
      <c r="C3657"/>
      <c r="D3657"/>
      <c r="E3657"/>
    </row>
    <row r="3658" spans="2:5" x14ac:dyDescent="0.45">
      <c r="B3658"/>
      <c r="C3658"/>
      <c r="D3658"/>
      <c r="E3658"/>
    </row>
    <row r="3659" spans="2:5" x14ac:dyDescent="0.45">
      <c r="B3659"/>
      <c r="C3659"/>
      <c r="D3659"/>
      <c r="E3659"/>
    </row>
    <row r="3660" spans="2:5" x14ac:dyDescent="0.45">
      <c r="B3660"/>
      <c r="C3660"/>
      <c r="D3660"/>
      <c r="E3660"/>
    </row>
    <row r="3661" spans="2:5" x14ac:dyDescent="0.45">
      <c r="B3661"/>
      <c r="C3661"/>
      <c r="D3661"/>
      <c r="E3661"/>
    </row>
    <row r="3662" spans="2:5" x14ac:dyDescent="0.45">
      <c r="B3662"/>
      <c r="C3662"/>
      <c r="D3662"/>
      <c r="E3662"/>
    </row>
    <row r="3663" spans="2:5" x14ac:dyDescent="0.45">
      <c r="B3663"/>
      <c r="C3663"/>
      <c r="D3663"/>
      <c r="E3663"/>
    </row>
    <row r="3664" spans="2:5" x14ac:dyDescent="0.45">
      <c r="B3664"/>
      <c r="C3664"/>
      <c r="D3664"/>
      <c r="E3664"/>
    </row>
    <row r="3665" spans="2:5" x14ac:dyDescent="0.45">
      <c r="B3665"/>
      <c r="C3665"/>
      <c r="D3665"/>
      <c r="E3665"/>
    </row>
    <row r="3666" spans="2:5" x14ac:dyDescent="0.45">
      <c r="B3666"/>
      <c r="C3666"/>
      <c r="D3666"/>
      <c r="E3666"/>
    </row>
    <row r="3667" spans="2:5" x14ac:dyDescent="0.45">
      <c r="B3667"/>
      <c r="C3667"/>
      <c r="D3667"/>
      <c r="E3667"/>
    </row>
    <row r="3668" spans="2:5" x14ac:dyDescent="0.45">
      <c r="B3668"/>
      <c r="C3668"/>
      <c r="D3668"/>
      <c r="E3668"/>
    </row>
    <row r="3669" spans="2:5" x14ac:dyDescent="0.45">
      <c r="B3669"/>
      <c r="C3669"/>
      <c r="D3669"/>
      <c r="E3669"/>
    </row>
    <row r="3670" spans="2:5" x14ac:dyDescent="0.45">
      <c r="B3670"/>
      <c r="C3670"/>
      <c r="D3670"/>
      <c r="E3670"/>
    </row>
    <row r="3671" spans="2:5" x14ac:dyDescent="0.45">
      <c r="B3671"/>
      <c r="C3671"/>
      <c r="D3671"/>
      <c r="E3671"/>
    </row>
    <row r="3672" spans="2:5" x14ac:dyDescent="0.45">
      <c r="B3672"/>
      <c r="C3672"/>
      <c r="D3672"/>
      <c r="E3672"/>
    </row>
    <row r="3673" spans="2:5" x14ac:dyDescent="0.45">
      <c r="B3673"/>
      <c r="C3673"/>
      <c r="D3673"/>
      <c r="E3673"/>
    </row>
    <row r="3674" spans="2:5" x14ac:dyDescent="0.45">
      <c r="B3674"/>
      <c r="C3674"/>
      <c r="D3674"/>
      <c r="E3674"/>
    </row>
    <row r="3675" spans="2:5" x14ac:dyDescent="0.45">
      <c r="B3675"/>
      <c r="C3675"/>
      <c r="D3675"/>
      <c r="E3675"/>
    </row>
    <row r="3676" spans="2:5" x14ac:dyDescent="0.45">
      <c r="B3676"/>
      <c r="C3676"/>
      <c r="D3676"/>
      <c r="E3676"/>
    </row>
    <row r="3677" spans="2:5" x14ac:dyDescent="0.45">
      <c r="B3677"/>
      <c r="C3677"/>
      <c r="D3677"/>
      <c r="E3677"/>
    </row>
    <row r="3678" spans="2:5" x14ac:dyDescent="0.45">
      <c r="B3678"/>
      <c r="C3678"/>
      <c r="D3678"/>
      <c r="E3678"/>
    </row>
    <row r="3679" spans="2:5" x14ac:dyDescent="0.45">
      <c r="B3679"/>
      <c r="C3679"/>
      <c r="D3679"/>
      <c r="E3679"/>
    </row>
    <row r="3680" spans="2:5" x14ac:dyDescent="0.45">
      <c r="B3680"/>
      <c r="C3680"/>
      <c r="D3680"/>
      <c r="E3680"/>
    </row>
    <row r="3681" spans="2:5" x14ac:dyDescent="0.45">
      <c r="B3681"/>
      <c r="C3681"/>
      <c r="D3681"/>
      <c r="E3681"/>
    </row>
    <row r="3682" spans="2:5" x14ac:dyDescent="0.45">
      <c r="B3682"/>
      <c r="C3682"/>
      <c r="D3682"/>
      <c r="E3682"/>
    </row>
    <row r="3683" spans="2:5" x14ac:dyDescent="0.45">
      <c r="B3683"/>
      <c r="C3683"/>
      <c r="D3683"/>
      <c r="E3683"/>
    </row>
    <row r="3684" spans="2:5" x14ac:dyDescent="0.45">
      <c r="B3684"/>
      <c r="C3684"/>
      <c r="D3684"/>
      <c r="E3684"/>
    </row>
    <row r="3685" spans="2:5" x14ac:dyDescent="0.45">
      <c r="B3685"/>
      <c r="C3685"/>
      <c r="D3685"/>
      <c r="E3685"/>
    </row>
    <row r="3686" spans="2:5" x14ac:dyDescent="0.45">
      <c r="B3686"/>
      <c r="C3686"/>
      <c r="D3686"/>
      <c r="E3686"/>
    </row>
    <row r="3687" spans="2:5" x14ac:dyDescent="0.45">
      <c r="B3687"/>
      <c r="C3687"/>
      <c r="D3687"/>
      <c r="E3687"/>
    </row>
    <row r="3688" spans="2:5" x14ac:dyDescent="0.45">
      <c r="B3688"/>
      <c r="C3688"/>
      <c r="D3688"/>
      <c r="E3688"/>
    </row>
    <row r="3689" spans="2:5" x14ac:dyDescent="0.45">
      <c r="B3689"/>
      <c r="C3689"/>
      <c r="D3689"/>
      <c r="E3689"/>
    </row>
    <row r="3690" spans="2:5" x14ac:dyDescent="0.45">
      <c r="B3690"/>
      <c r="C3690"/>
      <c r="D3690"/>
      <c r="E3690"/>
    </row>
    <row r="3691" spans="2:5" x14ac:dyDescent="0.45">
      <c r="B3691"/>
      <c r="C3691"/>
      <c r="D3691"/>
      <c r="E3691"/>
    </row>
    <row r="3692" spans="2:5" x14ac:dyDescent="0.45">
      <c r="B3692"/>
      <c r="C3692"/>
      <c r="D3692"/>
      <c r="E3692"/>
    </row>
    <row r="3693" spans="2:5" x14ac:dyDescent="0.45">
      <c r="B3693"/>
      <c r="C3693"/>
      <c r="D3693"/>
      <c r="E3693"/>
    </row>
    <row r="3694" spans="2:5" x14ac:dyDescent="0.45">
      <c r="B3694"/>
      <c r="C3694"/>
      <c r="D3694"/>
      <c r="E3694"/>
    </row>
    <row r="3695" spans="2:5" x14ac:dyDescent="0.45">
      <c r="B3695"/>
      <c r="C3695"/>
      <c r="D3695"/>
      <c r="E3695"/>
    </row>
    <row r="3696" spans="2:5" x14ac:dyDescent="0.45">
      <c r="B3696"/>
      <c r="C3696"/>
      <c r="D3696"/>
      <c r="E3696"/>
    </row>
    <row r="3697" spans="2:5" x14ac:dyDescent="0.45">
      <c r="B3697"/>
      <c r="C3697"/>
      <c r="D3697"/>
      <c r="E3697"/>
    </row>
    <row r="3698" spans="2:5" x14ac:dyDescent="0.45">
      <c r="B3698"/>
      <c r="C3698"/>
      <c r="D3698"/>
      <c r="E3698"/>
    </row>
    <row r="3699" spans="2:5" x14ac:dyDescent="0.45">
      <c r="B3699"/>
      <c r="C3699"/>
      <c r="D3699"/>
      <c r="E3699"/>
    </row>
    <row r="3700" spans="2:5" x14ac:dyDescent="0.45">
      <c r="B3700"/>
      <c r="C3700"/>
      <c r="D3700"/>
      <c r="E3700"/>
    </row>
    <row r="3701" spans="2:5" x14ac:dyDescent="0.45">
      <c r="B3701"/>
      <c r="C3701"/>
      <c r="D3701"/>
      <c r="E3701"/>
    </row>
    <row r="3702" spans="2:5" x14ac:dyDescent="0.45">
      <c r="B3702"/>
      <c r="C3702"/>
      <c r="D3702"/>
      <c r="E3702"/>
    </row>
    <row r="3703" spans="2:5" x14ac:dyDescent="0.45">
      <c r="B3703"/>
      <c r="C3703"/>
      <c r="D3703"/>
      <c r="E3703"/>
    </row>
    <row r="3704" spans="2:5" x14ac:dyDescent="0.45">
      <c r="B3704"/>
      <c r="C3704"/>
      <c r="D3704"/>
      <c r="E3704"/>
    </row>
    <row r="3705" spans="2:5" x14ac:dyDescent="0.45">
      <c r="B3705"/>
      <c r="C3705"/>
      <c r="D3705"/>
      <c r="E3705"/>
    </row>
    <row r="3706" spans="2:5" x14ac:dyDescent="0.45">
      <c r="B3706"/>
      <c r="C3706"/>
      <c r="D3706"/>
      <c r="E3706"/>
    </row>
    <row r="3707" spans="2:5" x14ac:dyDescent="0.45">
      <c r="B3707"/>
      <c r="C3707"/>
      <c r="D3707"/>
      <c r="E3707"/>
    </row>
    <row r="3708" spans="2:5" x14ac:dyDescent="0.45">
      <c r="B3708"/>
      <c r="C3708"/>
      <c r="D3708"/>
      <c r="E3708"/>
    </row>
    <row r="3709" spans="2:5" x14ac:dyDescent="0.45">
      <c r="B3709"/>
      <c r="C3709"/>
      <c r="D3709"/>
      <c r="E3709"/>
    </row>
    <row r="3710" spans="2:5" x14ac:dyDescent="0.45">
      <c r="B3710"/>
      <c r="C3710"/>
      <c r="D3710"/>
      <c r="E3710"/>
    </row>
    <row r="3711" spans="2:5" x14ac:dyDescent="0.45">
      <c r="B3711"/>
      <c r="C3711"/>
      <c r="D3711"/>
      <c r="E3711"/>
    </row>
    <row r="3712" spans="2:5" x14ac:dyDescent="0.45">
      <c r="B3712"/>
      <c r="C3712"/>
      <c r="D3712"/>
      <c r="E3712"/>
    </row>
    <row r="3713" spans="2:5" x14ac:dyDescent="0.45">
      <c r="B3713"/>
      <c r="C3713"/>
      <c r="D3713"/>
      <c r="E3713"/>
    </row>
    <row r="3714" spans="2:5" x14ac:dyDescent="0.45">
      <c r="B3714"/>
      <c r="C3714"/>
      <c r="D3714"/>
      <c r="E3714"/>
    </row>
    <row r="3715" spans="2:5" x14ac:dyDescent="0.45">
      <c r="B3715"/>
      <c r="C3715"/>
      <c r="D3715"/>
      <c r="E3715"/>
    </row>
    <row r="3716" spans="2:5" x14ac:dyDescent="0.45">
      <c r="B3716"/>
      <c r="C3716"/>
      <c r="D3716"/>
      <c r="E3716"/>
    </row>
    <row r="3717" spans="2:5" x14ac:dyDescent="0.45">
      <c r="B3717"/>
      <c r="C3717"/>
      <c r="D3717"/>
      <c r="E3717"/>
    </row>
    <row r="3718" spans="2:5" x14ac:dyDescent="0.45">
      <c r="B3718"/>
      <c r="C3718"/>
      <c r="D3718"/>
      <c r="E3718"/>
    </row>
    <row r="3719" spans="2:5" x14ac:dyDescent="0.45">
      <c r="B3719"/>
      <c r="C3719"/>
      <c r="D3719"/>
      <c r="E3719"/>
    </row>
    <row r="3720" spans="2:5" x14ac:dyDescent="0.45">
      <c r="B3720"/>
      <c r="C3720"/>
      <c r="D3720"/>
      <c r="E3720"/>
    </row>
    <row r="3721" spans="2:5" x14ac:dyDescent="0.45">
      <c r="B3721"/>
      <c r="C3721"/>
      <c r="D3721"/>
      <c r="E3721"/>
    </row>
    <row r="3722" spans="2:5" x14ac:dyDescent="0.45">
      <c r="B3722"/>
      <c r="C3722"/>
      <c r="D3722"/>
      <c r="E3722"/>
    </row>
    <row r="3723" spans="2:5" x14ac:dyDescent="0.45">
      <c r="B3723"/>
      <c r="C3723"/>
      <c r="D3723"/>
      <c r="E3723"/>
    </row>
    <row r="3724" spans="2:5" x14ac:dyDescent="0.45">
      <c r="B3724"/>
      <c r="C3724"/>
      <c r="D3724"/>
      <c r="E3724"/>
    </row>
    <row r="3725" spans="2:5" x14ac:dyDescent="0.45">
      <c r="B3725"/>
      <c r="C3725"/>
      <c r="D3725"/>
      <c r="E3725"/>
    </row>
    <row r="3726" spans="2:5" x14ac:dyDescent="0.45">
      <c r="B3726"/>
      <c r="C3726"/>
      <c r="D3726"/>
      <c r="E3726"/>
    </row>
    <row r="3727" spans="2:5" x14ac:dyDescent="0.45">
      <c r="B3727"/>
      <c r="C3727"/>
      <c r="D3727"/>
      <c r="E3727"/>
    </row>
    <row r="3728" spans="2:5" x14ac:dyDescent="0.45">
      <c r="B3728"/>
      <c r="C3728"/>
      <c r="D3728"/>
      <c r="E3728"/>
    </row>
    <row r="3729" spans="2:5" x14ac:dyDescent="0.45">
      <c r="B3729"/>
      <c r="C3729"/>
      <c r="D3729"/>
      <c r="E3729"/>
    </row>
    <row r="3730" spans="2:5" x14ac:dyDescent="0.45">
      <c r="B3730"/>
      <c r="C3730"/>
      <c r="D3730"/>
      <c r="E3730"/>
    </row>
    <row r="3731" spans="2:5" x14ac:dyDescent="0.45">
      <c r="B3731"/>
      <c r="C3731"/>
      <c r="D3731"/>
      <c r="E3731"/>
    </row>
    <row r="3732" spans="2:5" x14ac:dyDescent="0.45">
      <c r="B3732"/>
      <c r="C3732"/>
      <c r="D3732"/>
      <c r="E3732"/>
    </row>
    <row r="3733" spans="2:5" x14ac:dyDescent="0.45">
      <c r="B3733"/>
      <c r="C3733"/>
      <c r="D3733"/>
      <c r="E3733"/>
    </row>
    <row r="3734" spans="2:5" x14ac:dyDescent="0.45">
      <c r="B3734"/>
      <c r="C3734"/>
      <c r="D3734"/>
      <c r="E3734"/>
    </row>
    <row r="3735" spans="2:5" x14ac:dyDescent="0.45">
      <c r="B3735"/>
      <c r="C3735"/>
      <c r="D3735"/>
      <c r="E3735"/>
    </row>
    <row r="3736" spans="2:5" x14ac:dyDescent="0.45">
      <c r="B3736"/>
      <c r="C3736"/>
      <c r="D3736"/>
      <c r="E3736"/>
    </row>
    <row r="3737" spans="2:5" x14ac:dyDescent="0.45">
      <c r="B3737"/>
      <c r="C3737"/>
      <c r="D3737"/>
      <c r="E3737"/>
    </row>
    <row r="3738" spans="2:5" x14ac:dyDescent="0.45">
      <c r="B3738"/>
      <c r="C3738"/>
      <c r="D3738"/>
      <c r="E3738"/>
    </row>
    <row r="3739" spans="2:5" x14ac:dyDescent="0.45">
      <c r="B3739"/>
      <c r="C3739"/>
      <c r="D3739"/>
      <c r="E3739"/>
    </row>
    <row r="3740" spans="2:5" x14ac:dyDescent="0.45">
      <c r="B3740"/>
      <c r="C3740"/>
      <c r="D3740"/>
      <c r="E3740"/>
    </row>
    <row r="3741" spans="2:5" x14ac:dyDescent="0.45">
      <c r="B3741"/>
      <c r="C3741"/>
      <c r="D3741"/>
      <c r="E3741"/>
    </row>
    <row r="3742" spans="2:5" x14ac:dyDescent="0.45">
      <c r="B3742"/>
      <c r="C3742"/>
      <c r="D3742"/>
      <c r="E3742"/>
    </row>
    <row r="3743" spans="2:5" x14ac:dyDescent="0.45">
      <c r="B3743"/>
      <c r="C3743"/>
      <c r="D3743"/>
      <c r="E3743"/>
    </row>
    <row r="3744" spans="2:5" x14ac:dyDescent="0.45">
      <c r="B3744"/>
      <c r="C3744"/>
      <c r="D3744"/>
      <c r="E3744"/>
    </row>
    <row r="3745" spans="2:5" x14ac:dyDescent="0.45">
      <c r="B3745"/>
      <c r="C3745"/>
      <c r="D3745"/>
      <c r="E3745"/>
    </row>
    <row r="3746" spans="2:5" x14ac:dyDescent="0.45">
      <c r="B3746"/>
      <c r="C3746"/>
      <c r="D3746"/>
      <c r="E3746"/>
    </row>
    <row r="3747" spans="2:5" x14ac:dyDescent="0.45">
      <c r="B3747"/>
      <c r="C3747"/>
      <c r="D3747"/>
      <c r="E3747"/>
    </row>
    <row r="3748" spans="2:5" x14ac:dyDescent="0.45">
      <c r="B3748"/>
      <c r="C3748"/>
      <c r="D3748"/>
      <c r="E3748"/>
    </row>
    <row r="3749" spans="2:5" x14ac:dyDescent="0.45">
      <c r="B3749"/>
      <c r="C3749"/>
      <c r="D3749"/>
      <c r="E3749"/>
    </row>
    <row r="3750" spans="2:5" x14ac:dyDescent="0.45">
      <c r="B3750"/>
      <c r="C3750"/>
      <c r="D3750"/>
      <c r="E3750"/>
    </row>
    <row r="3751" spans="2:5" x14ac:dyDescent="0.45">
      <c r="B3751"/>
      <c r="C3751"/>
      <c r="D3751"/>
      <c r="E3751"/>
    </row>
    <row r="3752" spans="2:5" x14ac:dyDescent="0.45">
      <c r="B3752"/>
      <c r="C3752"/>
      <c r="D3752"/>
      <c r="E3752"/>
    </row>
    <row r="3753" spans="2:5" x14ac:dyDescent="0.45">
      <c r="B3753"/>
      <c r="C3753"/>
      <c r="D3753"/>
      <c r="E3753"/>
    </row>
    <row r="3754" spans="2:5" x14ac:dyDescent="0.45">
      <c r="B3754"/>
      <c r="C3754"/>
      <c r="D3754"/>
      <c r="E3754"/>
    </row>
    <row r="3755" spans="2:5" x14ac:dyDescent="0.45">
      <c r="B3755"/>
      <c r="C3755"/>
      <c r="D3755"/>
      <c r="E3755"/>
    </row>
    <row r="3756" spans="2:5" x14ac:dyDescent="0.45">
      <c r="B3756"/>
      <c r="C3756"/>
      <c r="D3756"/>
      <c r="E3756"/>
    </row>
    <row r="3757" spans="2:5" x14ac:dyDescent="0.45">
      <c r="B3757"/>
      <c r="C3757"/>
      <c r="D3757"/>
      <c r="E3757"/>
    </row>
    <row r="3758" spans="2:5" x14ac:dyDescent="0.45">
      <c r="B3758"/>
      <c r="C3758"/>
      <c r="D3758"/>
      <c r="E3758"/>
    </row>
    <row r="3759" spans="2:5" x14ac:dyDescent="0.45">
      <c r="B3759"/>
      <c r="C3759"/>
      <c r="D3759"/>
      <c r="E3759"/>
    </row>
    <row r="3760" spans="2:5" x14ac:dyDescent="0.45">
      <c r="B3760"/>
      <c r="C3760"/>
      <c r="D3760"/>
      <c r="E3760"/>
    </row>
    <row r="3761" spans="2:5" x14ac:dyDescent="0.45">
      <c r="B3761"/>
      <c r="C3761"/>
      <c r="D3761"/>
      <c r="E3761"/>
    </row>
    <row r="3762" spans="2:5" x14ac:dyDescent="0.45">
      <c r="B3762"/>
      <c r="C3762"/>
      <c r="D3762"/>
      <c r="E3762"/>
    </row>
    <row r="3763" spans="2:5" x14ac:dyDescent="0.45">
      <c r="B3763"/>
      <c r="C3763"/>
      <c r="D3763"/>
      <c r="E3763"/>
    </row>
    <row r="3764" spans="2:5" x14ac:dyDescent="0.45">
      <c r="B3764"/>
      <c r="C3764"/>
      <c r="D3764"/>
      <c r="E3764"/>
    </row>
    <row r="3765" spans="2:5" x14ac:dyDescent="0.45">
      <c r="B3765"/>
      <c r="C3765"/>
      <c r="D3765"/>
      <c r="E3765"/>
    </row>
    <row r="3766" spans="2:5" x14ac:dyDescent="0.45">
      <c r="B3766"/>
      <c r="C3766"/>
      <c r="D3766"/>
      <c r="E3766"/>
    </row>
    <row r="3767" spans="2:5" x14ac:dyDescent="0.45">
      <c r="B3767"/>
      <c r="C3767"/>
      <c r="D3767"/>
      <c r="E3767"/>
    </row>
    <row r="3768" spans="2:5" x14ac:dyDescent="0.45">
      <c r="B3768"/>
      <c r="C3768"/>
      <c r="D3768"/>
      <c r="E3768"/>
    </row>
    <row r="3769" spans="2:5" x14ac:dyDescent="0.45">
      <c r="B3769"/>
      <c r="C3769"/>
      <c r="D3769"/>
      <c r="E3769"/>
    </row>
    <row r="3770" spans="2:5" x14ac:dyDescent="0.45">
      <c r="B3770"/>
      <c r="C3770"/>
      <c r="D3770"/>
      <c r="E3770"/>
    </row>
    <row r="3771" spans="2:5" x14ac:dyDescent="0.45">
      <c r="B3771"/>
      <c r="C3771"/>
      <c r="D3771"/>
      <c r="E3771"/>
    </row>
    <row r="3772" spans="2:5" x14ac:dyDescent="0.45">
      <c r="B3772"/>
      <c r="C3772"/>
      <c r="D3772"/>
      <c r="E3772"/>
    </row>
    <row r="3773" spans="2:5" x14ac:dyDescent="0.45">
      <c r="B3773"/>
      <c r="C3773"/>
      <c r="D3773"/>
      <c r="E3773"/>
    </row>
    <row r="3774" spans="2:5" x14ac:dyDescent="0.45">
      <c r="B3774"/>
      <c r="C3774"/>
      <c r="D3774"/>
      <c r="E3774"/>
    </row>
    <row r="3775" spans="2:5" x14ac:dyDescent="0.45">
      <c r="B3775"/>
      <c r="C3775"/>
      <c r="D3775"/>
      <c r="E3775"/>
    </row>
    <row r="3776" spans="2:5" x14ac:dyDescent="0.45">
      <c r="B3776"/>
      <c r="C3776"/>
      <c r="D3776"/>
      <c r="E3776"/>
    </row>
    <row r="3777" spans="2:5" x14ac:dyDescent="0.45">
      <c r="B3777"/>
      <c r="C3777"/>
      <c r="D3777"/>
      <c r="E3777"/>
    </row>
    <row r="3778" spans="2:5" x14ac:dyDescent="0.45">
      <c r="B3778"/>
      <c r="C3778"/>
      <c r="D3778"/>
      <c r="E3778"/>
    </row>
    <row r="3779" spans="2:5" x14ac:dyDescent="0.45">
      <c r="B3779"/>
      <c r="C3779"/>
      <c r="D3779"/>
      <c r="E3779"/>
    </row>
    <row r="3780" spans="2:5" x14ac:dyDescent="0.45">
      <c r="B3780"/>
      <c r="C3780"/>
      <c r="D3780"/>
      <c r="E3780"/>
    </row>
    <row r="3781" spans="2:5" x14ac:dyDescent="0.45">
      <c r="B3781"/>
      <c r="C3781"/>
      <c r="D3781"/>
      <c r="E3781"/>
    </row>
    <row r="3782" spans="2:5" x14ac:dyDescent="0.45">
      <c r="B3782"/>
      <c r="C3782"/>
      <c r="D3782"/>
      <c r="E3782"/>
    </row>
    <row r="3783" spans="2:5" x14ac:dyDescent="0.45">
      <c r="B3783"/>
      <c r="C3783"/>
      <c r="D3783"/>
      <c r="E3783"/>
    </row>
    <row r="3784" spans="2:5" x14ac:dyDescent="0.45">
      <c r="B3784"/>
      <c r="C3784"/>
      <c r="D3784"/>
      <c r="E3784"/>
    </row>
    <row r="3785" spans="2:5" x14ac:dyDescent="0.45">
      <c r="B3785"/>
      <c r="C3785"/>
      <c r="D3785"/>
      <c r="E3785"/>
    </row>
    <row r="3786" spans="2:5" x14ac:dyDescent="0.45">
      <c r="B3786"/>
      <c r="C3786"/>
      <c r="D3786"/>
      <c r="E3786"/>
    </row>
    <row r="3787" spans="2:5" x14ac:dyDescent="0.45">
      <c r="B3787"/>
      <c r="C3787"/>
      <c r="D3787"/>
      <c r="E3787"/>
    </row>
    <row r="3788" spans="2:5" x14ac:dyDescent="0.45">
      <c r="B3788"/>
      <c r="C3788"/>
      <c r="D3788"/>
      <c r="E3788"/>
    </row>
    <row r="3789" spans="2:5" x14ac:dyDescent="0.45">
      <c r="B3789"/>
      <c r="C3789"/>
      <c r="D3789"/>
      <c r="E3789"/>
    </row>
    <row r="3790" spans="2:5" x14ac:dyDescent="0.45">
      <c r="B3790"/>
      <c r="C3790"/>
      <c r="D3790"/>
      <c r="E3790"/>
    </row>
    <row r="3791" spans="2:5" x14ac:dyDescent="0.45">
      <c r="B3791"/>
      <c r="C3791"/>
      <c r="D3791"/>
      <c r="E3791"/>
    </row>
    <row r="3792" spans="2:5" x14ac:dyDescent="0.45">
      <c r="B3792"/>
      <c r="C3792"/>
      <c r="D3792"/>
      <c r="E3792"/>
    </row>
    <row r="3793" spans="2:5" x14ac:dyDescent="0.45">
      <c r="B3793"/>
      <c r="C3793"/>
      <c r="D3793"/>
      <c r="E3793"/>
    </row>
    <row r="3794" spans="2:5" x14ac:dyDescent="0.45">
      <c r="B3794"/>
      <c r="C3794"/>
      <c r="D3794"/>
      <c r="E3794"/>
    </row>
    <row r="3795" spans="2:5" x14ac:dyDescent="0.45">
      <c r="B3795"/>
      <c r="C3795"/>
      <c r="D3795"/>
      <c r="E3795"/>
    </row>
    <row r="3796" spans="2:5" x14ac:dyDescent="0.45">
      <c r="B3796"/>
      <c r="C3796"/>
      <c r="D3796"/>
      <c r="E3796"/>
    </row>
    <row r="3797" spans="2:5" x14ac:dyDescent="0.45">
      <c r="B3797"/>
      <c r="C3797"/>
      <c r="D3797"/>
      <c r="E3797"/>
    </row>
    <row r="3798" spans="2:5" x14ac:dyDescent="0.45">
      <c r="B3798"/>
      <c r="C3798"/>
      <c r="D3798"/>
      <c r="E3798"/>
    </row>
    <row r="3799" spans="2:5" x14ac:dyDescent="0.45">
      <c r="B3799"/>
      <c r="C3799"/>
      <c r="D3799"/>
      <c r="E3799"/>
    </row>
    <row r="3800" spans="2:5" x14ac:dyDescent="0.45">
      <c r="B3800"/>
      <c r="C3800"/>
      <c r="D3800"/>
      <c r="E3800"/>
    </row>
    <row r="3801" spans="2:5" x14ac:dyDescent="0.45">
      <c r="B3801"/>
      <c r="C3801"/>
      <c r="D3801"/>
      <c r="E3801"/>
    </row>
    <row r="3802" spans="2:5" x14ac:dyDescent="0.45">
      <c r="B3802"/>
      <c r="C3802"/>
      <c r="D3802"/>
      <c r="E3802"/>
    </row>
    <row r="3803" spans="2:5" x14ac:dyDescent="0.45">
      <c r="B3803"/>
      <c r="C3803"/>
      <c r="D3803"/>
      <c r="E3803"/>
    </row>
    <row r="3804" spans="2:5" x14ac:dyDescent="0.45">
      <c r="B3804"/>
      <c r="C3804"/>
      <c r="D3804"/>
      <c r="E3804"/>
    </row>
    <row r="3805" spans="2:5" x14ac:dyDescent="0.45">
      <c r="B3805"/>
      <c r="C3805"/>
      <c r="D3805"/>
      <c r="E3805"/>
    </row>
    <row r="3806" spans="2:5" x14ac:dyDescent="0.45">
      <c r="B3806"/>
      <c r="C3806"/>
      <c r="D3806"/>
      <c r="E3806"/>
    </row>
    <row r="3807" spans="2:5" x14ac:dyDescent="0.45">
      <c r="B3807"/>
      <c r="C3807"/>
      <c r="D3807"/>
      <c r="E3807"/>
    </row>
    <row r="3808" spans="2:5" x14ac:dyDescent="0.45">
      <c r="B3808"/>
      <c r="C3808"/>
      <c r="D3808"/>
      <c r="E3808"/>
    </row>
    <row r="3809" spans="2:5" x14ac:dyDescent="0.45">
      <c r="B3809"/>
      <c r="C3809"/>
      <c r="D3809"/>
      <c r="E3809"/>
    </row>
    <row r="3810" spans="2:5" x14ac:dyDescent="0.45">
      <c r="B3810"/>
      <c r="C3810"/>
      <c r="D3810"/>
      <c r="E3810"/>
    </row>
    <row r="3811" spans="2:5" x14ac:dyDescent="0.45">
      <c r="B3811"/>
      <c r="C3811"/>
      <c r="D3811"/>
      <c r="E3811"/>
    </row>
    <row r="3812" spans="2:5" x14ac:dyDescent="0.45">
      <c r="B3812"/>
      <c r="C3812"/>
      <c r="D3812"/>
      <c r="E3812"/>
    </row>
    <row r="3813" spans="2:5" x14ac:dyDescent="0.45">
      <c r="B3813"/>
      <c r="C3813"/>
      <c r="D3813"/>
      <c r="E3813"/>
    </row>
    <row r="3814" spans="2:5" x14ac:dyDescent="0.45">
      <c r="B3814"/>
      <c r="C3814"/>
      <c r="D3814"/>
      <c r="E3814"/>
    </row>
    <row r="3815" spans="2:5" x14ac:dyDescent="0.45">
      <c r="B3815"/>
      <c r="C3815"/>
      <c r="D3815"/>
      <c r="E3815"/>
    </row>
    <row r="3816" spans="2:5" x14ac:dyDescent="0.45">
      <c r="B3816"/>
      <c r="C3816"/>
      <c r="D3816"/>
      <c r="E3816"/>
    </row>
    <row r="3817" spans="2:5" x14ac:dyDescent="0.45">
      <c r="B3817"/>
      <c r="C3817"/>
      <c r="D3817"/>
      <c r="E3817"/>
    </row>
    <row r="3818" spans="2:5" x14ac:dyDescent="0.45">
      <c r="B3818"/>
      <c r="C3818"/>
      <c r="D3818"/>
      <c r="E3818"/>
    </row>
    <row r="3819" spans="2:5" x14ac:dyDescent="0.45">
      <c r="B3819"/>
      <c r="C3819"/>
      <c r="D3819"/>
      <c r="E3819"/>
    </row>
    <row r="3820" spans="2:5" x14ac:dyDescent="0.45">
      <c r="B3820"/>
      <c r="C3820"/>
      <c r="D3820"/>
      <c r="E3820"/>
    </row>
    <row r="3821" spans="2:5" x14ac:dyDescent="0.45">
      <c r="B3821"/>
      <c r="C3821"/>
      <c r="D3821"/>
      <c r="E3821"/>
    </row>
    <row r="3822" spans="2:5" x14ac:dyDescent="0.45">
      <c r="B3822"/>
      <c r="C3822"/>
      <c r="D3822"/>
      <c r="E3822"/>
    </row>
    <row r="3823" spans="2:5" x14ac:dyDescent="0.45">
      <c r="B3823"/>
      <c r="C3823"/>
      <c r="D3823"/>
      <c r="E3823"/>
    </row>
    <row r="3824" spans="2:5" x14ac:dyDescent="0.45">
      <c r="B3824"/>
      <c r="C3824"/>
      <c r="D3824"/>
      <c r="E3824"/>
    </row>
    <row r="3825" spans="2:5" x14ac:dyDescent="0.45">
      <c r="B3825"/>
      <c r="C3825"/>
      <c r="D3825"/>
      <c r="E3825"/>
    </row>
    <row r="3826" spans="2:5" x14ac:dyDescent="0.45">
      <c r="B3826"/>
      <c r="C3826"/>
      <c r="D3826"/>
      <c r="E3826"/>
    </row>
    <row r="3827" spans="2:5" x14ac:dyDescent="0.45">
      <c r="B3827"/>
      <c r="C3827"/>
      <c r="D3827"/>
      <c r="E3827"/>
    </row>
    <row r="3828" spans="2:5" x14ac:dyDescent="0.45">
      <c r="B3828"/>
      <c r="C3828"/>
      <c r="D3828"/>
      <c r="E3828"/>
    </row>
    <row r="3829" spans="2:5" x14ac:dyDescent="0.45">
      <c r="B3829"/>
      <c r="C3829"/>
      <c r="D3829"/>
      <c r="E3829"/>
    </row>
    <row r="3830" spans="2:5" x14ac:dyDescent="0.45">
      <c r="B3830"/>
      <c r="C3830"/>
      <c r="D3830"/>
      <c r="E3830"/>
    </row>
    <row r="3831" spans="2:5" x14ac:dyDescent="0.45">
      <c r="B3831"/>
      <c r="C3831"/>
      <c r="D3831"/>
      <c r="E3831"/>
    </row>
    <row r="3832" spans="2:5" x14ac:dyDescent="0.45">
      <c r="B3832"/>
      <c r="C3832"/>
      <c r="D3832"/>
      <c r="E3832"/>
    </row>
    <row r="3833" spans="2:5" x14ac:dyDescent="0.45">
      <c r="B3833"/>
      <c r="C3833"/>
      <c r="D3833"/>
      <c r="E3833"/>
    </row>
    <row r="3834" spans="2:5" x14ac:dyDescent="0.45">
      <c r="B3834"/>
      <c r="C3834"/>
      <c r="D3834"/>
      <c r="E3834"/>
    </row>
    <row r="3835" spans="2:5" x14ac:dyDescent="0.45">
      <c r="B3835"/>
      <c r="C3835"/>
      <c r="D3835"/>
      <c r="E3835"/>
    </row>
    <row r="3836" spans="2:5" x14ac:dyDescent="0.45">
      <c r="B3836"/>
      <c r="C3836"/>
      <c r="D3836"/>
      <c r="E3836"/>
    </row>
    <row r="3837" spans="2:5" x14ac:dyDescent="0.45">
      <c r="B3837"/>
      <c r="C3837"/>
      <c r="D3837"/>
      <c r="E3837"/>
    </row>
    <row r="3838" spans="2:5" x14ac:dyDescent="0.45">
      <c r="B3838"/>
      <c r="C3838"/>
      <c r="D3838"/>
      <c r="E3838"/>
    </row>
    <row r="3839" spans="2:5" x14ac:dyDescent="0.45">
      <c r="B3839"/>
      <c r="C3839"/>
      <c r="D3839"/>
      <c r="E3839"/>
    </row>
    <row r="3840" spans="2:5" x14ac:dyDescent="0.45">
      <c r="B3840"/>
      <c r="C3840"/>
      <c r="D3840"/>
      <c r="E3840"/>
    </row>
    <row r="3841" spans="2:5" x14ac:dyDescent="0.45">
      <c r="B3841"/>
      <c r="C3841"/>
      <c r="D3841"/>
      <c r="E3841"/>
    </row>
    <row r="3842" spans="2:5" x14ac:dyDescent="0.45">
      <c r="B3842"/>
      <c r="C3842"/>
      <c r="D3842"/>
      <c r="E3842"/>
    </row>
    <row r="3843" spans="2:5" x14ac:dyDescent="0.45">
      <c r="B3843"/>
      <c r="C3843"/>
      <c r="D3843"/>
      <c r="E3843"/>
    </row>
    <row r="3844" spans="2:5" x14ac:dyDescent="0.45">
      <c r="B3844"/>
      <c r="C3844"/>
      <c r="D3844"/>
      <c r="E3844"/>
    </row>
    <row r="3845" spans="2:5" x14ac:dyDescent="0.45">
      <c r="B3845"/>
      <c r="C3845"/>
      <c r="D3845"/>
      <c r="E3845"/>
    </row>
    <row r="3846" spans="2:5" x14ac:dyDescent="0.45">
      <c r="B3846"/>
      <c r="C3846"/>
      <c r="D3846"/>
      <c r="E3846"/>
    </row>
    <row r="3847" spans="2:5" x14ac:dyDescent="0.45">
      <c r="B3847"/>
      <c r="C3847"/>
      <c r="D3847"/>
      <c r="E3847"/>
    </row>
    <row r="3848" spans="2:5" x14ac:dyDescent="0.45">
      <c r="B3848"/>
      <c r="C3848"/>
      <c r="D3848"/>
      <c r="E3848"/>
    </row>
    <row r="3849" spans="2:5" x14ac:dyDescent="0.45">
      <c r="B3849"/>
      <c r="C3849"/>
      <c r="D3849"/>
      <c r="E3849"/>
    </row>
    <row r="3850" spans="2:5" x14ac:dyDescent="0.45">
      <c r="B3850"/>
      <c r="C3850"/>
      <c r="D3850"/>
      <c r="E3850"/>
    </row>
    <row r="3851" spans="2:5" x14ac:dyDescent="0.45">
      <c r="B3851"/>
      <c r="C3851"/>
      <c r="D3851"/>
      <c r="E3851"/>
    </row>
    <row r="3852" spans="2:5" x14ac:dyDescent="0.45">
      <c r="B3852"/>
      <c r="C3852"/>
      <c r="D3852"/>
      <c r="E3852"/>
    </row>
    <row r="3853" spans="2:5" x14ac:dyDescent="0.45">
      <c r="B3853"/>
      <c r="C3853"/>
      <c r="D3853"/>
      <c r="E3853"/>
    </row>
    <row r="3854" spans="2:5" x14ac:dyDescent="0.45">
      <c r="B3854"/>
      <c r="C3854"/>
      <c r="D3854"/>
      <c r="E3854"/>
    </row>
    <row r="3855" spans="2:5" x14ac:dyDescent="0.45">
      <c r="B3855"/>
      <c r="C3855"/>
      <c r="D3855"/>
      <c r="E3855"/>
    </row>
    <row r="3856" spans="2:5" x14ac:dyDescent="0.45">
      <c r="B3856"/>
      <c r="C3856"/>
      <c r="D3856"/>
      <c r="E3856"/>
    </row>
    <row r="3857" spans="2:5" x14ac:dyDescent="0.45">
      <c r="B3857"/>
      <c r="C3857"/>
      <c r="D3857"/>
      <c r="E3857"/>
    </row>
    <row r="3858" spans="2:5" x14ac:dyDescent="0.45">
      <c r="B3858"/>
      <c r="C3858"/>
      <c r="D3858"/>
      <c r="E3858"/>
    </row>
    <row r="3859" spans="2:5" x14ac:dyDescent="0.45">
      <c r="B3859"/>
      <c r="C3859"/>
      <c r="D3859"/>
      <c r="E3859"/>
    </row>
    <row r="3860" spans="2:5" x14ac:dyDescent="0.45">
      <c r="B3860"/>
      <c r="C3860"/>
      <c r="D3860"/>
      <c r="E3860"/>
    </row>
    <row r="3861" spans="2:5" x14ac:dyDescent="0.45">
      <c r="B3861"/>
      <c r="C3861"/>
      <c r="D3861"/>
      <c r="E3861"/>
    </row>
    <row r="3862" spans="2:5" x14ac:dyDescent="0.45">
      <c r="B3862"/>
      <c r="C3862"/>
      <c r="D3862"/>
      <c r="E3862"/>
    </row>
    <row r="3863" spans="2:5" x14ac:dyDescent="0.45">
      <c r="B3863"/>
      <c r="C3863"/>
      <c r="D3863"/>
      <c r="E3863"/>
    </row>
    <row r="3864" spans="2:5" x14ac:dyDescent="0.45">
      <c r="B3864"/>
      <c r="C3864"/>
      <c r="D3864"/>
      <c r="E3864"/>
    </row>
    <row r="3865" spans="2:5" x14ac:dyDescent="0.45">
      <c r="B3865"/>
      <c r="C3865"/>
      <c r="D3865"/>
      <c r="E3865"/>
    </row>
    <row r="3866" spans="2:5" x14ac:dyDescent="0.45">
      <c r="B3866"/>
      <c r="C3866"/>
      <c r="D3866"/>
      <c r="E3866"/>
    </row>
    <row r="3867" spans="2:5" x14ac:dyDescent="0.45">
      <c r="B3867"/>
      <c r="C3867"/>
      <c r="D3867"/>
      <c r="E3867"/>
    </row>
    <row r="3868" spans="2:5" x14ac:dyDescent="0.45">
      <c r="B3868"/>
      <c r="C3868"/>
      <c r="D3868"/>
      <c r="E3868"/>
    </row>
    <row r="3869" spans="2:5" x14ac:dyDescent="0.45">
      <c r="B3869"/>
      <c r="C3869"/>
      <c r="D3869"/>
      <c r="E3869"/>
    </row>
    <row r="3870" spans="2:5" x14ac:dyDescent="0.45">
      <c r="B3870"/>
      <c r="C3870"/>
      <c r="D3870"/>
      <c r="E3870"/>
    </row>
    <row r="3871" spans="2:5" x14ac:dyDescent="0.45">
      <c r="B3871"/>
      <c r="C3871"/>
      <c r="D3871"/>
      <c r="E3871"/>
    </row>
    <row r="3872" spans="2:5" x14ac:dyDescent="0.45">
      <c r="B3872"/>
      <c r="C3872"/>
      <c r="D3872"/>
      <c r="E3872"/>
    </row>
    <row r="3873" spans="2:5" x14ac:dyDescent="0.45">
      <c r="B3873"/>
      <c r="C3873"/>
      <c r="D3873"/>
      <c r="E3873"/>
    </row>
    <row r="3874" spans="2:5" x14ac:dyDescent="0.45">
      <c r="B3874"/>
      <c r="C3874"/>
      <c r="D3874"/>
      <c r="E3874"/>
    </row>
    <row r="3875" spans="2:5" x14ac:dyDescent="0.45">
      <c r="B3875"/>
      <c r="C3875"/>
      <c r="D3875"/>
      <c r="E3875"/>
    </row>
    <row r="3876" spans="2:5" x14ac:dyDescent="0.45">
      <c r="B3876"/>
      <c r="C3876"/>
      <c r="D3876"/>
      <c r="E3876"/>
    </row>
    <row r="3877" spans="2:5" x14ac:dyDescent="0.45">
      <c r="B3877"/>
      <c r="C3877"/>
      <c r="D3877"/>
      <c r="E3877"/>
    </row>
    <row r="3878" spans="2:5" x14ac:dyDescent="0.45">
      <c r="B3878"/>
      <c r="C3878"/>
      <c r="D3878"/>
      <c r="E3878"/>
    </row>
    <row r="3879" spans="2:5" x14ac:dyDescent="0.45">
      <c r="B3879"/>
      <c r="C3879"/>
      <c r="D3879"/>
      <c r="E3879"/>
    </row>
    <row r="3880" spans="2:5" x14ac:dyDescent="0.45">
      <c r="B3880"/>
      <c r="C3880"/>
      <c r="D3880"/>
      <c r="E3880"/>
    </row>
    <row r="3881" spans="2:5" x14ac:dyDescent="0.45">
      <c r="B3881"/>
      <c r="C3881"/>
      <c r="D3881"/>
      <c r="E3881"/>
    </row>
    <row r="3882" spans="2:5" x14ac:dyDescent="0.45">
      <c r="B3882"/>
      <c r="C3882"/>
      <c r="D3882"/>
      <c r="E3882"/>
    </row>
    <row r="3883" spans="2:5" x14ac:dyDescent="0.45">
      <c r="B3883"/>
      <c r="C3883"/>
      <c r="D3883"/>
      <c r="E3883"/>
    </row>
    <row r="3884" spans="2:5" x14ac:dyDescent="0.45">
      <c r="B3884"/>
      <c r="C3884"/>
      <c r="D3884"/>
      <c r="E3884"/>
    </row>
    <row r="3885" spans="2:5" x14ac:dyDescent="0.45">
      <c r="B3885"/>
      <c r="C3885"/>
      <c r="D3885"/>
      <c r="E3885"/>
    </row>
    <row r="3886" spans="2:5" x14ac:dyDescent="0.45">
      <c r="B3886"/>
      <c r="C3886"/>
      <c r="D3886"/>
      <c r="E3886"/>
    </row>
    <row r="3887" spans="2:5" x14ac:dyDescent="0.45">
      <c r="B3887"/>
      <c r="C3887"/>
      <c r="D3887"/>
      <c r="E3887"/>
    </row>
    <row r="3888" spans="2:5" x14ac:dyDescent="0.45">
      <c r="B3888"/>
      <c r="C3888"/>
      <c r="D3888"/>
      <c r="E3888"/>
    </row>
    <row r="3889" spans="2:5" x14ac:dyDescent="0.45">
      <c r="B3889"/>
      <c r="C3889"/>
      <c r="D3889"/>
      <c r="E3889"/>
    </row>
    <row r="3890" spans="2:5" x14ac:dyDescent="0.45">
      <c r="B3890"/>
      <c r="C3890"/>
      <c r="D3890"/>
      <c r="E3890"/>
    </row>
    <row r="3891" spans="2:5" x14ac:dyDescent="0.45">
      <c r="B3891"/>
      <c r="C3891"/>
      <c r="D3891"/>
      <c r="E3891"/>
    </row>
    <row r="3892" spans="2:5" x14ac:dyDescent="0.45">
      <c r="B3892"/>
      <c r="C3892"/>
      <c r="D3892"/>
      <c r="E3892"/>
    </row>
    <row r="3893" spans="2:5" x14ac:dyDescent="0.45">
      <c r="B3893"/>
      <c r="C3893"/>
      <c r="D3893"/>
      <c r="E3893"/>
    </row>
    <row r="3894" spans="2:5" x14ac:dyDescent="0.45">
      <c r="B3894"/>
      <c r="C3894"/>
      <c r="D3894"/>
      <c r="E3894"/>
    </row>
    <row r="3895" spans="2:5" x14ac:dyDescent="0.45">
      <c r="B3895"/>
      <c r="C3895"/>
      <c r="D3895"/>
      <c r="E3895"/>
    </row>
    <row r="3896" spans="2:5" x14ac:dyDescent="0.45">
      <c r="B3896"/>
      <c r="C3896"/>
      <c r="D3896"/>
      <c r="E3896"/>
    </row>
    <row r="3897" spans="2:5" x14ac:dyDescent="0.45">
      <c r="B3897"/>
      <c r="C3897"/>
      <c r="D3897"/>
      <c r="E3897"/>
    </row>
    <row r="3898" spans="2:5" x14ac:dyDescent="0.45">
      <c r="B3898"/>
      <c r="C3898"/>
      <c r="D3898"/>
      <c r="E3898"/>
    </row>
    <row r="3899" spans="2:5" x14ac:dyDescent="0.45">
      <c r="B3899"/>
      <c r="C3899"/>
      <c r="D3899"/>
      <c r="E3899"/>
    </row>
    <row r="3900" spans="2:5" x14ac:dyDescent="0.45">
      <c r="B3900"/>
      <c r="C3900"/>
      <c r="D3900"/>
      <c r="E3900"/>
    </row>
    <row r="3901" spans="2:5" x14ac:dyDescent="0.45">
      <c r="B3901"/>
      <c r="C3901"/>
      <c r="D3901"/>
      <c r="E3901"/>
    </row>
    <row r="3902" spans="2:5" x14ac:dyDescent="0.45">
      <c r="B3902"/>
      <c r="C3902"/>
      <c r="D3902"/>
      <c r="E3902"/>
    </row>
    <row r="3903" spans="2:5" x14ac:dyDescent="0.45">
      <c r="B3903"/>
      <c r="C3903"/>
      <c r="D3903"/>
      <c r="E3903"/>
    </row>
    <row r="3904" spans="2:5" x14ac:dyDescent="0.45">
      <c r="B3904"/>
      <c r="C3904"/>
      <c r="D3904"/>
      <c r="E3904"/>
    </row>
    <row r="3905" spans="2:5" x14ac:dyDescent="0.45">
      <c r="B3905"/>
      <c r="C3905"/>
      <c r="D3905"/>
      <c r="E3905"/>
    </row>
    <row r="3906" spans="2:5" x14ac:dyDescent="0.45">
      <c r="B3906"/>
      <c r="C3906"/>
      <c r="D3906"/>
      <c r="E3906"/>
    </row>
    <row r="3907" spans="2:5" x14ac:dyDescent="0.45">
      <c r="B3907"/>
      <c r="C3907"/>
      <c r="D3907"/>
      <c r="E3907"/>
    </row>
    <row r="3908" spans="2:5" x14ac:dyDescent="0.45">
      <c r="B3908"/>
      <c r="C3908"/>
      <c r="D3908"/>
      <c r="E3908"/>
    </row>
    <row r="3909" spans="2:5" x14ac:dyDescent="0.45">
      <c r="B3909"/>
      <c r="C3909"/>
      <c r="D3909"/>
      <c r="E3909"/>
    </row>
    <row r="3910" spans="2:5" x14ac:dyDescent="0.45">
      <c r="B3910"/>
      <c r="C3910"/>
      <c r="D3910"/>
      <c r="E3910"/>
    </row>
    <row r="3911" spans="2:5" x14ac:dyDescent="0.45">
      <c r="B3911"/>
      <c r="C3911"/>
      <c r="D3911"/>
      <c r="E3911"/>
    </row>
    <row r="3912" spans="2:5" x14ac:dyDescent="0.45">
      <c r="B3912"/>
      <c r="C3912"/>
      <c r="D3912"/>
      <c r="E3912"/>
    </row>
    <row r="3913" spans="2:5" x14ac:dyDescent="0.45">
      <c r="B3913"/>
      <c r="C3913"/>
      <c r="D3913"/>
      <c r="E3913"/>
    </row>
    <row r="3914" spans="2:5" x14ac:dyDescent="0.45">
      <c r="B3914"/>
      <c r="C3914"/>
      <c r="D3914"/>
      <c r="E3914"/>
    </row>
    <row r="3915" spans="2:5" x14ac:dyDescent="0.45">
      <c r="B3915"/>
      <c r="C3915"/>
      <c r="D3915"/>
      <c r="E3915"/>
    </row>
    <row r="3916" spans="2:5" x14ac:dyDescent="0.45">
      <c r="B3916"/>
      <c r="C3916"/>
      <c r="D3916"/>
      <c r="E3916"/>
    </row>
    <row r="3917" spans="2:5" x14ac:dyDescent="0.45">
      <c r="B3917"/>
      <c r="C3917"/>
      <c r="D3917"/>
      <c r="E3917"/>
    </row>
    <row r="3918" spans="2:5" x14ac:dyDescent="0.45">
      <c r="B3918"/>
      <c r="C3918"/>
      <c r="D3918"/>
      <c r="E3918"/>
    </row>
    <row r="3919" spans="2:5" x14ac:dyDescent="0.45">
      <c r="B3919"/>
      <c r="C3919"/>
      <c r="D3919"/>
      <c r="E3919"/>
    </row>
    <row r="3920" spans="2:5" x14ac:dyDescent="0.45">
      <c r="B3920"/>
      <c r="C3920"/>
      <c r="D3920"/>
      <c r="E3920"/>
    </row>
    <row r="3921" spans="2:5" x14ac:dyDescent="0.45">
      <c r="B3921"/>
      <c r="C3921"/>
      <c r="D3921"/>
      <c r="E3921"/>
    </row>
    <row r="3922" spans="2:5" x14ac:dyDescent="0.45">
      <c r="B3922"/>
      <c r="C3922"/>
      <c r="D3922"/>
      <c r="E3922"/>
    </row>
    <row r="3923" spans="2:5" x14ac:dyDescent="0.45">
      <c r="B3923"/>
      <c r="C3923"/>
      <c r="D3923"/>
      <c r="E3923"/>
    </row>
    <row r="3924" spans="2:5" x14ac:dyDescent="0.45">
      <c r="B3924"/>
      <c r="C3924"/>
      <c r="D3924"/>
      <c r="E3924"/>
    </row>
    <row r="3925" spans="2:5" x14ac:dyDescent="0.45">
      <c r="B3925"/>
      <c r="C3925"/>
      <c r="D3925"/>
      <c r="E3925"/>
    </row>
    <row r="3926" spans="2:5" x14ac:dyDescent="0.45">
      <c r="B3926"/>
      <c r="C3926"/>
      <c r="D3926"/>
      <c r="E3926"/>
    </row>
    <row r="3927" spans="2:5" x14ac:dyDescent="0.45">
      <c r="B3927"/>
      <c r="C3927"/>
      <c r="D3927"/>
      <c r="E3927"/>
    </row>
    <row r="3928" spans="2:5" x14ac:dyDescent="0.45">
      <c r="B3928"/>
      <c r="C3928"/>
      <c r="D3928"/>
      <c r="E3928"/>
    </row>
    <row r="3929" spans="2:5" x14ac:dyDescent="0.45">
      <c r="B3929"/>
      <c r="C3929"/>
      <c r="D3929"/>
      <c r="E3929"/>
    </row>
    <row r="3930" spans="2:5" x14ac:dyDescent="0.45">
      <c r="B3930"/>
      <c r="C3930"/>
      <c r="D3930"/>
      <c r="E3930"/>
    </row>
    <row r="3931" spans="2:5" x14ac:dyDescent="0.45">
      <c r="B3931"/>
      <c r="C3931"/>
      <c r="D3931"/>
      <c r="E3931"/>
    </row>
    <row r="3932" spans="2:5" x14ac:dyDescent="0.45">
      <c r="B3932"/>
      <c r="C3932"/>
      <c r="D3932"/>
      <c r="E3932"/>
    </row>
    <row r="3933" spans="2:5" x14ac:dyDescent="0.45">
      <c r="B3933"/>
      <c r="C3933"/>
      <c r="D3933"/>
      <c r="E3933"/>
    </row>
    <row r="3934" spans="2:5" x14ac:dyDescent="0.45">
      <c r="B3934"/>
      <c r="C3934"/>
      <c r="D3934"/>
      <c r="E3934"/>
    </row>
    <row r="3935" spans="2:5" x14ac:dyDescent="0.45">
      <c r="B3935"/>
      <c r="C3935"/>
      <c r="D3935"/>
      <c r="E3935"/>
    </row>
    <row r="3936" spans="2:5" x14ac:dyDescent="0.45">
      <c r="B3936"/>
      <c r="C3936"/>
      <c r="D3936"/>
      <c r="E3936"/>
    </row>
    <row r="3937" spans="2:5" x14ac:dyDescent="0.45">
      <c r="B3937"/>
      <c r="C3937"/>
      <c r="D3937"/>
      <c r="E3937"/>
    </row>
    <row r="3938" spans="2:5" x14ac:dyDescent="0.45">
      <c r="B3938"/>
      <c r="C3938"/>
      <c r="D3938"/>
      <c r="E3938"/>
    </row>
    <row r="3939" spans="2:5" x14ac:dyDescent="0.45">
      <c r="B3939"/>
      <c r="C3939"/>
      <c r="D3939"/>
      <c r="E3939"/>
    </row>
    <row r="3940" spans="2:5" x14ac:dyDescent="0.45">
      <c r="B3940"/>
      <c r="C3940"/>
      <c r="D3940"/>
      <c r="E3940"/>
    </row>
    <row r="3941" spans="2:5" x14ac:dyDescent="0.45">
      <c r="B3941"/>
      <c r="C3941"/>
      <c r="D3941"/>
      <c r="E3941"/>
    </row>
    <row r="3942" spans="2:5" x14ac:dyDescent="0.45">
      <c r="B3942"/>
      <c r="C3942"/>
      <c r="D3942"/>
      <c r="E3942"/>
    </row>
    <row r="3943" spans="2:5" x14ac:dyDescent="0.45">
      <c r="B3943"/>
      <c r="C3943"/>
      <c r="D3943"/>
      <c r="E3943"/>
    </row>
    <row r="3944" spans="2:5" x14ac:dyDescent="0.45">
      <c r="B3944"/>
      <c r="C3944"/>
      <c r="D3944"/>
      <c r="E3944"/>
    </row>
    <row r="3945" spans="2:5" x14ac:dyDescent="0.45">
      <c r="B3945"/>
      <c r="C3945"/>
      <c r="D3945"/>
      <c r="E3945"/>
    </row>
    <row r="3946" spans="2:5" x14ac:dyDescent="0.45">
      <c r="B3946"/>
      <c r="C3946"/>
      <c r="D3946"/>
      <c r="E3946"/>
    </row>
    <row r="3947" spans="2:5" x14ac:dyDescent="0.45">
      <c r="B3947"/>
      <c r="C3947"/>
      <c r="D3947"/>
      <c r="E3947"/>
    </row>
    <row r="3948" spans="2:5" x14ac:dyDescent="0.45">
      <c r="B3948"/>
      <c r="C3948"/>
      <c r="D3948"/>
      <c r="E3948"/>
    </row>
    <row r="3949" spans="2:5" x14ac:dyDescent="0.45">
      <c r="B3949"/>
      <c r="C3949"/>
      <c r="D3949"/>
      <c r="E3949"/>
    </row>
    <row r="3950" spans="2:5" x14ac:dyDescent="0.45">
      <c r="B3950"/>
      <c r="C3950"/>
      <c r="D3950"/>
      <c r="E3950"/>
    </row>
    <row r="3951" spans="2:5" x14ac:dyDescent="0.45">
      <c r="B3951"/>
      <c r="C3951"/>
      <c r="D3951"/>
      <c r="E3951"/>
    </row>
    <row r="3952" spans="2:5" x14ac:dyDescent="0.45">
      <c r="B3952"/>
      <c r="C3952"/>
      <c r="D3952"/>
      <c r="E3952"/>
    </row>
    <row r="3953" spans="2:5" x14ac:dyDescent="0.45">
      <c r="B3953"/>
      <c r="C3953"/>
      <c r="D3953"/>
      <c r="E3953"/>
    </row>
    <row r="3954" spans="2:5" x14ac:dyDescent="0.45">
      <c r="B3954"/>
      <c r="C3954"/>
      <c r="D3954"/>
      <c r="E3954"/>
    </row>
    <row r="3955" spans="2:5" x14ac:dyDescent="0.45">
      <c r="B3955"/>
      <c r="C3955"/>
      <c r="D3955"/>
      <c r="E3955"/>
    </row>
    <row r="3956" spans="2:5" x14ac:dyDescent="0.45">
      <c r="B3956"/>
      <c r="C3956"/>
      <c r="D3956"/>
      <c r="E3956"/>
    </row>
    <row r="3957" spans="2:5" x14ac:dyDescent="0.45">
      <c r="B3957"/>
      <c r="C3957"/>
      <c r="D3957"/>
      <c r="E3957"/>
    </row>
    <row r="3958" spans="2:5" x14ac:dyDescent="0.45">
      <c r="B3958"/>
      <c r="C3958"/>
      <c r="D3958"/>
      <c r="E3958"/>
    </row>
    <row r="3959" spans="2:5" x14ac:dyDescent="0.45">
      <c r="B3959"/>
      <c r="C3959"/>
      <c r="D3959"/>
      <c r="E3959"/>
    </row>
    <row r="3960" spans="2:5" x14ac:dyDescent="0.45">
      <c r="B3960"/>
      <c r="C3960"/>
      <c r="D3960"/>
      <c r="E3960"/>
    </row>
    <row r="3961" spans="2:5" x14ac:dyDescent="0.45">
      <c r="B3961"/>
      <c r="C3961"/>
      <c r="D3961"/>
      <c r="E3961"/>
    </row>
    <row r="3962" spans="2:5" x14ac:dyDescent="0.45">
      <c r="B3962"/>
      <c r="C3962"/>
      <c r="D3962"/>
      <c r="E3962"/>
    </row>
    <row r="3963" spans="2:5" x14ac:dyDescent="0.45">
      <c r="B3963"/>
      <c r="C3963"/>
      <c r="D3963"/>
      <c r="E3963"/>
    </row>
    <row r="3964" spans="2:5" x14ac:dyDescent="0.45">
      <c r="B3964"/>
      <c r="C3964"/>
      <c r="D3964"/>
      <c r="E3964"/>
    </row>
    <row r="3965" spans="2:5" x14ac:dyDescent="0.45">
      <c r="B3965"/>
      <c r="C3965"/>
      <c r="D3965"/>
      <c r="E3965"/>
    </row>
    <row r="3966" spans="2:5" x14ac:dyDescent="0.45">
      <c r="B3966"/>
      <c r="C3966"/>
      <c r="D3966"/>
      <c r="E3966"/>
    </row>
    <row r="3967" spans="2:5" x14ac:dyDescent="0.45">
      <c r="B3967"/>
      <c r="C3967"/>
      <c r="D3967"/>
      <c r="E3967"/>
    </row>
    <row r="3968" spans="2:5" x14ac:dyDescent="0.45">
      <c r="B3968"/>
      <c r="C3968"/>
      <c r="D3968"/>
      <c r="E3968"/>
    </row>
    <row r="3969" spans="2:5" x14ac:dyDescent="0.45">
      <c r="B3969"/>
      <c r="C3969"/>
      <c r="D3969"/>
      <c r="E3969"/>
    </row>
    <row r="3970" spans="2:5" x14ac:dyDescent="0.45">
      <c r="B3970"/>
      <c r="C3970"/>
      <c r="D3970"/>
      <c r="E3970"/>
    </row>
    <row r="3971" spans="2:5" x14ac:dyDescent="0.45">
      <c r="B3971"/>
      <c r="C3971"/>
      <c r="D3971"/>
      <c r="E3971"/>
    </row>
    <row r="3972" spans="2:5" x14ac:dyDescent="0.45">
      <c r="B3972"/>
      <c r="C3972"/>
      <c r="D3972"/>
      <c r="E3972"/>
    </row>
    <row r="3973" spans="2:5" x14ac:dyDescent="0.45">
      <c r="B3973"/>
      <c r="C3973"/>
      <c r="D3973"/>
      <c r="E3973"/>
    </row>
    <row r="3974" spans="2:5" x14ac:dyDescent="0.45">
      <c r="B3974"/>
      <c r="C3974"/>
      <c r="D3974"/>
      <c r="E3974"/>
    </row>
    <row r="3975" spans="2:5" x14ac:dyDescent="0.45">
      <c r="B3975"/>
      <c r="C3975"/>
      <c r="D3975"/>
      <c r="E3975"/>
    </row>
    <row r="3976" spans="2:5" x14ac:dyDescent="0.45">
      <c r="B3976"/>
      <c r="C3976"/>
      <c r="D3976"/>
      <c r="E3976"/>
    </row>
    <row r="3977" spans="2:5" x14ac:dyDescent="0.45">
      <c r="B3977"/>
      <c r="C3977"/>
      <c r="D3977"/>
      <c r="E3977"/>
    </row>
    <row r="3978" spans="2:5" x14ac:dyDescent="0.45">
      <c r="B3978"/>
      <c r="C3978"/>
      <c r="D3978"/>
      <c r="E3978"/>
    </row>
    <row r="3979" spans="2:5" x14ac:dyDescent="0.45">
      <c r="B3979"/>
      <c r="C3979"/>
      <c r="D3979"/>
      <c r="E3979"/>
    </row>
    <row r="3980" spans="2:5" x14ac:dyDescent="0.45">
      <c r="B3980"/>
      <c r="C3980"/>
      <c r="D3980"/>
      <c r="E3980"/>
    </row>
    <row r="3981" spans="2:5" x14ac:dyDescent="0.45">
      <c r="B3981"/>
      <c r="C3981"/>
      <c r="D3981"/>
      <c r="E3981"/>
    </row>
    <row r="3982" spans="2:5" x14ac:dyDescent="0.45">
      <c r="B3982"/>
      <c r="C3982"/>
      <c r="D3982"/>
      <c r="E3982"/>
    </row>
    <row r="3983" spans="2:5" x14ac:dyDescent="0.45">
      <c r="B3983"/>
      <c r="C3983"/>
      <c r="D3983"/>
      <c r="E3983"/>
    </row>
    <row r="3984" spans="2:5" x14ac:dyDescent="0.45">
      <c r="B3984"/>
      <c r="C3984"/>
      <c r="D3984"/>
      <c r="E3984"/>
    </row>
    <row r="3985" spans="2:5" x14ac:dyDescent="0.45">
      <c r="B3985"/>
      <c r="C3985"/>
      <c r="D3985"/>
      <c r="E3985"/>
    </row>
    <row r="3986" spans="2:5" x14ac:dyDescent="0.45">
      <c r="B3986"/>
      <c r="C3986"/>
      <c r="D3986"/>
      <c r="E3986"/>
    </row>
    <row r="3987" spans="2:5" x14ac:dyDescent="0.45">
      <c r="B3987"/>
      <c r="C3987"/>
      <c r="D3987"/>
      <c r="E3987"/>
    </row>
    <row r="3988" spans="2:5" x14ac:dyDescent="0.45">
      <c r="B3988"/>
      <c r="C3988"/>
      <c r="D3988"/>
      <c r="E3988"/>
    </row>
    <row r="3989" spans="2:5" x14ac:dyDescent="0.45">
      <c r="B3989"/>
      <c r="C3989"/>
      <c r="D3989"/>
      <c r="E3989"/>
    </row>
    <row r="3990" spans="2:5" x14ac:dyDescent="0.45">
      <c r="B3990"/>
      <c r="C3990"/>
      <c r="D3990"/>
      <c r="E3990"/>
    </row>
    <row r="3991" spans="2:5" x14ac:dyDescent="0.45">
      <c r="B3991"/>
      <c r="C3991"/>
      <c r="D3991"/>
      <c r="E3991"/>
    </row>
    <row r="3992" spans="2:5" x14ac:dyDescent="0.45">
      <c r="B3992"/>
      <c r="C3992"/>
      <c r="D3992"/>
      <c r="E3992"/>
    </row>
    <row r="3993" spans="2:5" x14ac:dyDescent="0.45">
      <c r="B3993"/>
      <c r="C3993"/>
      <c r="D3993"/>
      <c r="E3993"/>
    </row>
    <row r="3994" spans="2:5" x14ac:dyDescent="0.45">
      <c r="B3994"/>
      <c r="C3994"/>
      <c r="D3994"/>
      <c r="E3994"/>
    </row>
    <row r="3995" spans="2:5" x14ac:dyDescent="0.45">
      <c r="B3995"/>
      <c r="C3995"/>
      <c r="D3995"/>
      <c r="E3995"/>
    </row>
    <row r="3996" spans="2:5" x14ac:dyDescent="0.45">
      <c r="B3996"/>
      <c r="C3996"/>
      <c r="D3996"/>
      <c r="E3996"/>
    </row>
    <row r="3997" spans="2:5" x14ac:dyDescent="0.45">
      <c r="B3997"/>
      <c r="C3997"/>
      <c r="D3997"/>
      <c r="E3997"/>
    </row>
    <row r="3998" spans="2:5" x14ac:dyDescent="0.45">
      <c r="B3998"/>
      <c r="C3998"/>
      <c r="D3998"/>
      <c r="E3998"/>
    </row>
    <row r="3999" spans="2:5" x14ac:dyDescent="0.45">
      <c r="B3999"/>
      <c r="C3999"/>
      <c r="D3999"/>
      <c r="E3999"/>
    </row>
    <row r="4000" spans="2:5" x14ac:dyDescent="0.45">
      <c r="B4000"/>
      <c r="C4000"/>
      <c r="D4000"/>
      <c r="E4000"/>
    </row>
    <row r="4001" spans="2:5" x14ac:dyDescent="0.45">
      <c r="B4001"/>
      <c r="C4001"/>
      <c r="D4001"/>
      <c r="E4001"/>
    </row>
    <row r="4002" spans="2:5" x14ac:dyDescent="0.45">
      <c r="B4002"/>
      <c r="C4002"/>
      <c r="D4002"/>
      <c r="E4002"/>
    </row>
    <row r="4003" spans="2:5" x14ac:dyDescent="0.45">
      <c r="B4003"/>
      <c r="C4003"/>
      <c r="D4003"/>
      <c r="E4003"/>
    </row>
    <row r="4004" spans="2:5" x14ac:dyDescent="0.45">
      <c r="B4004"/>
      <c r="C4004"/>
      <c r="D4004"/>
      <c r="E4004"/>
    </row>
    <row r="4005" spans="2:5" x14ac:dyDescent="0.45">
      <c r="B4005"/>
      <c r="C4005"/>
      <c r="D4005"/>
      <c r="E4005"/>
    </row>
    <row r="4006" spans="2:5" x14ac:dyDescent="0.45">
      <c r="B4006"/>
      <c r="C4006"/>
      <c r="D4006"/>
      <c r="E4006"/>
    </row>
    <row r="4007" spans="2:5" x14ac:dyDescent="0.45">
      <c r="B4007"/>
      <c r="C4007"/>
      <c r="D4007"/>
      <c r="E4007"/>
    </row>
    <row r="4008" spans="2:5" x14ac:dyDescent="0.45">
      <c r="B4008"/>
      <c r="C4008"/>
      <c r="D4008"/>
      <c r="E4008"/>
    </row>
    <row r="4009" spans="2:5" x14ac:dyDescent="0.45">
      <c r="B4009"/>
      <c r="C4009"/>
      <c r="D4009"/>
      <c r="E4009"/>
    </row>
    <row r="4010" spans="2:5" x14ac:dyDescent="0.45">
      <c r="B4010"/>
      <c r="C4010"/>
      <c r="D4010"/>
      <c r="E4010"/>
    </row>
    <row r="4011" spans="2:5" x14ac:dyDescent="0.45">
      <c r="B4011"/>
      <c r="C4011"/>
      <c r="D4011"/>
      <c r="E4011"/>
    </row>
    <row r="4012" spans="2:5" x14ac:dyDescent="0.45">
      <c r="B4012"/>
      <c r="C4012"/>
      <c r="D4012"/>
      <c r="E4012"/>
    </row>
    <row r="4013" spans="2:5" x14ac:dyDescent="0.45">
      <c r="B4013"/>
      <c r="C4013"/>
      <c r="D4013"/>
      <c r="E4013"/>
    </row>
    <row r="4014" spans="2:5" x14ac:dyDescent="0.45">
      <c r="B4014"/>
      <c r="C4014"/>
      <c r="D4014"/>
      <c r="E4014"/>
    </row>
    <row r="4015" spans="2:5" x14ac:dyDescent="0.45">
      <c r="B4015"/>
      <c r="C4015"/>
      <c r="D4015"/>
      <c r="E4015"/>
    </row>
    <row r="4016" spans="2:5" x14ac:dyDescent="0.45">
      <c r="B4016"/>
      <c r="C4016"/>
      <c r="D4016"/>
      <c r="E4016"/>
    </row>
    <row r="4017" spans="2:5" x14ac:dyDescent="0.45">
      <c r="B4017"/>
      <c r="C4017"/>
      <c r="D4017"/>
      <c r="E4017"/>
    </row>
    <row r="4018" spans="2:5" x14ac:dyDescent="0.45">
      <c r="B4018"/>
      <c r="C4018"/>
      <c r="D4018"/>
      <c r="E4018"/>
    </row>
    <row r="4019" spans="2:5" x14ac:dyDescent="0.45">
      <c r="B4019"/>
      <c r="C4019"/>
      <c r="D4019"/>
      <c r="E4019"/>
    </row>
    <row r="4020" spans="2:5" x14ac:dyDescent="0.45">
      <c r="B4020"/>
      <c r="C4020"/>
      <c r="D4020"/>
      <c r="E4020"/>
    </row>
    <row r="4021" spans="2:5" x14ac:dyDescent="0.45">
      <c r="B4021"/>
      <c r="C4021"/>
      <c r="D4021"/>
      <c r="E4021"/>
    </row>
    <row r="4022" spans="2:5" x14ac:dyDescent="0.45">
      <c r="B4022"/>
      <c r="C4022"/>
      <c r="D4022"/>
      <c r="E4022"/>
    </row>
    <row r="4023" spans="2:5" x14ac:dyDescent="0.45">
      <c r="B4023"/>
      <c r="C4023"/>
      <c r="D4023"/>
      <c r="E4023"/>
    </row>
    <row r="4024" spans="2:5" x14ac:dyDescent="0.45">
      <c r="B4024"/>
      <c r="C4024"/>
      <c r="D4024"/>
      <c r="E4024"/>
    </row>
    <row r="4025" spans="2:5" x14ac:dyDescent="0.45">
      <c r="B4025"/>
      <c r="C4025"/>
      <c r="D4025"/>
      <c r="E4025"/>
    </row>
    <row r="4026" spans="2:5" x14ac:dyDescent="0.45">
      <c r="B4026"/>
      <c r="C4026"/>
      <c r="D4026"/>
      <c r="E4026"/>
    </row>
    <row r="4027" spans="2:5" x14ac:dyDescent="0.45">
      <c r="B4027"/>
      <c r="C4027"/>
      <c r="D4027"/>
      <c r="E4027"/>
    </row>
    <row r="4028" spans="2:5" x14ac:dyDescent="0.45">
      <c r="B4028"/>
      <c r="C4028"/>
      <c r="D4028"/>
      <c r="E4028"/>
    </row>
    <row r="4029" spans="2:5" x14ac:dyDescent="0.45">
      <c r="B4029"/>
      <c r="C4029"/>
      <c r="D4029"/>
      <c r="E4029"/>
    </row>
    <row r="4030" spans="2:5" x14ac:dyDescent="0.45">
      <c r="B4030"/>
      <c r="C4030"/>
      <c r="D4030"/>
      <c r="E4030"/>
    </row>
    <row r="4031" spans="2:5" x14ac:dyDescent="0.45">
      <c r="B4031"/>
      <c r="C4031"/>
      <c r="D4031"/>
      <c r="E4031"/>
    </row>
    <row r="4032" spans="2:5" x14ac:dyDescent="0.45">
      <c r="B4032"/>
      <c r="C4032"/>
      <c r="D4032"/>
      <c r="E4032"/>
    </row>
    <row r="4033" spans="2:5" x14ac:dyDescent="0.45">
      <c r="B4033"/>
      <c r="C4033"/>
      <c r="D4033"/>
      <c r="E4033"/>
    </row>
    <row r="4034" spans="2:5" x14ac:dyDescent="0.45">
      <c r="B4034"/>
      <c r="C4034"/>
      <c r="D4034"/>
      <c r="E4034"/>
    </row>
    <row r="4035" spans="2:5" x14ac:dyDescent="0.45">
      <c r="B4035"/>
      <c r="C4035"/>
      <c r="D4035"/>
      <c r="E4035"/>
    </row>
    <row r="4036" spans="2:5" x14ac:dyDescent="0.45">
      <c r="B4036"/>
      <c r="C4036"/>
      <c r="D4036"/>
      <c r="E4036"/>
    </row>
    <row r="4037" spans="2:5" x14ac:dyDescent="0.45">
      <c r="B4037"/>
      <c r="C4037"/>
      <c r="D4037"/>
      <c r="E4037"/>
    </row>
    <row r="4038" spans="2:5" x14ac:dyDescent="0.45">
      <c r="B4038"/>
      <c r="C4038"/>
      <c r="D4038"/>
      <c r="E4038"/>
    </row>
    <row r="4039" spans="2:5" x14ac:dyDescent="0.45">
      <c r="B4039"/>
      <c r="C4039"/>
      <c r="D4039"/>
      <c r="E4039"/>
    </row>
    <row r="4040" spans="2:5" x14ac:dyDescent="0.45">
      <c r="B4040"/>
      <c r="C4040"/>
      <c r="D4040"/>
      <c r="E4040"/>
    </row>
    <row r="4041" spans="2:5" x14ac:dyDescent="0.45">
      <c r="B4041"/>
      <c r="C4041"/>
      <c r="D4041"/>
      <c r="E4041"/>
    </row>
    <row r="4042" spans="2:5" x14ac:dyDescent="0.45">
      <c r="B4042"/>
      <c r="C4042"/>
      <c r="D4042"/>
      <c r="E4042"/>
    </row>
    <row r="4043" spans="2:5" x14ac:dyDescent="0.45">
      <c r="B4043"/>
      <c r="C4043"/>
      <c r="D4043"/>
      <c r="E4043"/>
    </row>
    <row r="4044" spans="2:5" x14ac:dyDescent="0.45">
      <c r="B4044"/>
      <c r="C4044"/>
      <c r="D4044"/>
      <c r="E4044"/>
    </row>
    <row r="4045" spans="2:5" x14ac:dyDescent="0.45">
      <c r="B4045"/>
      <c r="C4045"/>
      <c r="D4045"/>
      <c r="E4045"/>
    </row>
    <row r="4046" spans="2:5" x14ac:dyDescent="0.45">
      <c r="B4046"/>
      <c r="C4046"/>
      <c r="D4046"/>
      <c r="E4046"/>
    </row>
    <row r="4047" spans="2:5" x14ac:dyDescent="0.45">
      <c r="B4047"/>
      <c r="C4047"/>
      <c r="D4047"/>
      <c r="E4047"/>
    </row>
    <row r="4048" spans="2:5" x14ac:dyDescent="0.45">
      <c r="B4048"/>
      <c r="C4048"/>
      <c r="D4048"/>
      <c r="E4048"/>
    </row>
    <row r="4049" spans="2:5" x14ac:dyDescent="0.45">
      <c r="B4049"/>
      <c r="C4049"/>
      <c r="D4049"/>
      <c r="E4049"/>
    </row>
    <row r="4050" spans="2:5" x14ac:dyDescent="0.45">
      <c r="B4050"/>
      <c r="C4050"/>
      <c r="D4050"/>
      <c r="E4050"/>
    </row>
    <row r="4051" spans="2:5" x14ac:dyDescent="0.45">
      <c r="B4051"/>
      <c r="C4051"/>
      <c r="D4051"/>
      <c r="E4051"/>
    </row>
    <row r="4052" spans="2:5" x14ac:dyDescent="0.45">
      <c r="B4052"/>
      <c r="C4052"/>
      <c r="D4052"/>
      <c r="E4052"/>
    </row>
    <row r="4053" spans="2:5" x14ac:dyDescent="0.45">
      <c r="B4053"/>
      <c r="C4053"/>
      <c r="D4053"/>
      <c r="E4053"/>
    </row>
    <row r="4054" spans="2:5" x14ac:dyDescent="0.45">
      <c r="B4054"/>
      <c r="C4054"/>
      <c r="D4054"/>
      <c r="E4054"/>
    </row>
    <row r="4055" spans="2:5" x14ac:dyDescent="0.45">
      <c r="B4055"/>
      <c r="C4055"/>
      <c r="D4055"/>
      <c r="E4055"/>
    </row>
    <row r="4056" spans="2:5" x14ac:dyDescent="0.45">
      <c r="B4056"/>
      <c r="C4056"/>
      <c r="D4056"/>
      <c r="E4056"/>
    </row>
    <row r="4057" spans="2:5" x14ac:dyDescent="0.45">
      <c r="B4057"/>
      <c r="C4057"/>
      <c r="D4057"/>
      <c r="E4057"/>
    </row>
    <row r="4058" spans="2:5" x14ac:dyDescent="0.45">
      <c r="B4058"/>
      <c r="C4058"/>
      <c r="D4058"/>
      <c r="E4058"/>
    </row>
    <row r="4059" spans="2:5" x14ac:dyDescent="0.45">
      <c r="B4059"/>
      <c r="C4059"/>
      <c r="D4059"/>
      <c r="E4059"/>
    </row>
    <row r="4060" spans="2:5" x14ac:dyDescent="0.45">
      <c r="B4060"/>
      <c r="C4060"/>
      <c r="D4060"/>
      <c r="E4060"/>
    </row>
    <row r="4061" spans="2:5" x14ac:dyDescent="0.45">
      <c r="B4061"/>
      <c r="C4061"/>
      <c r="D4061"/>
      <c r="E4061"/>
    </row>
    <row r="4062" spans="2:5" x14ac:dyDescent="0.45">
      <c r="B4062"/>
      <c r="C4062"/>
      <c r="D4062"/>
      <c r="E4062"/>
    </row>
    <row r="4063" spans="2:5" x14ac:dyDescent="0.45">
      <c r="B4063"/>
      <c r="C4063"/>
      <c r="D4063"/>
      <c r="E4063"/>
    </row>
    <row r="4064" spans="2:5" x14ac:dyDescent="0.45">
      <c r="B4064"/>
      <c r="C4064"/>
      <c r="D4064"/>
      <c r="E4064"/>
    </row>
    <row r="4065" spans="2:5" x14ac:dyDescent="0.45">
      <c r="B4065"/>
      <c r="C4065"/>
      <c r="D4065"/>
      <c r="E4065"/>
    </row>
    <row r="4066" spans="2:5" x14ac:dyDescent="0.45">
      <c r="B4066"/>
      <c r="C4066"/>
      <c r="D4066"/>
      <c r="E4066"/>
    </row>
    <row r="4067" spans="2:5" x14ac:dyDescent="0.45">
      <c r="B4067"/>
      <c r="C4067"/>
      <c r="D4067"/>
      <c r="E4067"/>
    </row>
    <row r="4068" spans="2:5" x14ac:dyDescent="0.45">
      <c r="B4068"/>
      <c r="C4068"/>
      <c r="D4068"/>
      <c r="E4068"/>
    </row>
    <row r="4069" spans="2:5" x14ac:dyDescent="0.45">
      <c r="B4069"/>
      <c r="C4069"/>
      <c r="D4069"/>
      <c r="E4069"/>
    </row>
    <row r="4070" spans="2:5" x14ac:dyDescent="0.45">
      <c r="B4070"/>
      <c r="C4070"/>
      <c r="D4070"/>
      <c r="E4070"/>
    </row>
    <row r="4071" spans="2:5" x14ac:dyDescent="0.45">
      <c r="B4071"/>
      <c r="C4071"/>
      <c r="D4071"/>
      <c r="E4071"/>
    </row>
    <row r="4072" spans="2:5" x14ac:dyDescent="0.45">
      <c r="B4072"/>
      <c r="C4072"/>
      <c r="D4072"/>
      <c r="E4072"/>
    </row>
    <row r="4073" spans="2:5" x14ac:dyDescent="0.45">
      <c r="B4073"/>
      <c r="C4073"/>
      <c r="D4073"/>
      <c r="E4073"/>
    </row>
    <row r="4074" spans="2:5" x14ac:dyDescent="0.45">
      <c r="B4074"/>
      <c r="C4074"/>
      <c r="D4074"/>
      <c r="E4074"/>
    </row>
    <row r="4075" spans="2:5" x14ac:dyDescent="0.45">
      <c r="B4075"/>
      <c r="C4075"/>
      <c r="D4075"/>
      <c r="E4075"/>
    </row>
    <row r="4076" spans="2:5" x14ac:dyDescent="0.45">
      <c r="B4076"/>
      <c r="C4076"/>
      <c r="D4076"/>
      <c r="E4076"/>
    </row>
    <row r="4077" spans="2:5" x14ac:dyDescent="0.45">
      <c r="B4077"/>
      <c r="C4077"/>
      <c r="D4077"/>
      <c r="E4077"/>
    </row>
    <row r="4078" spans="2:5" x14ac:dyDescent="0.45">
      <c r="B4078"/>
      <c r="C4078"/>
      <c r="D4078"/>
      <c r="E4078"/>
    </row>
    <row r="4079" spans="2:5" x14ac:dyDescent="0.45">
      <c r="B4079"/>
      <c r="C4079"/>
      <c r="D4079"/>
      <c r="E4079"/>
    </row>
    <row r="4080" spans="2:5" x14ac:dyDescent="0.45">
      <c r="B4080"/>
      <c r="C4080"/>
      <c r="D4080"/>
      <c r="E4080"/>
    </row>
    <row r="4081" spans="2:5" x14ac:dyDescent="0.45">
      <c r="B4081"/>
      <c r="C4081"/>
      <c r="D4081"/>
      <c r="E4081"/>
    </row>
    <row r="4082" spans="2:5" x14ac:dyDescent="0.45">
      <c r="B4082"/>
      <c r="C4082"/>
      <c r="D4082"/>
      <c r="E4082"/>
    </row>
    <row r="4083" spans="2:5" x14ac:dyDescent="0.45">
      <c r="B4083"/>
      <c r="C4083"/>
      <c r="D4083"/>
      <c r="E4083"/>
    </row>
    <row r="4084" spans="2:5" x14ac:dyDescent="0.45">
      <c r="B4084"/>
      <c r="C4084"/>
      <c r="D4084"/>
      <c r="E4084"/>
    </row>
    <row r="4085" spans="2:5" x14ac:dyDescent="0.45">
      <c r="B4085"/>
      <c r="C4085"/>
      <c r="D4085"/>
      <c r="E4085"/>
    </row>
    <row r="4086" spans="2:5" x14ac:dyDescent="0.45">
      <c r="B4086"/>
      <c r="C4086"/>
      <c r="D4086"/>
      <c r="E4086"/>
    </row>
    <row r="4087" spans="2:5" x14ac:dyDescent="0.45">
      <c r="B4087"/>
      <c r="C4087"/>
      <c r="D4087"/>
      <c r="E4087"/>
    </row>
    <row r="4088" spans="2:5" x14ac:dyDescent="0.45">
      <c r="B4088"/>
      <c r="C4088"/>
      <c r="D4088"/>
      <c r="E4088"/>
    </row>
    <row r="4089" spans="2:5" x14ac:dyDescent="0.45">
      <c r="B4089"/>
      <c r="C4089"/>
      <c r="D4089"/>
      <c r="E4089"/>
    </row>
    <row r="4090" spans="2:5" x14ac:dyDescent="0.45">
      <c r="B4090"/>
      <c r="C4090"/>
      <c r="D4090"/>
      <c r="E4090"/>
    </row>
    <row r="4091" spans="2:5" x14ac:dyDescent="0.45">
      <c r="B4091"/>
      <c r="C4091"/>
      <c r="D4091"/>
      <c r="E4091"/>
    </row>
    <row r="4092" spans="2:5" x14ac:dyDescent="0.45">
      <c r="B4092"/>
      <c r="C4092"/>
      <c r="D4092"/>
      <c r="E4092"/>
    </row>
    <row r="4093" spans="2:5" x14ac:dyDescent="0.45">
      <c r="B4093"/>
      <c r="C4093"/>
      <c r="D4093"/>
      <c r="E4093"/>
    </row>
    <row r="4094" spans="2:5" x14ac:dyDescent="0.45">
      <c r="B4094"/>
      <c r="C4094"/>
      <c r="D4094"/>
      <c r="E4094"/>
    </row>
    <row r="4095" spans="2:5" x14ac:dyDescent="0.45">
      <c r="B4095"/>
      <c r="C4095"/>
      <c r="D4095"/>
      <c r="E4095"/>
    </row>
    <row r="4096" spans="2:5" x14ac:dyDescent="0.45">
      <c r="B4096"/>
      <c r="C4096"/>
      <c r="D4096"/>
      <c r="E4096"/>
    </row>
    <row r="4097" spans="2:5" x14ac:dyDescent="0.45">
      <c r="B4097"/>
      <c r="C4097"/>
      <c r="D4097"/>
      <c r="E4097"/>
    </row>
    <row r="4098" spans="2:5" x14ac:dyDescent="0.45">
      <c r="B4098"/>
      <c r="C4098"/>
      <c r="D4098"/>
      <c r="E4098"/>
    </row>
    <row r="4099" spans="2:5" x14ac:dyDescent="0.45">
      <c r="B4099"/>
      <c r="C4099"/>
      <c r="D4099"/>
      <c r="E4099"/>
    </row>
    <row r="4100" spans="2:5" x14ac:dyDescent="0.45">
      <c r="B4100"/>
      <c r="C4100"/>
      <c r="D4100"/>
      <c r="E4100"/>
    </row>
    <row r="4101" spans="2:5" x14ac:dyDescent="0.45">
      <c r="B4101"/>
      <c r="C4101"/>
      <c r="D4101"/>
      <c r="E4101"/>
    </row>
    <row r="4102" spans="2:5" x14ac:dyDescent="0.45">
      <c r="B4102"/>
      <c r="C4102"/>
      <c r="D4102"/>
      <c r="E4102"/>
    </row>
    <row r="4103" spans="2:5" x14ac:dyDescent="0.45">
      <c r="B4103"/>
      <c r="C4103"/>
      <c r="D4103"/>
      <c r="E4103"/>
    </row>
    <row r="4104" spans="2:5" x14ac:dyDescent="0.45">
      <c r="B4104"/>
      <c r="C4104"/>
      <c r="D4104"/>
      <c r="E4104"/>
    </row>
    <row r="4105" spans="2:5" x14ac:dyDescent="0.45">
      <c r="B4105"/>
      <c r="C4105"/>
      <c r="D4105"/>
      <c r="E4105"/>
    </row>
    <row r="4106" spans="2:5" x14ac:dyDescent="0.45">
      <c r="B4106"/>
      <c r="C4106"/>
      <c r="D4106"/>
      <c r="E4106"/>
    </row>
    <row r="4107" spans="2:5" x14ac:dyDescent="0.45">
      <c r="B4107"/>
      <c r="C4107"/>
      <c r="D4107"/>
      <c r="E4107"/>
    </row>
    <row r="4108" spans="2:5" x14ac:dyDescent="0.45">
      <c r="B4108"/>
      <c r="C4108"/>
      <c r="D4108"/>
      <c r="E4108"/>
    </row>
    <row r="4109" spans="2:5" x14ac:dyDescent="0.45">
      <c r="B4109"/>
      <c r="C4109"/>
      <c r="D4109"/>
      <c r="E4109"/>
    </row>
    <row r="4110" spans="2:5" x14ac:dyDescent="0.45">
      <c r="B4110"/>
      <c r="C4110"/>
      <c r="D4110"/>
      <c r="E4110"/>
    </row>
    <row r="4111" spans="2:5" x14ac:dyDescent="0.45">
      <c r="B4111"/>
      <c r="C4111"/>
      <c r="D4111"/>
      <c r="E4111"/>
    </row>
    <row r="4112" spans="2:5" x14ac:dyDescent="0.45">
      <c r="B4112"/>
      <c r="C4112"/>
      <c r="D4112"/>
      <c r="E4112"/>
    </row>
    <row r="4113" spans="2:5" x14ac:dyDescent="0.45">
      <c r="B4113"/>
      <c r="C4113"/>
      <c r="D4113"/>
      <c r="E4113"/>
    </row>
    <row r="4114" spans="2:5" x14ac:dyDescent="0.45">
      <c r="B4114"/>
      <c r="C4114"/>
      <c r="D4114"/>
      <c r="E4114"/>
    </row>
    <row r="4115" spans="2:5" x14ac:dyDescent="0.45">
      <c r="B4115"/>
      <c r="C4115"/>
      <c r="D4115"/>
      <c r="E4115"/>
    </row>
    <row r="4116" spans="2:5" x14ac:dyDescent="0.45">
      <c r="B4116"/>
      <c r="C4116"/>
      <c r="D4116"/>
      <c r="E4116"/>
    </row>
    <row r="4117" spans="2:5" x14ac:dyDescent="0.45">
      <c r="B4117"/>
      <c r="C4117"/>
      <c r="D4117"/>
      <c r="E4117"/>
    </row>
    <row r="4118" spans="2:5" x14ac:dyDescent="0.45">
      <c r="B4118"/>
      <c r="C4118"/>
      <c r="D4118"/>
      <c r="E4118"/>
    </row>
    <row r="4119" spans="2:5" x14ac:dyDescent="0.45">
      <c r="B4119"/>
      <c r="C4119"/>
      <c r="D4119"/>
      <c r="E4119"/>
    </row>
    <row r="4120" spans="2:5" x14ac:dyDescent="0.45">
      <c r="B4120"/>
      <c r="C4120"/>
      <c r="D4120"/>
      <c r="E4120"/>
    </row>
    <row r="4121" spans="2:5" x14ac:dyDescent="0.45">
      <c r="B4121"/>
      <c r="C4121"/>
      <c r="D4121"/>
      <c r="E4121"/>
    </row>
    <row r="4122" spans="2:5" x14ac:dyDescent="0.45">
      <c r="B4122"/>
      <c r="C4122"/>
      <c r="D4122"/>
      <c r="E4122"/>
    </row>
    <row r="4123" spans="2:5" x14ac:dyDescent="0.45">
      <c r="B4123"/>
      <c r="C4123"/>
      <c r="D4123"/>
      <c r="E4123"/>
    </row>
    <row r="4124" spans="2:5" x14ac:dyDescent="0.45">
      <c r="B4124"/>
      <c r="C4124"/>
      <c r="D4124"/>
      <c r="E4124"/>
    </row>
    <row r="4125" spans="2:5" x14ac:dyDescent="0.45">
      <c r="B4125"/>
      <c r="C4125"/>
      <c r="D4125"/>
      <c r="E4125"/>
    </row>
    <row r="4126" spans="2:5" x14ac:dyDescent="0.45">
      <c r="B4126"/>
      <c r="C4126"/>
      <c r="D4126"/>
      <c r="E4126"/>
    </row>
    <row r="4127" spans="2:5" x14ac:dyDescent="0.45">
      <c r="B4127"/>
      <c r="C4127"/>
      <c r="D4127"/>
      <c r="E4127"/>
    </row>
    <row r="4128" spans="2:5" x14ac:dyDescent="0.45">
      <c r="B4128"/>
      <c r="C4128"/>
      <c r="D4128"/>
      <c r="E4128"/>
    </row>
    <row r="4129" spans="2:5" x14ac:dyDescent="0.45">
      <c r="B4129"/>
      <c r="C4129"/>
      <c r="D4129"/>
      <c r="E4129"/>
    </row>
    <row r="4130" spans="2:5" x14ac:dyDescent="0.45">
      <c r="B4130"/>
      <c r="C4130"/>
      <c r="D4130"/>
      <c r="E4130"/>
    </row>
    <row r="4131" spans="2:5" x14ac:dyDescent="0.45">
      <c r="B4131"/>
      <c r="C4131"/>
      <c r="D4131"/>
      <c r="E4131"/>
    </row>
    <row r="4132" spans="2:5" x14ac:dyDescent="0.45">
      <c r="B4132"/>
      <c r="C4132"/>
      <c r="D4132"/>
      <c r="E4132"/>
    </row>
    <row r="4133" spans="2:5" x14ac:dyDescent="0.45">
      <c r="B4133"/>
      <c r="C4133"/>
      <c r="D4133"/>
      <c r="E4133"/>
    </row>
    <row r="4134" spans="2:5" x14ac:dyDescent="0.45">
      <c r="B4134"/>
      <c r="C4134"/>
      <c r="D4134"/>
      <c r="E4134"/>
    </row>
    <row r="4135" spans="2:5" x14ac:dyDescent="0.45">
      <c r="B4135"/>
      <c r="C4135"/>
      <c r="D4135"/>
      <c r="E4135"/>
    </row>
    <row r="4136" spans="2:5" x14ac:dyDescent="0.45">
      <c r="B4136"/>
      <c r="C4136"/>
      <c r="D4136"/>
      <c r="E4136"/>
    </row>
    <row r="4137" spans="2:5" x14ac:dyDescent="0.45">
      <c r="B4137"/>
      <c r="C4137"/>
      <c r="D4137"/>
      <c r="E4137"/>
    </row>
    <row r="4138" spans="2:5" x14ac:dyDescent="0.45">
      <c r="B4138"/>
      <c r="C4138"/>
      <c r="D4138"/>
      <c r="E4138"/>
    </row>
    <row r="4139" spans="2:5" x14ac:dyDescent="0.45">
      <c r="B4139"/>
      <c r="C4139"/>
      <c r="D4139"/>
      <c r="E4139"/>
    </row>
    <row r="4140" spans="2:5" x14ac:dyDescent="0.45">
      <c r="B4140"/>
      <c r="C4140"/>
      <c r="D4140"/>
      <c r="E4140"/>
    </row>
    <row r="4141" spans="2:5" x14ac:dyDescent="0.45">
      <c r="B4141"/>
      <c r="C4141"/>
      <c r="D4141"/>
      <c r="E4141"/>
    </row>
    <row r="4142" spans="2:5" x14ac:dyDescent="0.45">
      <c r="B4142"/>
      <c r="C4142"/>
      <c r="D4142"/>
      <c r="E4142"/>
    </row>
    <row r="4143" spans="2:5" x14ac:dyDescent="0.45">
      <c r="B4143"/>
      <c r="C4143"/>
      <c r="D4143"/>
      <c r="E4143"/>
    </row>
    <row r="4144" spans="2:5" x14ac:dyDescent="0.45">
      <c r="B4144"/>
      <c r="C4144"/>
      <c r="D4144"/>
      <c r="E4144"/>
    </row>
    <row r="4145" spans="2:5" x14ac:dyDescent="0.45">
      <c r="B4145"/>
      <c r="C4145"/>
      <c r="D4145"/>
      <c r="E4145"/>
    </row>
    <row r="4146" spans="2:5" x14ac:dyDescent="0.45">
      <c r="B4146"/>
      <c r="C4146"/>
      <c r="D4146"/>
      <c r="E4146"/>
    </row>
    <row r="4147" spans="2:5" x14ac:dyDescent="0.45">
      <c r="B4147"/>
      <c r="C4147"/>
      <c r="D4147"/>
      <c r="E4147"/>
    </row>
    <row r="4148" spans="2:5" x14ac:dyDescent="0.45">
      <c r="B4148"/>
      <c r="C4148"/>
      <c r="D4148"/>
      <c r="E4148"/>
    </row>
    <row r="4149" spans="2:5" x14ac:dyDescent="0.45">
      <c r="B4149"/>
      <c r="C4149"/>
      <c r="D4149"/>
      <c r="E4149"/>
    </row>
    <row r="4150" spans="2:5" x14ac:dyDescent="0.45">
      <c r="B4150"/>
      <c r="C4150"/>
      <c r="D4150"/>
      <c r="E4150"/>
    </row>
    <row r="4151" spans="2:5" x14ac:dyDescent="0.45">
      <c r="B4151"/>
      <c r="C4151"/>
      <c r="D4151"/>
      <c r="E4151"/>
    </row>
    <row r="4152" spans="2:5" x14ac:dyDescent="0.45">
      <c r="B4152"/>
      <c r="C4152"/>
      <c r="D4152"/>
      <c r="E4152"/>
    </row>
    <row r="4153" spans="2:5" x14ac:dyDescent="0.45">
      <c r="B4153"/>
      <c r="C4153"/>
      <c r="D4153"/>
      <c r="E4153"/>
    </row>
    <row r="4154" spans="2:5" x14ac:dyDescent="0.45">
      <c r="B4154"/>
      <c r="C4154"/>
      <c r="D4154"/>
      <c r="E4154"/>
    </row>
    <row r="4155" spans="2:5" x14ac:dyDescent="0.45">
      <c r="B4155"/>
      <c r="C4155"/>
      <c r="D4155"/>
      <c r="E4155"/>
    </row>
    <row r="4156" spans="2:5" x14ac:dyDescent="0.45">
      <c r="B4156"/>
      <c r="C4156"/>
      <c r="D4156"/>
      <c r="E4156"/>
    </row>
    <row r="4157" spans="2:5" x14ac:dyDescent="0.45">
      <c r="B4157"/>
      <c r="C4157"/>
      <c r="D4157"/>
      <c r="E4157"/>
    </row>
    <row r="4158" spans="2:5" x14ac:dyDescent="0.45">
      <c r="B4158"/>
      <c r="C4158"/>
      <c r="D4158"/>
      <c r="E4158"/>
    </row>
    <row r="4159" spans="2:5" x14ac:dyDescent="0.45">
      <c r="B4159"/>
      <c r="C4159"/>
      <c r="D4159"/>
      <c r="E4159"/>
    </row>
    <row r="4160" spans="2:5" x14ac:dyDescent="0.45">
      <c r="B4160"/>
      <c r="C4160"/>
      <c r="D4160"/>
      <c r="E4160"/>
    </row>
    <row r="4161" spans="2:5" x14ac:dyDescent="0.45">
      <c r="B4161"/>
      <c r="C4161"/>
      <c r="D4161"/>
      <c r="E4161"/>
    </row>
    <row r="4162" spans="2:5" x14ac:dyDescent="0.45">
      <c r="B4162"/>
      <c r="C4162"/>
      <c r="D4162"/>
      <c r="E4162"/>
    </row>
    <row r="4163" spans="2:5" x14ac:dyDescent="0.45">
      <c r="B4163"/>
      <c r="C4163"/>
      <c r="D4163"/>
      <c r="E4163"/>
    </row>
    <row r="4164" spans="2:5" x14ac:dyDescent="0.45">
      <c r="B4164"/>
      <c r="C4164"/>
      <c r="D4164"/>
      <c r="E4164"/>
    </row>
    <row r="4165" spans="2:5" x14ac:dyDescent="0.45">
      <c r="B4165"/>
      <c r="C4165"/>
      <c r="D4165"/>
      <c r="E4165"/>
    </row>
    <row r="4166" spans="2:5" x14ac:dyDescent="0.45">
      <c r="B4166"/>
      <c r="C4166"/>
      <c r="D4166"/>
      <c r="E4166"/>
    </row>
    <row r="4167" spans="2:5" x14ac:dyDescent="0.45">
      <c r="B4167"/>
      <c r="C4167"/>
      <c r="D4167"/>
      <c r="E4167"/>
    </row>
    <row r="4168" spans="2:5" x14ac:dyDescent="0.45">
      <c r="B4168"/>
      <c r="C4168"/>
      <c r="D4168"/>
      <c r="E4168"/>
    </row>
    <row r="4169" spans="2:5" x14ac:dyDescent="0.45">
      <c r="B4169"/>
      <c r="C4169"/>
      <c r="D4169"/>
      <c r="E4169"/>
    </row>
    <row r="4170" spans="2:5" x14ac:dyDescent="0.45">
      <c r="B4170"/>
      <c r="C4170"/>
      <c r="D4170"/>
      <c r="E4170"/>
    </row>
    <row r="4171" spans="2:5" x14ac:dyDescent="0.45">
      <c r="B4171"/>
      <c r="C4171"/>
      <c r="D4171"/>
      <c r="E4171"/>
    </row>
    <row r="4172" spans="2:5" x14ac:dyDescent="0.45">
      <c r="B4172"/>
      <c r="C4172"/>
      <c r="D4172"/>
      <c r="E4172"/>
    </row>
    <row r="4173" spans="2:5" x14ac:dyDescent="0.45">
      <c r="B4173"/>
      <c r="C4173"/>
      <c r="D4173"/>
      <c r="E4173"/>
    </row>
    <row r="4174" spans="2:5" x14ac:dyDescent="0.45">
      <c r="B4174"/>
      <c r="C4174"/>
      <c r="D4174"/>
      <c r="E4174"/>
    </row>
    <row r="4175" spans="2:5" x14ac:dyDescent="0.45">
      <c r="B4175"/>
      <c r="C4175"/>
      <c r="D4175"/>
      <c r="E4175"/>
    </row>
    <row r="4176" spans="2:5" x14ac:dyDescent="0.45">
      <c r="B4176"/>
      <c r="C4176"/>
      <c r="D4176"/>
      <c r="E4176"/>
    </row>
    <row r="4177" spans="2:5" x14ac:dyDescent="0.45">
      <c r="B4177"/>
      <c r="C4177"/>
      <c r="D4177"/>
      <c r="E4177"/>
    </row>
    <row r="4178" spans="2:5" x14ac:dyDescent="0.45">
      <c r="B4178"/>
      <c r="C4178"/>
      <c r="D4178"/>
      <c r="E4178"/>
    </row>
    <row r="4179" spans="2:5" x14ac:dyDescent="0.45">
      <c r="B4179"/>
      <c r="C4179"/>
      <c r="D4179"/>
      <c r="E4179"/>
    </row>
    <row r="4180" spans="2:5" x14ac:dyDescent="0.45">
      <c r="B4180"/>
      <c r="C4180"/>
      <c r="D4180"/>
      <c r="E4180"/>
    </row>
    <row r="4181" spans="2:5" x14ac:dyDescent="0.45">
      <c r="B4181"/>
      <c r="C4181"/>
      <c r="D4181"/>
      <c r="E4181"/>
    </row>
    <row r="4182" spans="2:5" x14ac:dyDescent="0.45">
      <c r="B4182"/>
      <c r="C4182"/>
      <c r="D4182"/>
      <c r="E4182"/>
    </row>
    <row r="4183" spans="2:5" x14ac:dyDescent="0.45">
      <c r="B4183"/>
      <c r="C4183"/>
      <c r="D4183"/>
      <c r="E4183"/>
    </row>
    <row r="4184" spans="2:5" x14ac:dyDescent="0.45">
      <c r="B4184"/>
      <c r="C4184"/>
      <c r="D4184"/>
      <c r="E4184"/>
    </row>
    <row r="4185" spans="2:5" x14ac:dyDescent="0.45">
      <c r="B4185"/>
      <c r="C4185"/>
      <c r="D4185"/>
      <c r="E4185"/>
    </row>
    <row r="4186" spans="2:5" x14ac:dyDescent="0.45">
      <c r="B4186"/>
      <c r="C4186"/>
      <c r="D4186"/>
      <c r="E4186"/>
    </row>
    <row r="4187" spans="2:5" x14ac:dyDescent="0.45">
      <c r="B4187"/>
      <c r="C4187"/>
      <c r="D4187"/>
      <c r="E4187"/>
    </row>
    <row r="4188" spans="2:5" x14ac:dyDescent="0.45">
      <c r="B4188"/>
      <c r="C4188"/>
      <c r="D4188"/>
      <c r="E4188"/>
    </row>
    <row r="4189" spans="2:5" x14ac:dyDescent="0.45">
      <c r="B4189"/>
      <c r="C4189"/>
      <c r="D4189"/>
      <c r="E4189"/>
    </row>
    <row r="4190" spans="2:5" x14ac:dyDescent="0.45">
      <c r="B4190"/>
      <c r="C4190"/>
      <c r="D4190"/>
      <c r="E4190"/>
    </row>
    <row r="4191" spans="2:5" x14ac:dyDescent="0.45">
      <c r="B4191"/>
      <c r="C4191"/>
      <c r="D4191"/>
      <c r="E4191"/>
    </row>
    <row r="4192" spans="2:5" x14ac:dyDescent="0.45">
      <c r="B4192"/>
      <c r="C4192"/>
      <c r="D4192"/>
      <c r="E4192"/>
    </row>
    <row r="4193" spans="2:5" x14ac:dyDescent="0.45">
      <c r="B4193"/>
      <c r="C4193"/>
      <c r="D4193"/>
      <c r="E4193"/>
    </row>
    <row r="4194" spans="2:5" x14ac:dyDescent="0.45">
      <c r="B4194"/>
      <c r="C4194"/>
      <c r="D4194"/>
      <c r="E4194"/>
    </row>
    <row r="4195" spans="2:5" x14ac:dyDescent="0.45">
      <c r="B4195"/>
      <c r="C4195"/>
      <c r="D4195"/>
      <c r="E4195"/>
    </row>
    <row r="4196" spans="2:5" x14ac:dyDescent="0.45">
      <c r="B4196"/>
      <c r="C4196"/>
      <c r="D4196"/>
      <c r="E4196"/>
    </row>
    <row r="4197" spans="2:5" x14ac:dyDescent="0.45">
      <c r="B4197"/>
      <c r="C4197"/>
      <c r="D4197"/>
      <c r="E4197"/>
    </row>
    <row r="4198" spans="2:5" x14ac:dyDescent="0.45">
      <c r="B4198"/>
      <c r="C4198"/>
      <c r="D4198"/>
      <c r="E4198"/>
    </row>
    <row r="4199" spans="2:5" x14ac:dyDescent="0.45">
      <c r="B4199"/>
      <c r="C4199"/>
      <c r="D4199"/>
      <c r="E4199"/>
    </row>
    <row r="4200" spans="2:5" x14ac:dyDescent="0.45">
      <c r="B4200"/>
      <c r="C4200"/>
      <c r="D4200"/>
      <c r="E4200"/>
    </row>
    <row r="4201" spans="2:5" x14ac:dyDescent="0.45">
      <c r="B4201"/>
      <c r="C4201"/>
      <c r="D4201"/>
      <c r="E4201"/>
    </row>
    <row r="4202" spans="2:5" x14ac:dyDescent="0.45">
      <c r="B4202"/>
      <c r="C4202"/>
      <c r="D4202"/>
      <c r="E4202"/>
    </row>
    <row r="4203" spans="2:5" x14ac:dyDescent="0.45">
      <c r="B4203"/>
      <c r="C4203"/>
      <c r="D4203"/>
      <c r="E4203"/>
    </row>
    <row r="4204" spans="2:5" x14ac:dyDescent="0.45">
      <c r="B4204"/>
      <c r="C4204"/>
      <c r="D4204"/>
      <c r="E4204"/>
    </row>
    <row r="4205" spans="2:5" x14ac:dyDescent="0.45">
      <c r="B4205"/>
      <c r="C4205"/>
      <c r="D4205"/>
      <c r="E4205"/>
    </row>
    <row r="4206" spans="2:5" x14ac:dyDescent="0.45">
      <c r="B4206"/>
      <c r="C4206"/>
      <c r="D4206"/>
      <c r="E4206"/>
    </row>
    <row r="4207" spans="2:5" x14ac:dyDescent="0.45">
      <c r="B4207"/>
      <c r="C4207"/>
      <c r="D4207"/>
      <c r="E4207"/>
    </row>
    <row r="4208" spans="2:5" x14ac:dyDescent="0.45">
      <c r="B4208"/>
      <c r="C4208"/>
      <c r="D4208"/>
      <c r="E4208"/>
    </row>
    <row r="4209" spans="2:5" x14ac:dyDescent="0.45">
      <c r="B4209"/>
      <c r="C4209"/>
      <c r="D4209"/>
      <c r="E4209"/>
    </row>
    <row r="4210" spans="2:5" x14ac:dyDescent="0.45">
      <c r="B4210"/>
      <c r="C4210"/>
      <c r="D4210"/>
      <c r="E4210"/>
    </row>
    <row r="4211" spans="2:5" x14ac:dyDescent="0.45">
      <c r="B4211"/>
      <c r="C4211"/>
      <c r="D4211"/>
      <c r="E4211"/>
    </row>
    <row r="4212" spans="2:5" x14ac:dyDescent="0.45">
      <c r="B4212"/>
      <c r="C4212"/>
      <c r="D4212"/>
      <c r="E4212"/>
    </row>
    <row r="4213" spans="2:5" x14ac:dyDescent="0.45">
      <c r="B4213"/>
      <c r="C4213"/>
      <c r="D4213"/>
      <c r="E4213"/>
    </row>
    <row r="4214" spans="2:5" x14ac:dyDescent="0.45">
      <c r="B4214"/>
      <c r="C4214"/>
      <c r="D4214"/>
      <c r="E4214"/>
    </row>
    <row r="4215" spans="2:5" x14ac:dyDescent="0.45">
      <c r="B4215"/>
      <c r="C4215"/>
      <c r="D4215"/>
      <c r="E4215"/>
    </row>
    <row r="4216" spans="2:5" x14ac:dyDescent="0.45">
      <c r="B4216"/>
      <c r="C4216"/>
      <c r="D4216"/>
      <c r="E4216"/>
    </row>
    <row r="4217" spans="2:5" x14ac:dyDescent="0.45">
      <c r="B4217"/>
      <c r="C4217"/>
      <c r="D4217"/>
      <c r="E4217"/>
    </row>
    <row r="4218" spans="2:5" x14ac:dyDescent="0.45">
      <c r="B4218"/>
      <c r="C4218"/>
      <c r="D4218"/>
      <c r="E4218"/>
    </row>
    <row r="4219" spans="2:5" x14ac:dyDescent="0.45">
      <c r="B4219"/>
      <c r="C4219"/>
      <c r="D4219"/>
      <c r="E4219"/>
    </row>
    <row r="4220" spans="2:5" x14ac:dyDescent="0.45">
      <c r="B4220"/>
      <c r="C4220"/>
      <c r="D4220"/>
      <c r="E4220"/>
    </row>
    <row r="4221" spans="2:5" x14ac:dyDescent="0.45">
      <c r="B4221"/>
      <c r="C4221"/>
      <c r="D4221"/>
      <c r="E4221"/>
    </row>
    <row r="4222" spans="2:5" x14ac:dyDescent="0.45">
      <c r="B4222"/>
      <c r="C4222"/>
      <c r="D4222"/>
      <c r="E4222"/>
    </row>
    <row r="4223" spans="2:5" x14ac:dyDescent="0.45">
      <c r="B4223"/>
      <c r="C4223"/>
      <c r="D4223"/>
      <c r="E4223"/>
    </row>
    <row r="4224" spans="2:5" x14ac:dyDescent="0.45">
      <c r="B4224"/>
      <c r="C4224"/>
      <c r="D4224"/>
      <c r="E4224"/>
    </row>
    <row r="4225" spans="2:5" x14ac:dyDescent="0.45">
      <c r="B4225"/>
      <c r="C4225"/>
      <c r="D4225"/>
      <c r="E4225"/>
    </row>
    <row r="4226" spans="2:5" x14ac:dyDescent="0.45">
      <c r="B4226"/>
      <c r="C4226"/>
      <c r="D4226"/>
      <c r="E4226"/>
    </row>
    <row r="4227" spans="2:5" x14ac:dyDescent="0.45">
      <c r="B4227"/>
      <c r="C4227"/>
      <c r="D4227"/>
      <c r="E4227"/>
    </row>
    <row r="4228" spans="2:5" x14ac:dyDescent="0.45">
      <c r="B4228"/>
      <c r="C4228"/>
      <c r="D4228"/>
      <c r="E4228"/>
    </row>
    <row r="4229" spans="2:5" x14ac:dyDescent="0.45">
      <c r="B4229"/>
      <c r="C4229"/>
      <c r="D4229"/>
      <c r="E4229"/>
    </row>
    <row r="4230" spans="2:5" x14ac:dyDescent="0.45">
      <c r="B4230"/>
      <c r="C4230"/>
      <c r="D4230"/>
      <c r="E4230"/>
    </row>
    <row r="4231" spans="2:5" x14ac:dyDescent="0.45">
      <c r="B4231"/>
      <c r="C4231"/>
      <c r="D4231"/>
      <c r="E4231"/>
    </row>
    <row r="4232" spans="2:5" x14ac:dyDescent="0.45">
      <c r="B4232"/>
      <c r="C4232"/>
      <c r="D4232"/>
      <c r="E4232"/>
    </row>
    <row r="4233" spans="2:5" x14ac:dyDescent="0.45">
      <c r="B4233"/>
      <c r="C4233"/>
      <c r="D4233"/>
      <c r="E4233"/>
    </row>
    <row r="4234" spans="2:5" x14ac:dyDescent="0.45">
      <c r="B4234"/>
      <c r="C4234"/>
      <c r="D4234"/>
      <c r="E4234"/>
    </row>
    <row r="4235" spans="2:5" x14ac:dyDescent="0.45">
      <c r="B4235"/>
      <c r="C4235"/>
      <c r="D4235"/>
      <c r="E4235"/>
    </row>
    <row r="4236" spans="2:5" x14ac:dyDescent="0.45">
      <c r="B4236"/>
      <c r="C4236"/>
      <c r="D4236"/>
      <c r="E4236"/>
    </row>
    <row r="4237" spans="2:5" x14ac:dyDescent="0.45">
      <c r="B4237"/>
      <c r="C4237"/>
      <c r="D4237"/>
      <c r="E4237"/>
    </row>
    <row r="4238" spans="2:5" x14ac:dyDescent="0.45">
      <c r="B4238"/>
      <c r="C4238"/>
      <c r="D4238"/>
      <c r="E4238"/>
    </row>
    <row r="4239" spans="2:5" x14ac:dyDescent="0.45">
      <c r="B4239"/>
      <c r="C4239"/>
      <c r="D4239"/>
      <c r="E4239"/>
    </row>
    <row r="4240" spans="2:5" x14ac:dyDescent="0.45">
      <c r="B4240"/>
      <c r="C4240"/>
      <c r="D4240"/>
      <c r="E4240"/>
    </row>
    <row r="4241" spans="2:5" x14ac:dyDescent="0.45">
      <c r="B4241"/>
      <c r="C4241"/>
      <c r="D4241"/>
      <c r="E4241"/>
    </row>
    <row r="4242" spans="2:5" x14ac:dyDescent="0.45">
      <c r="B4242"/>
      <c r="C4242"/>
      <c r="D4242"/>
      <c r="E4242"/>
    </row>
    <row r="4243" spans="2:5" x14ac:dyDescent="0.45">
      <c r="B4243"/>
      <c r="C4243"/>
      <c r="D4243"/>
      <c r="E4243"/>
    </row>
    <row r="4244" spans="2:5" x14ac:dyDescent="0.45">
      <c r="B4244"/>
      <c r="C4244"/>
      <c r="D4244"/>
      <c r="E4244"/>
    </row>
    <row r="4245" spans="2:5" x14ac:dyDescent="0.45">
      <c r="B4245"/>
      <c r="C4245"/>
      <c r="D4245"/>
      <c r="E4245"/>
    </row>
    <row r="4246" spans="2:5" x14ac:dyDescent="0.45">
      <c r="B4246"/>
      <c r="C4246"/>
      <c r="D4246"/>
      <c r="E4246"/>
    </row>
    <row r="4247" spans="2:5" x14ac:dyDescent="0.45">
      <c r="B4247"/>
      <c r="C4247"/>
      <c r="D4247"/>
      <c r="E4247"/>
    </row>
    <row r="4248" spans="2:5" x14ac:dyDescent="0.45">
      <c r="B4248"/>
      <c r="C4248"/>
      <c r="D4248"/>
      <c r="E4248"/>
    </row>
    <row r="4249" spans="2:5" x14ac:dyDescent="0.45">
      <c r="B4249"/>
      <c r="C4249"/>
      <c r="D4249"/>
      <c r="E4249"/>
    </row>
    <row r="4250" spans="2:5" x14ac:dyDescent="0.45">
      <c r="B4250"/>
      <c r="C4250"/>
      <c r="D4250"/>
      <c r="E4250"/>
    </row>
    <row r="4251" spans="2:5" x14ac:dyDescent="0.45">
      <c r="B4251"/>
      <c r="C4251"/>
      <c r="D4251"/>
      <c r="E4251"/>
    </row>
    <row r="4252" spans="2:5" x14ac:dyDescent="0.45">
      <c r="B4252"/>
      <c r="C4252"/>
      <c r="D4252"/>
      <c r="E4252"/>
    </row>
    <row r="4253" spans="2:5" x14ac:dyDescent="0.45">
      <c r="B4253"/>
      <c r="C4253"/>
      <c r="D4253"/>
      <c r="E4253"/>
    </row>
    <row r="4254" spans="2:5" x14ac:dyDescent="0.45">
      <c r="B4254"/>
      <c r="C4254"/>
      <c r="D4254"/>
      <c r="E4254"/>
    </row>
    <row r="4255" spans="2:5" x14ac:dyDescent="0.45">
      <c r="B4255"/>
      <c r="C4255"/>
      <c r="D4255"/>
      <c r="E4255"/>
    </row>
    <row r="4256" spans="2:5" x14ac:dyDescent="0.45">
      <c r="B4256"/>
      <c r="C4256"/>
      <c r="D4256"/>
      <c r="E4256"/>
    </row>
    <row r="4257" spans="2:5" x14ac:dyDescent="0.45">
      <c r="B4257"/>
      <c r="C4257"/>
      <c r="D4257"/>
      <c r="E4257"/>
    </row>
    <row r="4258" spans="2:5" x14ac:dyDescent="0.45">
      <c r="B4258"/>
      <c r="C4258"/>
      <c r="D4258"/>
      <c r="E4258"/>
    </row>
    <row r="4259" spans="2:5" x14ac:dyDescent="0.45">
      <c r="B4259"/>
      <c r="C4259"/>
      <c r="D4259"/>
      <c r="E4259"/>
    </row>
    <row r="4260" spans="2:5" x14ac:dyDescent="0.45">
      <c r="B4260"/>
      <c r="C4260"/>
      <c r="D4260"/>
      <c r="E4260"/>
    </row>
    <row r="4261" spans="2:5" x14ac:dyDescent="0.45">
      <c r="B4261"/>
      <c r="C4261"/>
      <c r="D4261"/>
      <c r="E4261"/>
    </row>
    <row r="4262" spans="2:5" x14ac:dyDescent="0.45">
      <c r="B4262"/>
      <c r="C4262"/>
      <c r="D4262"/>
      <c r="E4262"/>
    </row>
    <row r="4263" spans="2:5" x14ac:dyDescent="0.45">
      <c r="B4263"/>
      <c r="C4263"/>
      <c r="D4263"/>
      <c r="E4263"/>
    </row>
    <row r="4264" spans="2:5" x14ac:dyDescent="0.45">
      <c r="B4264"/>
      <c r="C4264"/>
      <c r="D4264"/>
      <c r="E4264"/>
    </row>
    <row r="4265" spans="2:5" x14ac:dyDescent="0.45">
      <c r="B4265"/>
      <c r="C4265"/>
      <c r="D4265"/>
      <c r="E4265"/>
    </row>
    <row r="4266" spans="2:5" x14ac:dyDescent="0.45">
      <c r="B4266"/>
      <c r="C4266"/>
      <c r="D4266"/>
      <c r="E4266"/>
    </row>
    <row r="4267" spans="2:5" x14ac:dyDescent="0.45">
      <c r="B4267"/>
      <c r="C4267"/>
      <c r="D4267"/>
      <c r="E4267"/>
    </row>
    <row r="4268" spans="2:5" x14ac:dyDescent="0.45">
      <c r="B4268"/>
      <c r="C4268"/>
      <c r="D4268"/>
      <c r="E4268"/>
    </row>
    <row r="4269" spans="2:5" x14ac:dyDescent="0.45">
      <c r="B4269"/>
      <c r="C4269"/>
      <c r="D4269"/>
      <c r="E4269"/>
    </row>
    <row r="4270" spans="2:5" x14ac:dyDescent="0.45">
      <c r="B4270"/>
      <c r="C4270"/>
      <c r="D4270"/>
      <c r="E4270"/>
    </row>
    <row r="4271" spans="2:5" x14ac:dyDescent="0.45">
      <c r="B4271"/>
      <c r="C4271"/>
      <c r="D4271"/>
      <c r="E4271"/>
    </row>
    <row r="4272" spans="2:5" x14ac:dyDescent="0.45">
      <c r="B4272"/>
      <c r="C4272"/>
      <c r="D4272"/>
      <c r="E4272"/>
    </row>
    <row r="4273" spans="2:5" x14ac:dyDescent="0.45">
      <c r="B4273"/>
      <c r="C4273"/>
      <c r="D4273"/>
      <c r="E4273"/>
    </row>
    <row r="4274" spans="2:5" x14ac:dyDescent="0.45">
      <c r="B4274"/>
      <c r="C4274"/>
      <c r="D4274"/>
      <c r="E4274"/>
    </row>
    <row r="4275" spans="2:5" x14ac:dyDescent="0.45">
      <c r="B4275"/>
      <c r="C4275"/>
      <c r="D4275"/>
      <c r="E4275"/>
    </row>
    <row r="4276" spans="2:5" x14ac:dyDescent="0.45">
      <c r="B4276"/>
      <c r="C4276"/>
      <c r="D4276"/>
      <c r="E4276"/>
    </row>
    <row r="4277" spans="2:5" x14ac:dyDescent="0.45">
      <c r="B4277"/>
      <c r="C4277"/>
      <c r="D4277"/>
      <c r="E4277"/>
    </row>
    <row r="4278" spans="2:5" x14ac:dyDescent="0.45">
      <c r="B4278"/>
      <c r="C4278"/>
      <c r="D4278"/>
      <c r="E4278"/>
    </row>
    <row r="4279" spans="2:5" x14ac:dyDescent="0.45">
      <c r="B4279"/>
      <c r="C4279"/>
      <c r="D4279"/>
      <c r="E4279"/>
    </row>
    <row r="4280" spans="2:5" x14ac:dyDescent="0.45">
      <c r="B4280"/>
      <c r="C4280"/>
      <c r="D4280"/>
      <c r="E4280"/>
    </row>
    <row r="4281" spans="2:5" x14ac:dyDescent="0.45">
      <c r="B4281"/>
      <c r="C4281"/>
      <c r="D4281"/>
      <c r="E4281"/>
    </row>
    <row r="4282" spans="2:5" x14ac:dyDescent="0.45">
      <c r="B4282"/>
      <c r="C4282"/>
      <c r="D4282"/>
      <c r="E4282"/>
    </row>
    <row r="4283" spans="2:5" x14ac:dyDescent="0.45">
      <c r="B4283"/>
      <c r="C4283"/>
      <c r="D4283"/>
      <c r="E4283"/>
    </row>
    <row r="4284" spans="2:5" x14ac:dyDescent="0.45">
      <c r="B4284"/>
      <c r="C4284"/>
      <c r="D4284"/>
      <c r="E4284"/>
    </row>
    <row r="4285" spans="2:5" x14ac:dyDescent="0.45">
      <c r="B4285"/>
      <c r="C4285"/>
      <c r="D4285"/>
      <c r="E4285"/>
    </row>
    <row r="4286" spans="2:5" x14ac:dyDescent="0.45">
      <c r="B4286"/>
      <c r="C4286"/>
      <c r="D4286"/>
      <c r="E4286"/>
    </row>
    <row r="4287" spans="2:5" x14ac:dyDescent="0.45">
      <c r="B4287"/>
      <c r="C4287"/>
      <c r="D4287"/>
      <c r="E4287"/>
    </row>
    <row r="4288" spans="2:5" x14ac:dyDescent="0.45">
      <c r="B4288"/>
      <c r="C4288"/>
      <c r="D4288"/>
      <c r="E4288"/>
    </row>
    <row r="4289" spans="2:5" x14ac:dyDescent="0.45">
      <c r="B4289"/>
      <c r="C4289"/>
      <c r="D4289"/>
      <c r="E4289"/>
    </row>
    <row r="4290" spans="2:5" x14ac:dyDescent="0.45">
      <c r="B4290"/>
      <c r="C4290"/>
      <c r="D4290"/>
      <c r="E4290"/>
    </row>
    <row r="4291" spans="2:5" x14ac:dyDescent="0.45">
      <c r="B4291"/>
      <c r="C4291"/>
      <c r="D4291"/>
      <c r="E4291"/>
    </row>
    <row r="4292" spans="2:5" x14ac:dyDescent="0.45">
      <c r="B4292"/>
      <c r="C4292"/>
      <c r="D4292"/>
      <c r="E4292"/>
    </row>
    <row r="4293" spans="2:5" x14ac:dyDescent="0.45">
      <c r="B4293"/>
      <c r="C4293"/>
      <c r="D4293"/>
      <c r="E4293"/>
    </row>
    <row r="4294" spans="2:5" x14ac:dyDescent="0.45">
      <c r="B4294"/>
      <c r="C4294"/>
      <c r="D4294"/>
      <c r="E4294"/>
    </row>
    <row r="4295" spans="2:5" x14ac:dyDescent="0.45">
      <c r="B4295"/>
      <c r="C4295"/>
      <c r="D4295"/>
      <c r="E4295"/>
    </row>
    <row r="4296" spans="2:5" x14ac:dyDescent="0.45">
      <c r="B4296"/>
      <c r="C4296"/>
      <c r="D4296"/>
      <c r="E4296"/>
    </row>
    <row r="4297" spans="2:5" x14ac:dyDescent="0.45">
      <c r="B4297"/>
      <c r="C4297"/>
      <c r="D4297"/>
      <c r="E4297"/>
    </row>
    <row r="4298" spans="2:5" x14ac:dyDescent="0.45">
      <c r="B4298"/>
      <c r="C4298"/>
      <c r="D4298"/>
      <c r="E4298"/>
    </row>
    <row r="4299" spans="2:5" x14ac:dyDescent="0.45">
      <c r="B4299"/>
      <c r="C4299"/>
      <c r="D4299"/>
      <c r="E4299"/>
    </row>
    <row r="4300" spans="2:5" x14ac:dyDescent="0.45">
      <c r="B4300"/>
      <c r="C4300"/>
      <c r="D4300"/>
      <c r="E4300"/>
    </row>
    <row r="4301" spans="2:5" x14ac:dyDescent="0.45">
      <c r="B4301"/>
      <c r="C4301"/>
      <c r="D4301"/>
      <c r="E4301"/>
    </row>
    <row r="4302" spans="2:5" x14ac:dyDescent="0.45">
      <c r="B4302"/>
      <c r="C4302"/>
      <c r="D4302"/>
      <c r="E4302"/>
    </row>
    <row r="4303" spans="2:5" x14ac:dyDescent="0.45">
      <c r="B4303"/>
      <c r="C4303"/>
      <c r="D4303"/>
      <c r="E4303"/>
    </row>
    <row r="4304" spans="2:5" x14ac:dyDescent="0.45">
      <c r="B4304"/>
      <c r="C4304"/>
      <c r="D4304"/>
      <c r="E4304"/>
    </row>
    <row r="4305" spans="2:5" x14ac:dyDescent="0.45">
      <c r="B4305"/>
      <c r="C4305"/>
      <c r="D4305"/>
      <c r="E4305"/>
    </row>
    <row r="4306" spans="2:5" x14ac:dyDescent="0.45">
      <c r="B4306"/>
      <c r="C4306"/>
      <c r="D4306"/>
      <c r="E4306"/>
    </row>
    <row r="4307" spans="2:5" x14ac:dyDescent="0.45">
      <c r="B4307"/>
      <c r="C4307"/>
      <c r="D4307"/>
      <c r="E4307"/>
    </row>
    <row r="4308" spans="2:5" x14ac:dyDescent="0.45">
      <c r="B4308"/>
      <c r="C4308"/>
      <c r="D4308"/>
      <c r="E4308"/>
    </row>
    <row r="4309" spans="2:5" x14ac:dyDescent="0.45">
      <c r="B4309"/>
      <c r="C4309"/>
      <c r="D4309"/>
      <c r="E4309"/>
    </row>
    <row r="4310" spans="2:5" x14ac:dyDescent="0.45">
      <c r="B4310"/>
      <c r="C4310"/>
      <c r="D4310"/>
      <c r="E4310"/>
    </row>
    <row r="4311" spans="2:5" x14ac:dyDescent="0.45">
      <c r="B4311"/>
      <c r="C4311"/>
      <c r="D4311"/>
      <c r="E4311"/>
    </row>
    <row r="4312" spans="2:5" x14ac:dyDescent="0.45">
      <c r="B4312"/>
      <c r="C4312"/>
      <c r="D4312"/>
      <c r="E4312"/>
    </row>
    <row r="4313" spans="2:5" x14ac:dyDescent="0.45">
      <c r="B4313"/>
      <c r="C4313"/>
      <c r="D4313"/>
      <c r="E4313"/>
    </row>
    <row r="4314" spans="2:5" x14ac:dyDescent="0.45">
      <c r="B4314"/>
      <c r="C4314"/>
      <c r="D4314"/>
      <c r="E4314"/>
    </row>
    <row r="4315" spans="2:5" x14ac:dyDescent="0.45">
      <c r="B4315"/>
      <c r="C4315"/>
      <c r="D4315"/>
      <c r="E4315"/>
    </row>
    <row r="4316" spans="2:5" x14ac:dyDescent="0.45">
      <c r="B4316"/>
      <c r="C4316"/>
      <c r="D4316"/>
      <c r="E4316"/>
    </row>
    <row r="4317" spans="2:5" x14ac:dyDescent="0.45">
      <c r="B4317"/>
      <c r="C4317"/>
      <c r="D4317"/>
      <c r="E4317"/>
    </row>
    <row r="4318" spans="2:5" x14ac:dyDescent="0.45">
      <c r="B4318"/>
      <c r="C4318"/>
      <c r="D4318"/>
      <c r="E4318"/>
    </row>
    <row r="4319" spans="2:5" x14ac:dyDescent="0.45">
      <c r="B4319"/>
      <c r="C4319"/>
      <c r="D4319"/>
      <c r="E4319"/>
    </row>
    <row r="4320" spans="2:5" x14ac:dyDescent="0.45">
      <c r="B4320"/>
      <c r="C4320"/>
      <c r="D4320"/>
      <c r="E4320"/>
    </row>
    <row r="4321" spans="2:5" x14ac:dyDescent="0.45">
      <c r="B4321"/>
      <c r="C4321"/>
      <c r="D4321"/>
      <c r="E4321"/>
    </row>
    <row r="4322" spans="2:5" x14ac:dyDescent="0.45">
      <c r="B4322"/>
      <c r="C4322"/>
      <c r="D4322"/>
      <c r="E4322"/>
    </row>
    <row r="4323" spans="2:5" x14ac:dyDescent="0.45">
      <c r="B4323"/>
      <c r="C4323"/>
      <c r="D4323"/>
      <c r="E4323"/>
    </row>
    <row r="4324" spans="2:5" x14ac:dyDescent="0.45">
      <c r="B4324"/>
      <c r="C4324"/>
      <c r="D4324"/>
      <c r="E4324"/>
    </row>
    <row r="4325" spans="2:5" x14ac:dyDescent="0.45">
      <c r="B4325"/>
      <c r="C4325"/>
      <c r="D4325"/>
      <c r="E4325"/>
    </row>
    <row r="4326" spans="2:5" x14ac:dyDescent="0.45">
      <c r="B4326"/>
      <c r="C4326"/>
      <c r="D4326"/>
      <c r="E4326"/>
    </row>
    <row r="4327" spans="2:5" x14ac:dyDescent="0.45">
      <c r="B4327"/>
      <c r="C4327"/>
      <c r="D4327"/>
      <c r="E4327"/>
    </row>
    <row r="4328" spans="2:5" x14ac:dyDescent="0.45">
      <c r="B4328"/>
      <c r="C4328"/>
      <c r="D4328"/>
      <c r="E4328"/>
    </row>
    <row r="4329" spans="2:5" x14ac:dyDescent="0.45">
      <c r="B4329"/>
      <c r="C4329"/>
      <c r="D4329"/>
      <c r="E4329"/>
    </row>
    <row r="4330" spans="2:5" x14ac:dyDescent="0.45">
      <c r="B4330"/>
      <c r="C4330"/>
      <c r="D4330"/>
      <c r="E4330"/>
    </row>
    <row r="4331" spans="2:5" x14ac:dyDescent="0.45">
      <c r="B4331"/>
      <c r="C4331"/>
      <c r="D4331"/>
      <c r="E4331"/>
    </row>
    <row r="4332" spans="2:5" x14ac:dyDescent="0.45">
      <c r="B4332"/>
      <c r="C4332"/>
      <c r="D4332"/>
      <c r="E4332"/>
    </row>
    <row r="4333" spans="2:5" x14ac:dyDescent="0.45">
      <c r="B4333"/>
      <c r="C4333"/>
      <c r="D4333"/>
      <c r="E4333"/>
    </row>
    <row r="4334" spans="2:5" x14ac:dyDescent="0.45">
      <c r="B4334"/>
      <c r="C4334"/>
      <c r="D4334"/>
      <c r="E4334"/>
    </row>
    <row r="4335" spans="2:5" x14ac:dyDescent="0.45">
      <c r="B4335"/>
      <c r="C4335"/>
      <c r="D4335"/>
      <c r="E4335"/>
    </row>
    <row r="4336" spans="2:5" x14ac:dyDescent="0.45">
      <c r="B4336"/>
      <c r="C4336"/>
      <c r="D4336"/>
      <c r="E4336"/>
    </row>
    <row r="4337" spans="2:5" x14ac:dyDescent="0.45">
      <c r="B4337"/>
      <c r="C4337"/>
      <c r="D4337"/>
      <c r="E4337"/>
    </row>
    <row r="4338" spans="2:5" x14ac:dyDescent="0.45">
      <c r="B4338"/>
      <c r="C4338"/>
      <c r="D4338"/>
      <c r="E4338"/>
    </row>
    <row r="4339" spans="2:5" x14ac:dyDescent="0.45">
      <c r="B4339"/>
      <c r="C4339"/>
      <c r="D4339"/>
      <c r="E4339"/>
    </row>
    <row r="4340" spans="2:5" x14ac:dyDescent="0.45">
      <c r="B4340"/>
      <c r="C4340"/>
      <c r="D4340"/>
      <c r="E4340"/>
    </row>
    <row r="4341" spans="2:5" x14ac:dyDescent="0.45">
      <c r="B4341"/>
      <c r="C4341"/>
      <c r="D4341"/>
      <c r="E4341"/>
    </row>
    <row r="4342" spans="2:5" x14ac:dyDescent="0.45">
      <c r="B4342"/>
      <c r="C4342"/>
      <c r="D4342"/>
      <c r="E4342"/>
    </row>
    <row r="4343" spans="2:5" x14ac:dyDescent="0.45">
      <c r="B4343"/>
      <c r="C4343"/>
      <c r="D4343"/>
      <c r="E4343"/>
    </row>
    <row r="4344" spans="2:5" x14ac:dyDescent="0.45">
      <c r="B4344"/>
      <c r="C4344"/>
      <c r="D4344"/>
      <c r="E4344"/>
    </row>
    <row r="4345" spans="2:5" x14ac:dyDescent="0.45">
      <c r="B4345"/>
      <c r="C4345"/>
      <c r="D4345"/>
      <c r="E4345"/>
    </row>
    <row r="4346" spans="2:5" x14ac:dyDescent="0.45">
      <c r="B4346"/>
      <c r="C4346"/>
      <c r="D4346"/>
      <c r="E4346"/>
    </row>
    <row r="4347" spans="2:5" x14ac:dyDescent="0.45">
      <c r="B4347"/>
      <c r="C4347"/>
      <c r="D4347"/>
      <c r="E4347"/>
    </row>
    <row r="4348" spans="2:5" x14ac:dyDescent="0.45">
      <c r="B4348"/>
      <c r="C4348"/>
      <c r="D4348"/>
      <c r="E4348"/>
    </row>
    <row r="4349" spans="2:5" x14ac:dyDescent="0.45">
      <c r="B4349"/>
      <c r="C4349"/>
      <c r="D4349"/>
      <c r="E4349"/>
    </row>
    <row r="4350" spans="2:5" x14ac:dyDescent="0.45">
      <c r="B4350"/>
      <c r="C4350"/>
      <c r="D4350"/>
      <c r="E4350"/>
    </row>
    <row r="4351" spans="2:5" x14ac:dyDescent="0.45">
      <c r="B4351"/>
      <c r="C4351"/>
      <c r="D4351"/>
      <c r="E4351"/>
    </row>
    <row r="4352" spans="2:5" x14ac:dyDescent="0.45">
      <c r="B4352"/>
      <c r="C4352"/>
      <c r="D4352"/>
      <c r="E4352"/>
    </row>
    <row r="4353" spans="2:5" x14ac:dyDescent="0.45">
      <c r="B4353"/>
      <c r="C4353"/>
      <c r="D4353"/>
      <c r="E4353"/>
    </row>
    <row r="4354" spans="2:5" x14ac:dyDescent="0.45">
      <c r="B4354"/>
      <c r="C4354"/>
      <c r="D4354"/>
      <c r="E4354"/>
    </row>
    <row r="4355" spans="2:5" x14ac:dyDescent="0.45">
      <c r="B4355"/>
      <c r="C4355"/>
      <c r="D4355"/>
      <c r="E4355"/>
    </row>
    <row r="4356" spans="2:5" x14ac:dyDescent="0.45">
      <c r="B4356"/>
      <c r="C4356"/>
      <c r="D4356"/>
      <c r="E4356"/>
    </row>
    <row r="4357" spans="2:5" x14ac:dyDescent="0.45">
      <c r="B4357"/>
      <c r="C4357"/>
      <c r="D4357"/>
      <c r="E4357"/>
    </row>
    <row r="4358" spans="2:5" x14ac:dyDescent="0.45">
      <c r="B4358"/>
      <c r="C4358"/>
      <c r="D4358"/>
      <c r="E4358"/>
    </row>
    <row r="4359" spans="2:5" x14ac:dyDescent="0.45">
      <c r="B4359"/>
      <c r="C4359"/>
      <c r="D4359"/>
      <c r="E4359"/>
    </row>
    <row r="4360" spans="2:5" x14ac:dyDescent="0.45">
      <c r="B4360"/>
      <c r="C4360"/>
      <c r="D4360"/>
      <c r="E4360"/>
    </row>
    <row r="4361" spans="2:5" x14ac:dyDescent="0.45">
      <c r="B4361"/>
      <c r="C4361"/>
      <c r="D4361"/>
      <c r="E4361"/>
    </row>
    <row r="4362" spans="2:5" x14ac:dyDescent="0.45">
      <c r="B4362"/>
      <c r="C4362"/>
      <c r="D4362"/>
      <c r="E4362"/>
    </row>
    <row r="4363" spans="2:5" x14ac:dyDescent="0.45">
      <c r="B4363"/>
      <c r="C4363"/>
      <c r="D4363"/>
      <c r="E4363"/>
    </row>
    <row r="4364" spans="2:5" x14ac:dyDescent="0.45">
      <c r="B4364"/>
      <c r="C4364"/>
      <c r="D4364"/>
      <c r="E4364"/>
    </row>
    <row r="4365" spans="2:5" x14ac:dyDescent="0.45">
      <c r="B4365"/>
      <c r="C4365"/>
      <c r="D4365"/>
      <c r="E4365"/>
    </row>
    <row r="4366" spans="2:5" x14ac:dyDescent="0.45">
      <c r="B4366"/>
      <c r="C4366"/>
      <c r="D4366"/>
      <c r="E4366"/>
    </row>
    <row r="4367" spans="2:5" x14ac:dyDescent="0.45">
      <c r="B4367"/>
      <c r="C4367"/>
      <c r="D4367"/>
      <c r="E4367"/>
    </row>
    <row r="4368" spans="2:5" x14ac:dyDescent="0.45">
      <c r="B4368"/>
      <c r="C4368"/>
      <c r="D4368"/>
      <c r="E4368"/>
    </row>
    <row r="4369" spans="2:5" x14ac:dyDescent="0.45">
      <c r="B4369"/>
      <c r="C4369"/>
      <c r="D4369"/>
      <c r="E4369"/>
    </row>
    <row r="4370" spans="2:5" x14ac:dyDescent="0.45">
      <c r="B4370"/>
      <c r="C4370"/>
      <c r="D4370"/>
      <c r="E4370"/>
    </row>
    <row r="4371" spans="2:5" x14ac:dyDescent="0.45">
      <c r="B4371"/>
      <c r="C4371"/>
      <c r="D4371"/>
      <c r="E4371"/>
    </row>
    <row r="4372" spans="2:5" x14ac:dyDescent="0.45">
      <c r="B4372"/>
      <c r="C4372"/>
      <c r="D4372"/>
      <c r="E4372"/>
    </row>
    <row r="4373" spans="2:5" x14ac:dyDescent="0.45">
      <c r="B4373"/>
      <c r="C4373"/>
      <c r="D4373"/>
      <c r="E4373"/>
    </row>
    <row r="4374" spans="2:5" x14ac:dyDescent="0.45">
      <c r="B4374"/>
      <c r="C4374"/>
      <c r="D4374"/>
      <c r="E4374"/>
    </row>
    <row r="4375" spans="2:5" x14ac:dyDescent="0.45">
      <c r="B4375"/>
      <c r="C4375"/>
      <c r="D4375"/>
      <c r="E4375"/>
    </row>
    <row r="4376" spans="2:5" x14ac:dyDescent="0.45">
      <c r="B4376"/>
      <c r="C4376"/>
      <c r="D4376"/>
      <c r="E4376"/>
    </row>
    <row r="4377" spans="2:5" x14ac:dyDescent="0.45">
      <c r="B4377"/>
      <c r="C4377"/>
      <c r="D4377"/>
      <c r="E4377"/>
    </row>
    <row r="4378" spans="2:5" x14ac:dyDescent="0.45">
      <c r="B4378"/>
      <c r="C4378"/>
      <c r="D4378"/>
      <c r="E4378"/>
    </row>
    <row r="4379" spans="2:5" x14ac:dyDescent="0.45">
      <c r="B4379"/>
      <c r="C4379"/>
      <c r="D4379"/>
      <c r="E4379"/>
    </row>
    <row r="4380" spans="2:5" x14ac:dyDescent="0.45">
      <c r="B4380"/>
      <c r="C4380"/>
      <c r="D4380"/>
      <c r="E4380"/>
    </row>
    <row r="4381" spans="2:5" x14ac:dyDescent="0.45">
      <c r="B4381"/>
      <c r="C4381"/>
      <c r="D4381"/>
      <c r="E4381"/>
    </row>
    <row r="4382" spans="2:5" x14ac:dyDescent="0.45">
      <c r="B4382"/>
      <c r="C4382"/>
      <c r="D4382"/>
      <c r="E4382"/>
    </row>
    <row r="4383" spans="2:5" x14ac:dyDescent="0.45">
      <c r="B4383"/>
      <c r="C4383"/>
      <c r="D4383"/>
      <c r="E4383"/>
    </row>
    <row r="4384" spans="2:5" x14ac:dyDescent="0.45">
      <c r="B4384"/>
      <c r="C4384"/>
      <c r="D4384"/>
      <c r="E4384"/>
    </row>
    <row r="4385" spans="2:5" x14ac:dyDescent="0.45">
      <c r="B4385"/>
      <c r="C4385"/>
      <c r="D4385"/>
      <c r="E4385"/>
    </row>
    <row r="4386" spans="2:5" x14ac:dyDescent="0.45">
      <c r="B4386"/>
      <c r="C4386"/>
      <c r="D4386"/>
      <c r="E4386"/>
    </row>
    <row r="4387" spans="2:5" x14ac:dyDescent="0.45">
      <c r="B4387"/>
      <c r="C4387"/>
      <c r="D4387"/>
      <c r="E4387"/>
    </row>
    <row r="4388" spans="2:5" x14ac:dyDescent="0.45">
      <c r="B4388"/>
      <c r="C4388"/>
      <c r="D4388"/>
      <c r="E4388"/>
    </row>
    <row r="4389" spans="2:5" x14ac:dyDescent="0.45">
      <c r="B4389"/>
      <c r="C4389"/>
      <c r="D4389"/>
      <c r="E4389"/>
    </row>
    <row r="4390" spans="2:5" x14ac:dyDescent="0.45">
      <c r="B4390"/>
      <c r="C4390"/>
      <c r="D4390"/>
      <c r="E4390"/>
    </row>
    <row r="4391" spans="2:5" x14ac:dyDescent="0.45">
      <c r="B4391"/>
      <c r="C4391"/>
      <c r="D4391"/>
      <c r="E4391"/>
    </row>
    <row r="4392" spans="2:5" x14ac:dyDescent="0.45">
      <c r="B4392"/>
      <c r="C4392"/>
      <c r="D4392"/>
      <c r="E4392"/>
    </row>
    <row r="4393" spans="2:5" x14ac:dyDescent="0.45">
      <c r="B4393"/>
      <c r="C4393"/>
      <c r="D4393"/>
      <c r="E4393"/>
    </row>
    <row r="4394" spans="2:5" x14ac:dyDescent="0.45">
      <c r="B4394"/>
      <c r="C4394"/>
      <c r="D4394"/>
      <c r="E4394"/>
    </row>
    <row r="4395" spans="2:5" x14ac:dyDescent="0.45">
      <c r="B4395"/>
      <c r="C4395"/>
      <c r="D4395"/>
      <c r="E4395"/>
    </row>
    <row r="4396" spans="2:5" x14ac:dyDescent="0.45">
      <c r="B4396"/>
      <c r="C4396"/>
      <c r="D4396"/>
      <c r="E4396"/>
    </row>
    <row r="4397" spans="2:5" x14ac:dyDescent="0.45">
      <c r="B4397"/>
      <c r="C4397"/>
      <c r="D4397"/>
      <c r="E4397"/>
    </row>
    <row r="4398" spans="2:5" x14ac:dyDescent="0.45">
      <c r="B4398"/>
      <c r="C4398"/>
      <c r="D4398"/>
      <c r="E4398"/>
    </row>
    <row r="4399" spans="2:5" x14ac:dyDescent="0.45">
      <c r="B4399"/>
      <c r="C4399"/>
      <c r="D4399"/>
      <c r="E4399"/>
    </row>
    <row r="4400" spans="2:5" x14ac:dyDescent="0.45">
      <c r="B4400"/>
      <c r="C4400"/>
      <c r="D4400"/>
      <c r="E4400"/>
    </row>
    <row r="4401" spans="2:5" x14ac:dyDescent="0.45">
      <c r="B4401"/>
      <c r="C4401"/>
      <c r="D4401"/>
      <c r="E4401"/>
    </row>
    <row r="4402" spans="2:5" x14ac:dyDescent="0.45">
      <c r="B4402"/>
      <c r="C4402"/>
      <c r="D4402"/>
      <c r="E4402"/>
    </row>
    <row r="4403" spans="2:5" x14ac:dyDescent="0.45">
      <c r="B4403"/>
      <c r="C4403"/>
      <c r="D4403"/>
      <c r="E4403"/>
    </row>
    <row r="4404" spans="2:5" x14ac:dyDescent="0.45">
      <c r="B4404"/>
      <c r="C4404"/>
      <c r="D4404"/>
      <c r="E4404"/>
    </row>
    <row r="4405" spans="2:5" x14ac:dyDescent="0.45">
      <c r="B4405"/>
      <c r="C4405"/>
      <c r="D4405"/>
      <c r="E4405"/>
    </row>
    <row r="4406" spans="2:5" x14ac:dyDescent="0.45">
      <c r="B4406"/>
      <c r="C4406"/>
      <c r="D4406"/>
      <c r="E4406"/>
    </row>
    <row r="4407" spans="2:5" x14ac:dyDescent="0.45">
      <c r="B4407"/>
      <c r="C4407"/>
      <c r="D4407"/>
      <c r="E4407"/>
    </row>
    <row r="4408" spans="2:5" x14ac:dyDescent="0.45">
      <c r="B4408"/>
      <c r="C4408"/>
      <c r="D4408"/>
      <c r="E4408"/>
    </row>
    <row r="4409" spans="2:5" x14ac:dyDescent="0.45">
      <c r="B4409"/>
      <c r="C4409"/>
      <c r="D4409"/>
      <c r="E4409"/>
    </row>
    <row r="4410" spans="2:5" x14ac:dyDescent="0.45">
      <c r="B4410"/>
      <c r="C4410"/>
      <c r="D4410"/>
      <c r="E4410"/>
    </row>
    <row r="4411" spans="2:5" x14ac:dyDescent="0.45">
      <c r="B4411"/>
      <c r="C4411"/>
      <c r="D4411"/>
      <c r="E4411"/>
    </row>
    <row r="4412" spans="2:5" x14ac:dyDescent="0.45">
      <c r="B4412"/>
      <c r="C4412"/>
      <c r="D4412"/>
      <c r="E4412"/>
    </row>
    <row r="4413" spans="2:5" x14ac:dyDescent="0.45">
      <c r="B4413"/>
      <c r="C4413"/>
      <c r="D4413"/>
      <c r="E4413"/>
    </row>
    <row r="4414" spans="2:5" x14ac:dyDescent="0.45">
      <c r="B4414"/>
      <c r="C4414"/>
      <c r="D4414"/>
      <c r="E4414"/>
    </row>
    <row r="4415" spans="2:5" x14ac:dyDescent="0.45">
      <c r="B4415"/>
      <c r="C4415"/>
      <c r="D4415"/>
      <c r="E4415"/>
    </row>
    <row r="4416" spans="2:5" x14ac:dyDescent="0.45">
      <c r="B4416"/>
      <c r="C4416"/>
      <c r="D4416"/>
      <c r="E4416"/>
    </row>
    <row r="4417" spans="2:5" x14ac:dyDescent="0.45">
      <c r="B4417"/>
      <c r="C4417"/>
      <c r="D4417"/>
      <c r="E4417"/>
    </row>
    <row r="4418" spans="2:5" x14ac:dyDescent="0.45">
      <c r="B4418"/>
      <c r="C4418"/>
      <c r="D4418"/>
      <c r="E4418"/>
    </row>
    <row r="4419" spans="2:5" x14ac:dyDescent="0.45">
      <c r="B4419"/>
      <c r="C4419"/>
      <c r="D4419"/>
      <c r="E4419"/>
    </row>
    <row r="4420" spans="2:5" x14ac:dyDescent="0.45">
      <c r="B4420"/>
      <c r="C4420"/>
      <c r="D4420"/>
      <c r="E4420"/>
    </row>
    <row r="4421" spans="2:5" x14ac:dyDescent="0.45">
      <c r="B4421"/>
      <c r="C4421"/>
      <c r="D4421"/>
      <c r="E4421"/>
    </row>
    <row r="4422" spans="2:5" x14ac:dyDescent="0.45">
      <c r="B4422"/>
      <c r="C4422"/>
      <c r="D4422"/>
      <c r="E4422"/>
    </row>
    <row r="4423" spans="2:5" x14ac:dyDescent="0.45">
      <c r="B4423"/>
      <c r="C4423"/>
      <c r="D4423"/>
      <c r="E4423"/>
    </row>
    <row r="4424" spans="2:5" x14ac:dyDescent="0.45">
      <c r="B4424"/>
      <c r="C4424"/>
      <c r="D4424"/>
      <c r="E4424"/>
    </row>
    <row r="4425" spans="2:5" x14ac:dyDescent="0.45">
      <c r="B4425"/>
      <c r="C4425"/>
      <c r="D4425"/>
      <c r="E4425"/>
    </row>
    <row r="4426" spans="2:5" x14ac:dyDescent="0.45">
      <c r="B4426"/>
      <c r="C4426"/>
      <c r="D4426"/>
      <c r="E4426"/>
    </row>
    <row r="4427" spans="2:5" x14ac:dyDescent="0.45">
      <c r="B4427"/>
      <c r="C4427"/>
      <c r="D4427"/>
      <c r="E4427"/>
    </row>
    <row r="4428" spans="2:5" x14ac:dyDescent="0.45">
      <c r="B4428"/>
      <c r="C4428"/>
      <c r="D4428"/>
      <c r="E4428"/>
    </row>
    <row r="4429" spans="2:5" x14ac:dyDescent="0.45">
      <c r="B4429"/>
      <c r="C4429"/>
      <c r="D4429"/>
      <c r="E4429"/>
    </row>
    <row r="4430" spans="2:5" x14ac:dyDescent="0.45">
      <c r="B4430"/>
      <c r="C4430"/>
      <c r="D4430"/>
      <c r="E4430"/>
    </row>
    <row r="4431" spans="2:5" x14ac:dyDescent="0.45">
      <c r="B4431"/>
      <c r="C4431"/>
      <c r="D4431"/>
      <c r="E4431"/>
    </row>
    <row r="4432" spans="2:5" x14ac:dyDescent="0.45">
      <c r="B4432"/>
      <c r="C4432"/>
      <c r="D4432"/>
      <c r="E4432"/>
    </row>
    <row r="4433" spans="2:5" x14ac:dyDescent="0.45">
      <c r="B4433"/>
      <c r="C4433"/>
      <c r="D4433"/>
      <c r="E4433"/>
    </row>
    <row r="4434" spans="2:5" x14ac:dyDescent="0.45">
      <c r="B4434"/>
      <c r="C4434"/>
      <c r="D4434"/>
      <c r="E4434"/>
    </row>
    <row r="4435" spans="2:5" x14ac:dyDescent="0.45">
      <c r="B4435"/>
      <c r="C4435"/>
      <c r="D4435"/>
      <c r="E4435"/>
    </row>
    <row r="4436" spans="2:5" x14ac:dyDescent="0.45">
      <c r="B4436"/>
      <c r="C4436"/>
      <c r="D4436"/>
      <c r="E4436"/>
    </row>
    <row r="4437" spans="2:5" x14ac:dyDescent="0.45">
      <c r="B4437"/>
      <c r="C4437"/>
      <c r="D4437"/>
      <c r="E4437"/>
    </row>
    <row r="4438" spans="2:5" x14ac:dyDescent="0.45">
      <c r="B4438"/>
      <c r="C4438"/>
      <c r="D4438"/>
      <c r="E4438"/>
    </row>
    <row r="4439" spans="2:5" x14ac:dyDescent="0.45">
      <c r="B4439"/>
      <c r="C4439"/>
      <c r="D4439"/>
      <c r="E4439"/>
    </row>
    <row r="4440" spans="2:5" x14ac:dyDescent="0.45">
      <c r="B4440"/>
      <c r="C4440"/>
      <c r="D4440"/>
      <c r="E4440"/>
    </row>
    <row r="4441" spans="2:5" x14ac:dyDescent="0.45">
      <c r="B4441"/>
      <c r="C4441"/>
      <c r="D4441"/>
      <c r="E4441"/>
    </row>
    <row r="4442" spans="2:5" x14ac:dyDescent="0.45">
      <c r="B4442"/>
      <c r="C4442"/>
      <c r="D4442"/>
      <c r="E4442"/>
    </row>
    <row r="4443" spans="2:5" x14ac:dyDescent="0.45">
      <c r="B4443"/>
      <c r="C4443"/>
      <c r="D4443"/>
      <c r="E4443"/>
    </row>
    <row r="4444" spans="2:5" x14ac:dyDescent="0.45">
      <c r="B4444"/>
      <c r="C4444"/>
      <c r="D4444"/>
      <c r="E4444"/>
    </row>
    <row r="4445" spans="2:5" x14ac:dyDescent="0.45">
      <c r="B4445"/>
      <c r="C4445"/>
      <c r="D4445"/>
      <c r="E4445"/>
    </row>
    <row r="4446" spans="2:5" x14ac:dyDescent="0.45">
      <c r="B4446"/>
      <c r="C4446"/>
      <c r="D4446"/>
      <c r="E4446"/>
    </row>
    <row r="4447" spans="2:5" x14ac:dyDescent="0.45">
      <c r="B4447"/>
      <c r="C4447"/>
      <c r="D4447"/>
      <c r="E4447"/>
    </row>
    <row r="4448" spans="2:5" x14ac:dyDescent="0.45">
      <c r="B4448"/>
      <c r="C4448"/>
      <c r="D4448"/>
      <c r="E4448"/>
    </row>
    <row r="4449" spans="2:5" x14ac:dyDescent="0.45">
      <c r="B4449"/>
      <c r="C4449"/>
      <c r="D4449"/>
      <c r="E4449"/>
    </row>
    <row r="4450" spans="2:5" x14ac:dyDescent="0.45">
      <c r="B4450"/>
      <c r="C4450"/>
      <c r="D4450"/>
      <c r="E4450"/>
    </row>
    <row r="4451" spans="2:5" x14ac:dyDescent="0.45">
      <c r="B4451"/>
      <c r="C4451"/>
      <c r="D4451"/>
      <c r="E4451"/>
    </row>
    <row r="4452" spans="2:5" x14ac:dyDescent="0.45">
      <c r="B4452"/>
      <c r="C4452"/>
      <c r="D4452"/>
      <c r="E4452"/>
    </row>
    <row r="4453" spans="2:5" x14ac:dyDescent="0.45">
      <c r="B4453"/>
      <c r="C4453"/>
      <c r="D4453"/>
      <c r="E4453"/>
    </row>
    <row r="4454" spans="2:5" x14ac:dyDescent="0.45">
      <c r="B4454"/>
      <c r="C4454"/>
      <c r="D4454"/>
      <c r="E4454"/>
    </row>
    <row r="4455" spans="2:5" x14ac:dyDescent="0.45">
      <c r="B4455"/>
      <c r="C4455"/>
      <c r="D4455"/>
      <c r="E4455"/>
    </row>
    <row r="4456" spans="2:5" x14ac:dyDescent="0.45">
      <c r="B4456"/>
      <c r="C4456"/>
      <c r="D4456"/>
      <c r="E4456"/>
    </row>
    <row r="4457" spans="2:5" x14ac:dyDescent="0.45">
      <c r="B4457"/>
      <c r="C4457"/>
      <c r="D4457"/>
      <c r="E4457"/>
    </row>
    <row r="4458" spans="2:5" x14ac:dyDescent="0.45">
      <c r="B4458"/>
      <c r="C4458"/>
      <c r="D4458"/>
      <c r="E4458"/>
    </row>
    <row r="4459" spans="2:5" x14ac:dyDescent="0.45">
      <c r="B4459"/>
      <c r="C4459"/>
      <c r="D4459"/>
      <c r="E4459"/>
    </row>
    <row r="4460" spans="2:5" x14ac:dyDescent="0.45">
      <c r="B4460"/>
      <c r="C4460"/>
      <c r="D4460"/>
      <c r="E4460"/>
    </row>
    <row r="4461" spans="2:5" x14ac:dyDescent="0.45">
      <c r="B4461"/>
      <c r="C4461"/>
      <c r="D4461"/>
      <c r="E4461"/>
    </row>
    <row r="4462" spans="2:5" x14ac:dyDescent="0.45">
      <c r="B4462"/>
      <c r="C4462"/>
      <c r="D4462"/>
      <c r="E4462"/>
    </row>
    <row r="4463" spans="2:5" x14ac:dyDescent="0.45">
      <c r="B4463"/>
      <c r="C4463"/>
      <c r="D4463"/>
      <c r="E4463"/>
    </row>
    <row r="4464" spans="2:5" x14ac:dyDescent="0.45">
      <c r="B4464"/>
      <c r="C4464"/>
      <c r="D4464"/>
      <c r="E4464"/>
    </row>
    <row r="4465" spans="2:5" x14ac:dyDescent="0.45">
      <c r="B4465"/>
      <c r="C4465"/>
      <c r="D4465"/>
      <c r="E4465"/>
    </row>
    <row r="4466" spans="2:5" x14ac:dyDescent="0.45">
      <c r="B4466"/>
      <c r="C4466"/>
      <c r="D4466"/>
      <c r="E4466"/>
    </row>
    <row r="4467" spans="2:5" x14ac:dyDescent="0.45">
      <c r="B4467"/>
      <c r="C4467"/>
      <c r="D4467"/>
      <c r="E4467"/>
    </row>
    <row r="4468" spans="2:5" x14ac:dyDescent="0.45">
      <c r="B4468"/>
      <c r="C4468"/>
      <c r="D4468"/>
      <c r="E4468"/>
    </row>
    <row r="4469" spans="2:5" x14ac:dyDescent="0.45">
      <c r="B4469"/>
      <c r="C4469"/>
      <c r="D4469"/>
      <c r="E4469"/>
    </row>
    <row r="4470" spans="2:5" x14ac:dyDescent="0.45">
      <c r="B4470"/>
      <c r="C4470"/>
      <c r="D4470"/>
      <c r="E4470"/>
    </row>
    <row r="4471" spans="2:5" x14ac:dyDescent="0.45">
      <c r="B4471"/>
      <c r="C4471"/>
      <c r="D4471"/>
      <c r="E4471"/>
    </row>
    <row r="4472" spans="2:5" x14ac:dyDescent="0.45">
      <c r="B4472"/>
      <c r="C4472"/>
      <c r="D4472"/>
      <c r="E4472"/>
    </row>
    <row r="4473" spans="2:5" x14ac:dyDescent="0.45">
      <c r="B4473"/>
      <c r="C4473"/>
      <c r="D4473"/>
      <c r="E4473"/>
    </row>
    <row r="4474" spans="2:5" x14ac:dyDescent="0.45">
      <c r="B4474"/>
      <c r="C4474"/>
      <c r="D4474"/>
      <c r="E4474"/>
    </row>
    <row r="4475" spans="2:5" x14ac:dyDescent="0.45">
      <c r="B4475"/>
      <c r="C4475"/>
      <c r="D4475"/>
      <c r="E4475"/>
    </row>
    <row r="4476" spans="2:5" x14ac:dyDescent="0.45">
      <c r="B4476"/>
      <c r="C4476"/>
      <c r="D4476"/>
      <c r="E4476"/>
    </row>
    <row r="4477" spans="2:5" x14ac:dyDescent="0.45">
      <c r="B4477"/>
      <c r="C4477"/>
      <c r="D4477"/>
      <c r="E4477"/>
    </row>
    <row r="4478" spans="2:5" x14ac:dyDescent="0.45">
      <c r="B4478"/>
      <c r="C4478"/>
      <c r="D4478"/>
      <c r="E4478"/>
    </row>
    <row r="4479" spans="2:5" x14ac:dyDescent="0.45">
      <c r="B4479"/>
      <c r="C4479"/>
      <c r="D4479"/>
      <c r="E4479"/>
    </row>
    <row r="4480" spans="2:5" x14ac:dyDescent="0.45">
      <c r="B4480"/>
      <c r="C4480"/>
      <c r="D4480"/>
      <c r="E4480"/>
    </row>
    <row r="4481" spans="2:5" x14ac:dyDescent="0.45">
      <c r="B4481"/>
      <c r="C4481"/>
      <c r="D4481"/>
      <c r="E4481"/>
    </row>
    <row r="4482" spans="2:5" x14ac:dyDescent="0.45">
      <c r="B4482"/>
      <c r="C4482"/>
      <c r="D4482"/>
      <c r="E4482"/>
    </row>
    <row r="4483" spans="2:5" x14ac:dyDescent="0.45">
      <c r="B4483"/>
      <c r="C4483"/>
      <c r="D4483"/>
      <c r="E4483"/>
    </row>
    <row r="4484" spans="2:5" x14ac:dyDescent="0.45">
      <c r="B4484"/>
      <c r="C4484"/>
      <c r="D4484"/>
      <c r="E4484"/>
    </row>
    <row r="4485" spans="2:5" x14ac:dyDescent="0.45">
      <c r="B4485"/>
      <c r="C4485"/>
      <c r="D4485"/>
      <c r="E4485"/>
    </row>
    <row r="4486" spans="2:5" x14ac:dyDescent="0.45">
      <c r="B4486"/>
      <c r="C4486"/>
      <c r="D4486"/>
      <c r="E4486"/>
    </row>
    <row r="4487" spans="2:5" x14ac:dyDescent="0.45">
      <c r="B4487"/>
      <c r="C4487"/>
      <c r="D4487"/>
      <c r="E4487"/>
    </row>
    <row r="4488" spans="2:5" x14ac:dyDescent="0.45">
      <c r="B4488"/>
      <c r="C4488"/>
      <c r="D4488"/>
      <c r="E4488"/>
    </row>
    <row r="4489" spans="2:5" x14ac:dyDescent="0.45">
      <c r="B4489"/>
      <c r="C4489"/>
      <c r="D4489"/>
      <c r="E4489"/>
    </row>
    <row r="4490" spans="2:5" x14ac:dyDescent="0.45">
      <c r="B4490"/>
      <c r="C4490"/>
      <c r="D4490"/>
      <c r="E4490"/>
    </row>
    <row r="4491" spans="2:5" x14ac:dyDescent="0.45">
      <c r="B4491"/>
      <c r="C4491"/>
      <c r="D4491"/>
      <c r="E4491"/>
    </row>
    <row r="4492" spans="2:5" x14ac:dyDescent="0.45">
      <c r="B4492"/>
      <c r="C4492"/>
      <c r="D4492"/>
      <c r="E4492"/>
    </row>
    <row r="4493" spans="2:5" x14ac:dyDescent="0.45">
      <c r="B4493"/>
      <c r="C4493"/>
      <c r="D4493"/>
      <c r="E4493"/>
    </row>
    <row r="4494" spans="2:5" x14ac:dyDescent="0.45">
      <c r="B4494"/>
      <c r="C4494"/>
      <c r="D4494"/>
      <c r="E4494"/>
    </row>
    <row r="4495" spans="2:5" x14ac:dyDescent="0.45">
      <c r="B4495"/>
      <c r="C4495"/>
      <c r="D4495"/>
      <c r="E4495"/>
    </row>
    <row r="4496" spans="2:5" x14ac:dyDescent="0.45">
      <c r="B4496"/>
      <c r="C4496"/>
      <c r="D4496"/>
      <c r="E4496"/>
    </row>
    <row r="4497" spans="2:5" x14ac:dyDescent="0.45">
      <c r="B4497"/>
      <c r="C4497"/>
      <c r="D4497"/>
      <c r="E4497"/>
    </row>
    <row r="4498" spans="2:5" x14ac:dyDescent="0.45">
      <c r="B4498"/>
      <c r="C4498"/>
      <c r="D4498"/>
      <c r="E4498"/>
    </row>
    <row r="4499" spans="2:5" x14ac:dyDescent="0.45">
      <c r="B4499"/>
      <c r="C4499"/>
      <c r="D4499"/>
      <c r="E4499"/>
    </row>
    <row r="4500" spans="2:5" x14ac:dyDescent="0.45">
      <c r="B4500"/>
      <c r="C4500"/>
      <c r="D4500"/>
      <c r="E4500"/>
    </row>
    <row r="4501" spans="2:5" x14ac:dyDescent="0.45">
      <c r="B4501"/>
      <c r="C4501"/>
      <c r="D4501"/>
      <c r="E4501"/>
    </row>
    <row r="4502" spans="2:5" x14ac:dyDescent="0.45">
      <c r="B4502"/>
      <c r="C4502"/>
      <c r="D4502"/>
      <c r="E4502"/>
    </row>
    <row r="4503" spans="2:5" x14ac:dyDescent="0.45">
      <c r="B4503"/>
      <c r="C4503"/>
      <c r="D4503"/>
      <c r="E4503"/>
    </row>
    <row r="4504" spans="2:5" x14ac:dyDescent="0.45">
      <c r="B4504"/>
      <c r="C4504"/>
      <c r="D4504"/>
      <c r="E4504"/>
    </row>
    <row r="4505" spans="2:5" x14ac:dyDescent="0.45">
      <c r="B4505"/>
      <c r="C4505"/>
      <c r="D4505"/>
      <c r="E4505"/>
    </row>
    <row r="4506" spans="2:5" x14ac:dyDescent="0.45">
      <c r="B4506"/>
      <c r="C4506"/>
      <c r="D4506"/>
      <c r="E4506"/>
    </row>
    <row r="4507" spans="2:5" x14ac:dyDescent="0.45">
      <c r="B4507"/>
      <c r="C4507"/>
      <c r="D4507"/>
      <c r="E4507"/>
    </row>
    <row r="4508" spans="2:5" x14ac:dyDescent="0.45">
      <c r="B4508"/>
      <c r="C4508"/>
      <c r="D4508"/>
      <c r="E4508"/>
    </row>
    <row r="4509" spans="2:5" x14ac:dyDescent="0.45">
      <c r="B4509"/>
      <c r="C4509"/>
      <c r="D4509"/>
      <c r="E4509"/>
    </row>
    <row r="4510" spans="2:5" x14ac:dyDescent="0.45">
      <c r="B4510"/>
      <c r="C4510"/>
      <c r="D4510"/>
      <c r="E4510"/>
    </row>
    <row r="4511" spans="2:5" x14ac:dyDescent="0.45">
      <c r="B4511"/>
      <c r="C4511"/>
      <c r="D4511"/>
      <c r="E4511"/>
    </row>
    <row r="4512" spans="2:5" x14ac:dyDescent="0.45">
      <c r="B4512"/>
      <c r="C4512"/>
      <c r="D4512"/>
      <c r="E4512"/>
    </row>
    <row r="4513" spans="2:5" x14ac:dyDescent="0.45">
      <c r="B4513"/>
      <c r="C4513"/>
      <c r="D4513"/>
      <c r="E4513"/>
    </row>
    <row r="4514" spans="2:5" x14ac:dyDescent="0.45">
      <c r="B4514"/>
      <c r="C4514"/>
      <c r="D4514"/>
      <c r="E4514"/>
    </row>
    <row r="4515" spans="2:5" x14ac:dyDescent="0.45">
      <c r="B4515"/>
      <c r="C4515"/>
      <c r="D4515"/>
      <c r="E4515"/>
    </row>
    <row r="4516" spans="2:5" x14ac:dyDescent="0.45">
      <c r="B4516"/>
      <c r="C4516"/>
      <c r="D4516"/>
      <c r="E4516"/>
    </row>
    <row r="4517" spans="2:5" x14ac:dyDescent="0.45">
      <c r="B4517"/>
      <c r="C4517"/>
      <c r="D4517"/>
      <c r="E4517"/>
    </row>
    <row r="4518" spans="2:5" x14ac:dyDescent="0.45">
      <c r="B4518"/>
      <c r="C4518"/>
      <c r="D4518"/>
      <c r="E4518"/>
    </row>
    <row r="4519" spans="2:5" x14ac:dyDescent="0.45">
      <c r="B4519"/>
      <c r="C4519"/>
      <c r="D4519"/>
      <c r="E4519"/>
    </row>
    <row r="4520" spans="2:5" x14ac:dyDescent="0.45">
      <c r="B4520"/>
      <c r="C4520"/>
      <c r="D4520"/>
      <c r="E4520"/>
    </row>
    <row r="4521" spans="2:5" x14ac:dyDescent="0.45">
      <c r="B4521"/>
      <c r="C4521"/>
      <c r="D4521"/>
      <c r="E4521"/>
    </row>
    <row r="4522" spans="2:5" x14ac:dyDescent="0.45">
      <c r="B4522"/>
      <c r="C4522"/>
      <c r="D4522"/>
      <c r="E4522"/>
    </row>
    <row r="4523" spans="2:5" x14ac:dyDescent="0.45">
      <c r="B4523"/>
      <c r="C4523"/>
      <c r="D4523"/>
      <c r="E4523"/>
    </row>
    <row r="4524" spans="2:5" x14ac:dyDescent="0.45">
      <c r="B4524"/>
      <c r="C4524"/>
      <c r="D4524"/>
      <c r="E4524"/>
    </row>
    <row r="4525" spans="2:5" x14ac:dyDescent="0.45">
      <c r="B4525"/>
      <c r="C4525"/>
      <c r="D4525"/>
      <c r="E4525"/>
    </row>
    <row r="4526" spans="2:5" x14ac:dyDescent="0.45">
      <c r="B4526"/>
      <c r="C4526"/>
      <c r="D4526"/>
      <c r="E4526"/>
    </row>
    <row r="4527" spans="2:5" x14ac:dyDescent="0.45">
      <c r="B4527"/>
      <c r="C4527"/>
      <c r="D4527"/>
      <c r="E4527"/>
    </row>
    <row r="4528" spans="2:5" x14ac:dyDescent="0.45">
      <c r="B4528"/>
      <c r="C4528"/>
      <c r="D4528"/>
      <c r="E4528"/>
    </row>
    <row r="4529" spans="2:5" x14ac:dyDescent="0.45">
      <c r="B4529"/>
      <c r="C4529"/>
      <c r="D4529"/>
      <c r="E4529"/>
    </row>
    <row r="4530" spans="2:5" x14ac:dyDescent="0.45">
      <c r="B4530"/>
      <c r="C4530"/>
      <c r="D4530"/>
      <c r="E4530"/>
    </row>
    <row r="4531" spans="2:5" x14ac:dyDescent="0.45">
      <c r="B4531"/>
      <c r="C4531"/>
      <c r="D4531"/>
      <c r="E4531"/>
    </row>
    <row r="4532" spans="2:5" x14ac:dyDescent="0.45">
      <c r="B4532"/>
      <c r="C4532"/>
      <c r="D4532"/>
      <c r="E4532"/>
    </row>
    <row r="4533" spans="2:5" x14ac:dyDescent="0.45">
      <c r="B4533"/>
      <c r="C4533"/>
      <c r="D4533"/>
      <c r="E4533"/>
    </row>
    <row r="4534" spans="2:5" x14ac:dyDescent="0.45">
      <c r="B4534"/>
      <c r="C4534"/>
      <c r="D4534"/>
      <c r="E4534"/>
    </row>
    <row r="4535" spans="2:5" x14ac:dyDescent="0.45">
      <c r="B4535"/>
      <c r="C4535"/>
      <c r="D4535"/>
      <c r="E4535"/>
    </row>
    <row r="4536" spans="2:5" x14ac:dyDescent="0.45">
      <c r="B4536"/>
      <c r="C4536"/>
      <c r="D4536"/>
      <c r="E4536"/>
    </row>
    <row r="4537" spans="2:5" x14ac:dyDescent="0.45">
      <c r="B4537"/>
      <c r="C4537"/>
      <c r="D4537"/>
      <c r="E4537"/>
    </row>
    <row r="4538" spans="2:5" x14ac:dyDescent="0.45">
      <c r="B4538"/>
      <c r="C4538"/>
      <c r="D4538"/>
      <c r="E4538"/>
    </row>
    <row r="4539" spans="2:5" x14ac:dyDescent="0.45">
      <c r="B4539"/>
      <c r="C4539"/>
      <c r="D4539"/>
      <c r="E4539"/>
    </row>
    <row r="4540" spans="2:5" x14ac:dyDescent="0.45">
      <c r="B4540"/>
      <c r="C4540"/>
      <c r="D4540"/>
      <c r="E4540"/>
    </row>
    <row r="4541" spans="2:5" x14ac:dyDescent="0.45">
      <c r="B4541"/>
      <c r="C4541"/>
      <c r="D4541"/>
      <c r="E4541"/>
    </row>
    <row r="4542" spans="2:5" x14ac:dyDescent="0.45">
      <c r="B4542"/>
      <c r="C4542"/>
      <c r="D4542"/>
      <c r="E4542"/>
    </row>
    <row r="4543" spans="2:5" x14ac:dyDescent="0.45">
      <c r="B4543"/>
      <c r="C4543"/>
      <c r="D4543"/>
      <c r="E4543"/>
    </row>
    <row r="4544" spans="2:5" x14ac:dyDescent="0.45">
      <c r="B4544"/>
      <c r="C4544"/>
      <c r="D4544"/>
      <c r="E4544"/>
    </row>
    <row r="4545" spans="2:5" x14ac:dyDescent="0.45">
      <c r="B4545"/>
      <c r="C4545"/>
      <c r="D4545"/>
      <c r="E4545"/>
    </row>
    <row r="4546" spans="2:5" x14ac:dyDescent="0.45">
      <c r="B4546"/>
      <c r="C4546"/>
      <c r="D4546"/>
      <c r="E4546"/>
    </row>
    <row r="4547" spans="2:5" x14ac:dyDescent="0.45">
      <c r="B4547"/>
      <c r="C4547"/>
      <c r="D4547"/>
      <c r="E4547"/>
    </row>
    <row r="4548" spans="2:5" x14ac:dyDescent="0.45">
      <c r="B4548"/>
      <c r="C4548"/>
      <c r="D4548"/>
      <c r="E4548"/>
    </row>
    <row r="4549" spans="2:5" x14ac:dyDescent="0.45">
      <c r="B4549"/>
      <c r="C4549"/>
      <c r="D4549"/>
      <c r="E4549"/>
    </row>
    <row r="4550" spans="2:5" x14ac:dyDescent="0.45">
      <c r="B4550"/>
      <c r="C4550"/>
      <c r="D4550"/>
      <c r="E4550"/>
    </row>
    <row r="4551" spans="2:5" x14ac:dyDescent="0.45">
      <c r="B4551"/>
      <c r="C4551"/>
      <c r="D4551"/>
      <c r="E4551"/>
    </row>
    <row r="4552" spans="2:5" x14ac:dyDescent="0.45">
      <c r="B4552"/>
      <c r="C4552"/>
      <c r="D4552"/>
      <c r="E4552"/>
    </row>
    <row r="4553" spans="2:5" x14ac:dyDescent="0.45">
      <c r="B4553"/>
      <c r="C4553"/>
      <c r="D4553"/>
      <c r="E4553"/>
    </row>
    <row r="4554" spans="2:5" x14ac:dyDescent="0.45">
      <c r="B4554"/>
      <c r="C4554"/>
      <c r="D4554"/>
      <c r="E4554"/>
    </row>
    <row r="4555" spans="2:5" x14ac:dyDescent="0.45">
      <c r="B4555"/>
      <c r="C4555"/>
      <c r="D4555"/>
      <c r="E4555"/>
    </row>
    <row r="4556" spans="2:5" x14ac:dyDescent="0.45">
      <c r="B4556"/>
      <c r="C4556"/>
      <c r="D4556"/>
      <c r="E4556"/>
    </row>
    <row r="4557" spans="2:5" x14ac:dyDescent="0.45">
      <c r="B4557"/>
      <c r="C4557"/>
      <c r="D4557"/>
      <c r="E4557"/>
    </row>
    <row r="4558" spans="2:5" x14ac:dyDescent="0.45">
      <c r="B4558"/>
      <c r="C4558"/>
      <c r="D4558"/>
      <c r="E4558"/>
    </row>
    <row r="4559" spans="2:5" x14ac:dyDescent="0.45">
      <c r="B4559"/>
      <c r="C4559"/>
      <c r="D4559"/>
      <c r="E4559"/>
    </row>
    <row r="4560" spans="2:5" x14ac:dyDescent="0.45">
      <c r="B4560"/>
      <c r="C4560"/>
      <c r="D4560"/>
      <c r="E4560"/>
    </row>
    <row r="4561" spans="2:5" x14ac:dyDescent="0.45">
      <c r="B4561"/>
      <c r="C4561"/>
      <c r="D4561"/>
      <c r="E4561"/>
    </row>
    <row r="4562" spans="2:5" x14ac:dyDescent="0.45">
      <c r="B4562"/>
      <c r="C4562"/>
      <c r="D4562"/>
      <c r="E4562"/>
    </row>
    <row r="4563" spans="2:5" x14ac:dyDescent="0.45">
      <c r="B4563"/>
      <c r="C4563"/>
      <c r="D4563"/>
      <c r="E4563"/>
    </row>
    <row r="4564" spans="2:5" x14ac:dyDescent="0.45">
      <c r="B4564"/>
      <c r="C4564"/>
      <c r="D4564"/>
      <c r="E4564"/>
    </row>
    <row r="4565" spans="2:5" x14ac:dyDescent="0.45">
      <c r="B4565"/>
      <c r="C4565"/>
      <c r="D4565"/>
      <c r="E4565"/>
    </row>
    <row r="4566" spans="2:5" x14ac:dyDescent="0.45">
      <c r="B4566"/>
      <c r="C4566"/>
      <c r="D4566"/>
      <c r="E4566"/>
    </row>
    <row r="4567" spans="2:5" x14ac:dyDescent="0.45">
      <c r="B4567"/>
      <c r="C4567"/>
      <c r="D4567"/>
      <c r="E4567"/>
    </row>
    <row r="4568" spans="2:5" x14ac:dyDescent="0.45">
      <c r="B4568"/>
      <c r="C4568"/>
      <c r="D4568"/>
      <c r="E4568"/>
    </row>
    <row r="4569" spans="2:5" x14ac:dyDescent="0.45">
      <c r="B4569"/>
      <c r="C4569"/>
      <c r="D4569"/>
      <c r="E4569"/>
    </row>
    <row r="4570" spans="2:5" x14ac:dyDescent="0.45">
      <c r="B4570"/>
      <c r="C4570"/>
      <c r="D4570"/>
      <c r="E4570"/>
    </row>
    <row r="4571" spans="2:5" x14ac:dyDescent="0.45">
      <c r="B4571"/>
      <c r="C4571"/>
      <c r="D4571"/>
      <c r="E4571"/>
    </row>
    <row r="4572" spans="2:5" x14ac:dyDescent="0.45">
      <c r="B4572"/>
      <c r="C4572"/>
      <c r="D4572"/>
      <c r="E4572"/>
    </row>
    <row r="4573" spans="2:5" x14ac:dyDescent="0.45">
      <c r="B4573"/>
      <c r="C4573"/>
      <c r="D4573"/>
      <c r="E4573"/>
    </row>
    <row r="4574" spans="2:5" x14ac:dyDescent="0.45">
      <c r="B4574"/>
      <c r="C4574"/>
      <c r="D4574"/>
      <c r="E4574"/>
    </row>
    <row r="4575" spans="2:5" x14ac:dyDescent="0.45">
      <c r="B4575"/>
      <c r="C4575"/>
      <c r="D4575"/>
      <c r="E4575"/>
    </row>
    <row r="4576" spans="2:5" x14ac:dyDescent="0.45">
      <c r="B4576"/>
      <c r="C4576"/>
      <c r="D4576"/>
      <c r="E4576"/>
    </row>
    <row r="4577" spans="2:5" x14ac:dyDescent="0.45">
      <c r="B4577"/>
      <c r="C4577"/>
      <c r="D4577"/>
      <c r="E4577"/>
    </row>
    <row r="4578" spans="2:5" x14ac:dyDescent="0.45">
      <c r="B4578"/>
      <c r="C4578"/>
      <c r="D4578"/>
      <c r="E4578"/>
    </row>
    <row r="4579" spans="2:5" x14ac:dyDescent="0.45">
      <c r="B4579"/>
      <c r="C4579"/>
      <c r="D4579"/>
      <c r="E4579"/>
    </row>
    <row r="4580" spans="2:5" x14ac:dyDescent="0.45">
      <c r="B4580"/>
      <c r="C4580"/>
      <c r="D4580"/>
      <c r="E4580"/>
    </row>
    <row r="4581" spans="2:5" x14ac:dyDescent="0.45">
      <c r="B4581"/>
      <c r="C4581"/>
      <c r="D4581"/>
      <c r="E4581"/>
    </row>
    <row r="4582" spans="2:5" x14ac:dyDescent="0.45">
      <c r="B4582"/>
      <c r="C4582"/>
      <c r="D4582"/>
      <c r="E4582"/>
    </row>
    <row r="4583" spans="2:5" x14ac:dyDescent="0.45">
      <c r="B4583"/>
      <c r="C4583"/>
      <c r="D4583"/>
      <c r="E4583"/>
    </row>
    <row r="4584" spans="2:5" x14ac:dyDescent="0.45">
      <c r="B4584"/>
      <c r="C4584"/>
      <c r="D4584"/>
      <c r="E4584"/>
    </row>
    <row r="4585" spans="2:5" x14ac:dyDescent="0.45">
      <c r="B4585"/>
      <c r="C4585"/>
      <c r="D4585"/>
      <c r="E4585"/>
    </row>
    <row r="4586" spans="2:5" x14ac:dyDescent="0.45">
      <c r="B4586"/>
      <c r="C4586"/>
      <c r="D4586"/>
      <c r="E4586"/>
    </row>
    <row r="4587" spans="2:5" x14ac:dyDescent="0.45">
      <c r="B4587"/>
      <c r="C4587"/>
      <c r="D4587"/>
      <c r="E4587"/>
    </row>
    <row r="4588" spans="2:5" x14ac:dyDescent="0.45">
      <c r="B4588"/>
      <c r="C4588"/>
      <c r="D4588"/>
      <c r="E4588"/>
    </row>
    <row r="4589" spans="2:5" x14ac:dyDescent="0.45">
      <c r="B4589"/>
      <c r="C4589"/>
      <c r="D4589"/>
      <c r="E4589"/>
    </row>
    <row r="4590" spans="2:5" x14ac:dyDescent="0.45">
      <c r="B4590"/>
      <c r="C4590"/>
      <c r="D4590"/>
      <c r="E4590"/>
    </row>
    <row r="4591" spans="2:5" x14ac:dyDescent="0.45">
      <c r="B4591"/>
      <c r="C4591"/>
      <c r="D4591"/>
      <c r="E4591"/>
    </row>
    <row r="4592" spans="2:5" x14ac:dyDescent="0.45">
      <c r="B4592"/>
      <c r="C4592"/>
      <c r="D4592"/>
      <c r="E4592"/>
    </row>
    <row r="4593" spans="2:5" x14ac:dyDescent="0.45">
      <c r="B4593"/>
      <c r="C4593"/>
      <c r="D4593"/>
      <c r="E4593"/>
    </row>
    <row r="4594" spans="2:5" x14ac:dyDescent="0.45">
      <c r="B4594"/>
      <c r="C4594"/>
      <c r="D4594"/>
      <c r="E4594"/>
    </row>
    <row r="4595" spans="2:5" x14ac:dyDescent="0.45">
      <c r="B4595"/>
      <c r="C4595"/>
      <c r="D4595"/>
      <c r="E4595"/>
    </row>
    <row r="4596" spans="2:5" x14ac:dyDescent="0.45">
      <c r="B4596"/>
      <c r="C4596"/>
      <c r="D4596"/>
      <c r="E4596"/>
    </row>
    <row r="4597" spans="2:5" x14ac:dyDescent="0.45">
      <c r="B4597"/>
      <c r="C4597"/>
      <c r="D4597"/>
      <c r="E4597"/>
    </row>
    <row r="4598" spans="2:5" x14ac:dyDescent="0.45">
      <c r="B4598"/>
      <c r="C4598"/>
      <c r="D4598"/>
      <c r="E4598"/>
    </row>
    <row r="4599" spans="2:5" x14ac:dyDescent="0.45">
      <c r="B4599"/>
      <c r="C4599"/>
      <c r="D4599"/>
      <c r="E4599"/>
    </row>
    <row r="4600" spans="2:5" x14ac:dyDescent="0.45">
      <c r="B4600"/>
      <c r="C4600"/>
      <c r="D4600"/>
      <c r="E4600"/>
    </row>
    <row r="4601" spans="2:5" x14ac:dyDescent="0.45">
      <c r="B4601"/>
      <c r="C4601"/>
      <c r="D4601"/>
      <c r="E4601"/>
    </row>
    <row r="4602" spans="2:5" x14ac:dyDescent="0.45">
      <c r="B4602"/>
      <c r="C4602"/>
      <c r="D4602"/>
      <c r="E4602"/>
    </row>
    <row r="4603" spans="2:5" x14ac:dyDescent="0.45">
      <c r="B4603"/>
      <c r="C4603"/>
      <c r="D4603"/>
      <c r="E4603"/>
    </row>
    <row r="4604" spans="2:5" x14ac:dyDescent="0.45">
      <c r="B4604"/>
      <c r="C4604"/>
      <c r="D4604"/>
      <c r="E4604"/>
    </row>
    <row r="4605" spans="2:5" x14ac:dyDescent="0.45">
      <c r="B4605"/>
      <c r="C4605"/>
      <c r="D4605"/>
      <c r="E4605"/>
    </row>
    <row r="4606" spans="2:5" x14ac:dyDescent="0.45">
      <c r="B4606"/>
      <c r="C4606"/>
      <c r="D4606"/>
      <c r="E4606"/>
    </row>
    <row r="4607" spans="2:5" x14ac:dyDescent="0.45">
      <c r="B4607"/>
      <c r="C4607"/>
      <c r="D4607"/>
      <c r="E4607"/>
    </row>
    <row r="4608" spans="2:5" x14ac:dyDescent="0.45">
      <c r="B4608"/>
      <c r="C4608"/>
      <c r="D4608"/>
      <c r="E4608"/>
    </row>
    <row r="4609" spans="2:5" x14ac:dyDescent="0.45">
      <c r="B4609"/>
      <c r="C4609"/>
      <c r="D4609"/>
      <c r="E4609"/>
    </row>
    <row r="4610" spans="2:5" x14ac:dyDescent="0.45">
      <c r="B4610"/>
      <c r="C4610"/>
      <c r="D4610"/>
      <c r="E4610"/>
    </row>
    <row r="4611" spans="2:5" x14ac:dyDescent="0.45">
      <c r="B4611"/>
      <c r="C4611"/>
      <c r="D4611"/>
      <c r="E4611"/>
    </row>
    <row r="4612" spans="2:5" x14ac:dyDescent="0.45">
      <c r="B4612"/>
      <c r="C4612"/>
      <c r="D4612"/>
      <c r="E4612"/>
    </row>
    <row r="4613" spans="2:5" x14ac:dyDescent="0.45">
      <c r="B4613"/>
      <c r="C4613"/>
      <c r="D4613"/>
      <c r="E4613"/>
    </row>
    <row r="4614" spans="2:5" x14ac:dyDescent="0.45">
      <c r="B4614"/>
      <c r="C4614"/>
      <c r="D4614"/>
      <c r="E4614"/>
    </row>
    <row r="4615" spans="2:5" x14ac:dyDescent="0.45">
      <c r="B4615"/>
      <c r="C4615"/>
      <c r="D4615"/>
      <c r="E4615"/>
    </row>
    <row r="4616" spans="2:5" x14ac:dyDescent="0.45">
      <c r="B4616"/>
      <c r="C4616"/>
      <c r="D4616"/>
      <c r="E4616"/>
    </row>
    <row r="4617" spans="2:5" x14ac:dyDescent="0.45">
      <c r="B4617"/>
      <c r="C4617"/>
      <c r="D4617"/>
      <c r="E4617"/>
    </row>
    <row r="4618" spans="2:5" x14ac:dyDescent="0.45">
      <c r="B4618"/>
      <c r="C4618"/>
      <c r="D4618"/>
      <c r="E4618"/>
    </row>
    <row r="4619" spans="2:5" x14ac:dyDescent="0.45">
      <c r="B4619"/>
      <c r="C4619"/>
      <c r="D4619"/>
      <c r="E4619"/>
    </row>
    <row r="4620" spans="2:5" x14ac:dyDescent="0.45">
      <c r="B4620"/>
      <c r="C4620"/>
      <c r="D4620"/>
      <c r="E4620"/>
    </row>
    <row r="4621" spans="2:5" x14ac:dyDescent="0.45">
      <c r="B4621"/>
      <c r="C4621"/>
      <c r="D4621"/>
      <c r="E4621"/>
    </row>
    <row r="4622" spans="2:5" x14ac:dyDescent="0.45">
      <c r="B4622"/>
      <c r="C4622"/>
      <c r="D4622"/>
      <c r="E4622"/>
    </row>
    <row r="4623" spans="2:5" x14ac:dyDescent="0.45">
      <c r="B4623"/>
      <c r="C4623"/>
      <c r="D4623"/>
      <c r="E4623"/>
    </row>
    <row r="4624" spans="2:5" x14ac:dyDescent="0.45">
      <c r="B4624"/>
      <c r="C4624"/>
      <c r="D4624"/>
      <c r="E4624"/>
    </row>
    <row r="4625" spans="2:5" x14ac:dyDescent="0.45">
      <c r="B4625"/>
      <c r="C4625"/>
      <c r="D4625"/>
      <c r="E4625"/>
    </row>
    <row r="4626" spans="2:5" x14ac:dyDescent="0.45">
      <c r="B4626"/>
      <c r="C4626"/>
      <c r="D4626"/>
      <c r="E4626"/>
    </row>
    <row r="4627" spans="2:5" x14ac:dyDescent="0.45">
      <c r="B4627"/>
      <c r="C4627"/>
      <c r="D4627"/>
      <c r="E4627"/>
    </row>
    <row r="4628" spans="2:5" x14ac:dyDescent="0.45">
      <c r="B4628"/>
      <c r="C4628"/>
      <c r="D4628"/>
      <c r="E4628"/>
    </row>
    <row r="4629" spans="2:5" x14ac:dyDescent="0.45">
      <c r="B4629"/>
      <c r="C4629"/>
      <c r="D4629"/>
      <c r="E4629"/>
    </row>
    <row r="4630" spans="2:5" x14ac:dyDescent="0.45">
      <c r="B4630"/>
      <c r="C4630"/>
      <c r="D4630"/>
      <c r="E4630"/>
    </row>
    <row r="4631" spans="2:5" x14ac:dyDescent="0.45">
      <c r="B4631"/>
      <c r="C4631"/>
      <c r="D4631"/>
      <c r="E4631"/>
    </row>
    <row r="4632" spans="2:5" x14ac:dyDescent="0.45">
      <c r="B4632"/>
      <c r="C4632"/>
      <c r="D4632"/>
      <c r="E4632"/>
    </row>
    <row r="4633" spans="2:5" x14ac:dyDescent="0.45">
      <c r="B4633"/>
      <c r="C4633"/>
      <c r="D4633"/>
      <c r="E4633"/>
    </row>
    <row r="4634" spans="2:5" x14ac:dyDescent="0.45">
      <c r="B4634"/>
      <c r="C4634"/>
      <c r="D4634"/>
      <c r="E4634"/>
    </row>
    <row r="4635" spans="2:5" x14ac:dyDescent="0.45">
      <c r="B4635"/>
      <c r="C4635"/>
      <c r="D4635"/>
      <c r="E4635"/>
    </row>
    <row r="4636" spans="2:5" x14ac:dyDescent="0.45">
      <c r="B4636"/>
      <c r="C4636"/>
      <c r="D4636"/>
      <c r="E4636"/>
    </row>
    <row r="4637" spans="2:5" x14ac:dyDescent="0.45">
      <c r="B4637"/>
      <c r="C4637"/>
      <c r="D4637"/>
      <c r="E4637"/>
    </row>
    <row r="4638" spans="2:5" x14ac:dyDescent="0.45">
      <c r="B4638"/>
      <c r="C4638"/>
      <c r="D4638"/>
      <c r="E4638"/>
    </row>
    <row r="4639" spans="2:5" x14ac:dyDescent="0.45">
      <c r="B4639"/>
      <c r="C4639"/>
      <c r="D4639"/>
      <c r="E4639"/>
    </row>
    <row r="4640" spans="2:5" x14ac:dyDescent="0.45">
      <c r="B4640"/>
      <c r="C4640"/>
      <c r="D4640"/>
      <c r="E4640"/>
    </row>
    <row r="4641" spans="2:5" x14ac:dyDescent="0.45">
      <c r="B4641"/>
      <c r="C4641"/>
      <c r="D4641"/>
      <c r="E4641"/>
    </row>
    <row r="4642" spans="2:5" x14ac:dyDescent="0.45">
      <c r="B4642"/>
      <c r="C4642"/>
      <c r="D4642"/>
      <c r="E4642"/>
    </row>
    <row r="4643" spans="2:5" x14ac:dyDescent="0.45">
      <c r="B4643"/>
      <c r="C4643"/>
      <c r="D4643"/>
      <c r="E4643"/>
    </row>
    <row r="4644" spans="2:5" x14ac:dyDescent="0.45">
      <c r="B4644"/>
      <c r="C4644"/>
      <c r="D4644"/>
      <c r="E4644"/>
    </row>
    <row r="4645" spans="2:5" x14ac:dyDescent="0.45">
      <c r="B4645"/>
      <c r="C4645"/>
      <c r="D4645"/>
      <c r="E4645"/>
    </row>
    <row r="4646" spans="2:5" x14ac:dyDescent="0.45">
      <c r="B4646"/>
      <c r="C4646"/>
      <c r="D4646"/>
      <c r="E4646"/>
    </row>
    <row r="4647" spans="2:5" x14ac:dyDescent="0.45">
      <c r="B4647"/>
      <c r="C4647"/>
      <c r="D4647"/>
      <c r="E4647"/>
    </row>
    <row r="4648" spans="2:5" x14ac:dyDescent="0.45">
      <c r="B4648"/>
      <c r="C4648"/>
      <c r="D4648"/>
      <c r="E4648"/>
    </row>
    <row r="4649" spans="2:5" x14ac:dyDescent="0.45">
      <c r="B4649"/>
      <c r="C4649"/>
      <c r="D4649"/>
      <c r="E4649"/>
    </row>
    <row r="4650" spans="2:5" x14ac:dyDescent="0.45">
      <c r="B4650"/>
      <c r="C4650"/>
      <c r="D4650"/>
      <c r="E4650"/>
    </row>
    <row r="4651" spans="2:5" x14ac:dyDescent="0.45">
      <c r="B4651"/>
      <c r="C4651"/>
      <c r="D4651"/>
      <c r="E4651"/>
    </row>
    <row r="4652" spans="2:5" x14ac:dyDescent="0.45">
      <c r="B4652"/>
      <c r="C4652"/>
      <c r="D4652"/>
      <c r="E4652"/>
    </row>
    <row r="4653" spans="2:5" x14ac:dyDescent="0.45">
      <c r="B4653"/>
      <c r="C4653"/>
      <c r="D4653"/>
      <c r="E4653"/>
    </row>
    <row r="4654" spans="2:5" x14ac:dyDescent="0.45">
      <c r="B4654"/>
      <c r="C4654"/>
      <c r="D4654"/>
      <c r="E4654"/>
    </row>
    <row r="4655" spans="2:5" x14ac:dyDescent="0.45">
      <c r="B4655"/>
      <c r="C4655"/>
      <c r="D4655"/>
      <c r="E4655"/>
    </row>
    <row r="4656" spans="2:5" x14ac:dyDescent="0.45">
      <c r="B4656"/>
      <c r="C4656"/>
      <c r="D4656"/>
      <c r="E4656"/>
    </row>
    <row r="4657" spans="2:5" x14ac:dyDescent="0.45">
      <c r="B4657"/>
      <c r="C4657"/>
      <c r="D4657"/>
      <c r="E4657"/>
    </row>
    <row r="4658" spans="2:5" x14ac:dyDescent="0.45">
      <c r="B4658"/>
      <c r="C4658"/>
      <c r="D4658"/>
      <c r="E4658"/>
    </row>
    <row r="4659" spans="2:5" x14ac:dyDescent="0.45">
      <c r="B4659"/>
      <c r="C4659"/>
      <c r="D4659"/>
      <c r="E4659"/>
    </row>
    <row r="4660" spans="2:5" x14ac:dyDescent="0.45">
      <c r="B4660"/>
      <c r="C4660"/>
      <c r="D4660"/>
      <c r="E4660"/>
    </row>
    <row r="4661" spans="2:5" x14ac:dyDescent="0.45">
      <c r="B4661"/>
      <c r="C4661"/>
      <c r="D4661"/>
      <c r="E4661"/>
    </row>
    <row r="4662" spans="2:5" x14ac:dyDescent="0.45">
      <c r="B4662"/>
      <c r="C4662"/>
      <c r="D4662"/>
      <c r="E4662"/>
    </row>
    <row r="4663" spans="2:5" x14ac:dyDescent="0.45">
      <c r="B4663"/>
      <c r="C4663"/>
      <c r="D4663"/>
      <c r="E4663"/>
    </row>
    <row r="4664" spans="2:5" x14ac:dyDescent="0.45">
      <c r="B4664"/>
      <c r="C4664"/>
      <c r="D4664"/>
      <c r="E4664"/>
    </row>
    <row r="4665" spans="2:5" x14ac:dyDescent="0.45">
      <c r="B4665"/>
      <c r="C4665"/>
      <c r="D4665"/>
      <c r="E4665"/>
    </row>
    <row r="4666" spans="2:5" x14ac:dyDescent="0.45">
      <c r="B4666"/>
      <c r="C4666"/>
      <c r="D4666"/>
      <c r="E4666"/>
    </row>
    <row r="4667" spans="2:5" x14ac:dyDescent="0.45">
      <c r="B4667"/>
      <c r="C4667"/>
      <c r="D4667"/>
      <c r="E4667"/>
    </row>
    <row r="4668" spans="2:5" x14ac:dyDescent="0.45">
      <c r="B4668"/>
      <c r="C4668"/>
      <c r="D4668"/>
      <c r="E4668"/>
    </row>
    <row r="4669" spans="2:5" x14ac:dyDescent="0.45">
      <c r="B4669"/>
      <c r="C4669"/>
      <c r="D4669"/>
      <c r="E4669"/>
    </row>
    <row r="4670" spans="2:5" x14ac:dyDescent="0.45">
      <c r="B4670"/>
      <c r="C4670"/>
      <c r="D4670"/>
      <c r="E4670"/>
    </row>
    <row r="4671" spans="2:5" x14ac:dyDescent="0.45">
      <c r="B4671"/>
      <c r="C4671"/>
      <c r="D4671"/>
      <c r="E4671"/>
    </row>
    <row r="4672" spans="2:5" x14ac:dyDescent="0.45">
      <c r="B4672"/>
      <c r="C4672"/>
      <c r="D4672"/>
      <c r="E4672"/>
    </row>
    <row r="4673" spans="2:5" x14ac:dyDescent="0.45">
      <c r="B4673"/>
      <c r="C4673"/>
      <c r="D4673"/>
      <c r="E4673"/>
    </row>
    <row r="4674" spans="2:5" x14ac:dyDescent="0.45">
      <c r="B4674"/>
      <c r="C4674"/>
      <c r="D4674"/>
      <c r="E4674"/>
    </row>
    <row r="4675" spans="2:5" x14ac:dyDescent="0.45">
      <c r="B4675"/>
      <c r="C4675"/>
      <c r="D4675"/>
      <c r="E4675"/>
    </row>
    <row r="4676" spans="2:5" x14ac:dyDescent="0.45">
      <c r="B4676"/>
      <c r="C4676"/>
      <c r="D4676"/>
      <c r="E4676"/>
    </row>
    <row r="4677" spans="2:5" x14ac:dyDescent="0.45">
      <c r="B4677"/>
      <c r="C4677"/>
      <c r="D4677"/>
      <c r="E4677"/>
    </row>
    <row r="4678" spans="2:5" x14ac:dyDescent="0.45">
      <c r="B4678"/>
      <c r="C4678"/>
      <c r="D4678"/>
      <c r="E4678"/>
    </row>
    <row r="4679" spans="2:5" x14ac:dyDescent="0.45">
      <c r="B4679"/>
      <c r="C4679"/>
      <c r="D4679"/>
      <c r="E4679"/>
    </row>
    <row r="4680" spans="2:5" x14ac:dyDescent="0.45">
      <c r="B4680"/>
      <c r="C4680"/>
      <c r="D4680"/>
      <c r="E4680"/>
    </row>
    <row r="4681" spans="2:5" x14ac:dyDescent="0.45">
      <c r="B4681"/>
      <c r="C4681"/>
      <c r="D4681"/>
      <c r="E4681"/>
    </row>
    <row r="4682" spans="2:5" x14ac:dyDescent="0.45">
      <c r="B4682"/>
      <c r="C4682"/>
      <c r="D4682"/>
      <c r="E4682"/>
    </row>
    <row r="4683" spans="2:5" x14ac:dyDescent="0.45">
      <c r="B4683"/>
      <c r="C4683"/>
      <c r="D4683"/>
      <c r="E4683"/>
    </row>
    <row r="4684" spans="2:5" x14ac:dyDescent="0.45">
      <c r="B4684"/>
      <c r="C4684"/>
      <c r="D4684"/>
      <c r="E4684"/>
    </row>
    <row r="4685" spans="2:5" x14ac:dyDescent="0.45">
      <c r="B4685"/>
      <c r="C4685"/>
      <c r="D4685"/>
      <c r="E4685"/>
    </row>
    <row r="4686" spans="2:5" x14ac:dyDescent="0.45">
      <c r="B4686"/>
      <c r="C4686"/>
      <c r="D4686"/>
      <c r="E4686"/>
    </row>
    <row r="4687" spans="2:5" x14ac:dyDescent="0.45">
      <c r="B4687"/>
      <c r="C4687"/>
      <c r="D4687"/>
      <c r="E4687"/>
    </row>
    <row r="4688" spans="2:5" x14ac:dyDescent="0.45">
      <c r="B4688"/>
      <c r="C4688"/>
      <c r="D4688"/>
      <c r="E4688"/>
    </row>
    <row r="4689" spans="2:5" x14ac:dyDescent="0.45">
      <c r="B4689"/>
      <c r="C4689"/>
      <c r="D4689"/>
      <c r="E4689"/>
    </row>
    <row r="4690" spans="2:5" x14ac:dyDescent="0.45">
      <c r="B4690"/>
      <c r="C4690"/>
      <c r="D4690"/>
      <c r="E4690"/>
    </row>
    <row r="4691" spans="2:5" x14ac:dyDescent="0.45">
      <c r="B4691"/>
      <c r="C4691"/>
      <c r="D4691"/>
      <c r="E4691"/>
    </row>
    <row r="4692" spans="2:5" x14ac:dyDescent="0.45">
      <c r="B4692"/>
      <c r="C4692"/>
      <c r="D4692"/>
      <c r="E4692"/>
    </row>
    <row r="4693" spans="2:5" x14ac:dyDescent="0.45">
      <c r="B4693"/>
      <c r="C4693"/>
      <c r="D4693"/>
      <c r="E4693"/>
    </row>
    <row r="4694" spans="2:5" x14ac:dyDescent="0.45">
      <c r="B4694"/>
      <c r="C4694"/>
      <c r="D4694"/>
      <c r="E4694"/>
    </row>
    <row r="4695" spans="2:5" x14ac:dyDescent="0.45">
      <c r="B4695"/>
      <c r="C4695"/>
      <c r="D4695"/>
      <c r="E4695"/>
    </row>
    <row r="4696" spans="2:5" x14ac:dyDescent="0.45">
      <c r="B4696"/>
      <c r="C4696"/>
      <c r="D4696"/>
      <c r="E4696"/>
    </row>
    <row r="4697" spans="2:5" x14ac:dyDescent="0.45">
      <c r="B4697"/>
      <c r="C4697"/>
      <c r="D4697"/>
      <c r="E4697"/>
    </row>
    <row r="4698" spans="2:5" x14ac:dyDescent="0.45">
      <c r="B4698"/>
      <c r="C4698"/>
      <c r="D4698"/>
      <c r="E4698"/>
    </row>
    <row r="4699" spans="2:5" x14ac:dyDescent="0.45">
      <c r="B4699"/>
      <c r="C4699"/>
      <c r="D4699"/>
      <c r="E4699"/>
    </row>
    <row r="4700" spans="2:5" x14ac:dyDescent="0.45">
      <c r="B4700"/>
      <c r="C4700"/>
      <c r="D4700"/>
      <c r="E4700"/>
    </row>
    <row r="4701" spans="2:5" x14ac:dyDescent="0.45">
      <c r="B4701"/>
      <c r="C4701"/>
      <c r="D4701"/>
      <c r="E4701"/>
    </row>
    <row r="4702" spans="2:5" x14ac:dyDescent="0.45">
      <c r="B4702"/>
      <c r="C4702"/>
      <c r="D4702"/>
      <c r="E4702"/>
    </row>
    <row r="4703" spans="2:5" x14ac:dyDescent="0.45">
      <c r="B4703"/>
      <c r="C4703"/>
      <c r="D4703"/>
      <c r="E4703"/>
    </row>
    <row r="4704" spans="2:5" x14ac:dyDescent="0.45">
      <c r="B4704"/>
      <c r="C4704"/>
      <c r="D4704"/>
      <c r="E4704"/>
    </row>
    <row r="4705" spans="2:5" x14ac:dyDescent="0.45">
      <c r="B4705"/>
      <c r="C4705"/>
      <c r="D4705"/>
      <c r="E4705"/>
    </row>
    <row r="4706" spans="2:5" x14ac:dyDescent="0.45">
      <c r="B4706"/>
      <c r="C4706"/>
      <c r="D4706"/>
      <c r="E4706"/>
    </row>
    <row r="4707" spans="2:5" x14ac:dyDescent="0.45">
      <c r="B4707"/>
      <c r="C4707"/>
      <c r="D4707"/>
      <c r="E4707"/>
    </row>
    <row r="4708" spans="2:5" x14ac:dyDescent="0.45">
      <c r="B4708"/>
      <c r="C4708"/>
      <c r="D4708"/>
      <c r="E4708"/>
    </row>
    <row r="4709" spans="2:5" x14ac:dyDescent="0.45">
      <c r="B4709"/>
      <c r="C4709"/>
      <c r="D4709"/>
      <c r="E4709"/>
    </row>
    <row r="4710" spans="2:5" x14ac:dyDescent="0.45">
      <c r="B4710"/>
      <c r="C4710"/>
      <c r="D4710"/>
      <c r="E4710"/>
    </row>
    <row r="4711" spans="2:5" x14ac:dyDescent="0.45">
      <c r="B4711"/>
      <c r="C4711"/>
      <c r="D4711"/>
      <c r="E4711"/>
    </row>
    <row r="4712" spans="2:5" x14ac:dyDescent="0.45">
      <c r="B4712"/>
      <c r="C4712"/>
      <c r="D4712"/>
      <c r="E4712"/>
    </row>
    <row r="4713" spans="2:5" x14ac:dyDescent="0.45">
      <c r="B4713"/>
      <c r="C4713"/>
      <c r="D4713"/>
      <c r="E4713"/>
    </row>
    <row r="4714" spans="2:5" x14ac:dyDescent="0.45">
      <c r="B4714"/>
      <c r="C4714"/>
      <c r="D4714"/>
      <c r="E4714"/>
    </row>
    <row r="4715" spans="2:5" x14ac:dyDescent="0.45">
      <c r="B4715"/>
      <c r="C4715"/>
      <c r="D4715"/>
      <c r="E4715"/>
    </row>
    <row r="4716" spans="2:5" x14ac:dyDescent="0.45">
      <c r="B4716"/>
      <c r="C4716"/>
      <c r="D4716"/>
      <c r="E4716"/>
    </row>
    <row r="4717" spans="2:5" x14ac:dyDescent="0.45">
      <c r="B4717"/>
      <c r="C4717"/>
      <c r="D4717"/>
      <c r="E4717"/>
    </row>
    <row r="4718" spans="2:5" x14ac:dyDescent="0.45">
      <c r="B4718"/>
      <c r="C4718"/>
      <c r="D4718"/>
      <c r="E4718"/>
    </row>
    <row r="4719" spans="2:5" x14ac:dyDescent="0.45">
      <c r="B4719"/>
      <c r="C4719"/>
      <c r="D4719"/>
      <c r="E4719"/>
    </row>
    <row r="4720" spans="2:5" x14ac:dyDescent="0.45">
      <c r="B4720"/>
      <c r="C4720"/>
      <c r="D4720"/>
      <c r="E4720"/>
    </row>
    <row r="4721" spans="2:5" x14ac:dyDescent="0.45">
      <c r="B4721"/>
      <c r="C4721"/>
      <c r="D4721"/>
      <c r="E4721"/>
    </row>
    <row r="4722" spans="2:5" x14ac:dyDescent="0.45">
      <c r="B4722"/>
      <c r="C4722"/>
      <c r="D4722"/>
      <c r="E4722"/>
    </row>
    <row r="4723" spans="2:5" x14ac:dyDescent="0.45">
      <c r="B4723"/>
      <c r="C4723"/>
      <c r="D4723"/>
      <c r="E4723"/>
    </row>
    <row r="4724" spans="2:5" x14ac:dyDescent="0.45">
      <c r="B4724"/>
      <c r="C4724"/>
      <c r="D4724"/>
      <c r="E4724"/>
    </row>
    <row r="4725" spans="2:5" x14ac:dyDescent="0.45">
      <c r="B4725"/>
      <c r="C4725"/>
      <c r="D4725"/>
      <c r="E4725"/>
    </row>
    <row r="4726" spans="2:5" x14ac:dyDescent="0.45">
      <c r="B4726"/>
      <c r="C4726"/>
      <c r="D4726"/>
      <c r="E4726"/>
    </row>
    <row r="4727" spans="2:5" x14ac:dyDescent="0.45">
      <c r="B4727"/>
      <c r="C4727"/>
      <c r="D4727"/>
      <c r="E4727"/>
    </row>
    <row r="4728" spans="2:5" x14ac:dyDescent="0.45">
      <c r="B4728"/>
      <c r="C4728"/>
      <c r="D4728"/>
      <c r="E4728"/>
    </row>
    <row r="4729" spans="2:5" x14ac:dyDescent="0.45">
      <c r="B4729"/>
      <c r="C4729"/>
      <c r="D4729"/>
      <c r="E4729"/>
    </row>
    <row r="4730" spans="2:5" x14ac:dyDescent="0.45">
      <c r="B4730"/>
      <c r="C4730"/>
      <c r="D4730"/>
      <c r="E4730"/>
    </row>
    <row r="4731" spans="2:5" x14ac:dyDescent="0.45">
      <c r="B4731"/>
      <c r="C4731"/>
      <c r="D4731"/>
      <c r="E4731"/>
    </row>
    <row r="4732" spans="2:5" x14ac:dyDescent="0.45">
      <c r="B4732"/>
      <c r="C4732"/>
      <c r="D4732"/>
      <c r="E4732"/>
    </row>
    <row r="4733" spans="2:5" x14ac:dyDescent="0.45">
      <c r="B4733"/>
      <c r="C4733"/>
      <c r="D4733"/>
      <c r="E4733"/>
    </row>
    <row r="4734" spans="2:5" x14ac:dyDescent="0.45">
      <c r="B4734"/>
      <c r="C4734"/>
      <c r="D4734"/>
      <c r="E4734"/>
    </row>
    <row r="4735" spans="2:5" x14ac:dyDescent="0.45">
      <c r="B4735"/>
      <c r="C4735"/>
      <c r="D4735"/>
      <c r="E4735"/>
    </row>
    <row r="4736" spans="2:5" x14ac:dyDescent="0.45">
      <c r="B4736"/>
      <c r="C4736"/>
      <c r="D4736"/>
      <c r="E4736"/>
    </row>
    <row r="4737" spans="2:5" x14ac:dyDescent="0.45">
      <c r="B4737"/>
      <c r="C4737"/>
      <c r="D4737"/>
      <c r="E4737"/>
    </row>
    <row r="4738" spans="2:5" x14ac:dyDescent="0.45">
      <c r="B4738"/>
      <c r="C4738"/>
      <c r="D4738"/>
      <c r="E4738"/>
    </row>
    <row r="4739" spans="2:5" x14ac:dyDescent="0.45">
      <c r="B4739"/>
      <c r="C4739"/>
      <c r="D4739"/>
      <c r="E4739"/>
    </row>
    <row r="4740" spans="2:5" x14ac:dyDescent="0.45">
      <c r="B4740"/>
      <c r="C4740"/>
      <c r="D4740"/>
      <c r="E4740"/>
    </row>
    <row r="4741" spans="2:5" x14ac:dyDescent="0.45">
      <c r="B4741"/>
      <c r="C4741"/>
      <c r="D4741"/>
      <c r="E4741"/>
    </row>
    <row r="4742" spans="2:5" x14ac:dyDescent="0.45">
      <c r="B4742"/>
      <c r="C4742"/>
      <c r="D4742"/>
      <c r="E4742"/>
    </row>
    <row r="4743" spans="2:5" x14ac:dyDescent="0.45">
      <c r="B4743"/>
      <c r="C4743"/>
      <c r="D4743"/>
      <c r="E4743"/>
    </row>
    <row r="4744" spans="2:5" x14ac:dyDescent="0.45">
      <c r="B4744"/>
      <c r="C4744"/>
      <c r="D4744"/>
      <c r="E4744"/>
    </row>
    <row r="4745" spans="2:5" x14ac:dyDescent="0.45">
      <c r="B4745"/>
      <c r="C4745"/>
      <c r="D4745"/>
      <c r="E4745"/>
    </row>
    <row r="4746" spans="2:5" x14ac:dyDescent="0.45">
      <c r="B4746"/>
      <c r="C4746"/>
      <c r="D4746"/>
      <c r="E4746"/>
    </row>
    <row r="4747" spans="2:5" x14ac:dyDescent="0.45">
      <c r="B4747"/>
      <c r="C4747"/>
      <c r="D4747"/>
      <c r="E4747"/>
    </row>
    <row r="4748" spans="2:5" x14ac:dyDescent="0.45">
      <c r="B4748"/>
      <c r="C4748"/>
      <c r="D4748"/>
      <c r="E4748"/>
    </row>
    <row r="4749" spans="2:5" x14ac:dyDescent="0.45">
      <c r="B4749"/>
      <c r="C4749"/>
      <c r="D4749"/>
      <c r="E4749"/>
    </row>
    <row r="4750" spans="2:5" x14ac:dyDescent="0.45">
      <c r="B4750"/>
      <c r="C4750"/>
      <c r="D4750"/>
      <c r="E4750"/>
    </row>
    <row r="4751" spans="2:5" x14ac:dyDescent="0.45">
      <c r="B4751"/>
      <c r="C4751"/>
      <c r="D4751"/>
      <c r="E4751"/>
    </row>
    <row r="4752" spans="2:5" x14ac:dyDescent="0.45">
      <c r="B4752"/>
      <c r="C4752"/>
      <c r="D4752"/>
      <c r="E4752"/>
    </row>
    <row r="4753" spans="2:5" x14ac:dyDescent="0.45">
      <c r="B4753"/>
      <c r="C4753"/>
      <c r="D4753"/>
      <c r="E4753"/>
    </row>
    <row r="4754" spans="2:5" x14ac:dyDescent="0.45">
      <c r="B4754"/>
      <c r="C4754"/>
      <c r="D4754"/>
      <c r="E4754"/>
    </row>
    <row r="4755" spans="2:5" x14ac:dyDescent="0.45">
      <c r="B4755"/>
      <c r="C4755"/>
      <c r="D4755"/>
      <c r="E4755"/>
    </row>
    <row r="4756" spans="2:5" x14ac:dyDescent="0.45">
      <c r="B4756"/>
      <c r="C4756"/>
      <c r="D4756"/>
      <c r="E4756"/>
    </row>
    <row r="4757" spans="2:5" x14ac:dyDescent="0.45">
      <c r="B4757"/>
      <c r="C4757"/>
      <c r="D4757"/>
      <c r="E4757"/>
    </row>
    <row r="4758" spans="2:5" x14ac:dyDescent="0.45">
      <c r="B4758"/>
      <c r="C4758"/>
      <c r="D4758"/>
      <c r="E4758"/>
    </row>
    <row r="4759" spans="2:5" x14ac:dyDescent="0.45">
      <c r="B4759"/>
      <c r="C4759"/>
      <c r="D4759"/>
      <c r="E4759"/>
    </row>
    <row r="4760" spans="2:5" x14ac:dyDescent="0.45">
      <c r="B4760"/>
      <c r="C4760"/>
      <c r="D4760"/>
      <c r="E4760"/>
    </row>
    <row r="4761" spans="2:5" x14ac:dyDescent="0.45">
      <c r="B4761"/>
      <c r="C4761"/>
      <c r="D4761"/>
      <c r="E4761"/>
    </row>
    <row r="4762" spans="2:5" x14ac:dyDescent="0.45">
      <c r="B4762"/>
      <c r="C4762"/>
      <c r="D4762"/>
      <c r="E4762"/>
    </row>
    <row r="4763" spans="2:5" x14ac:dyDescent="0.45">
      <c r="B4763"/>
      <c r="C4763"/>
      <c r="D4763"/>
      <c r="E4763"/>
    </row>
    <row r="4764" spans="2:5" x14ac:dyDescent="0.45">
      <c r="B4764"/>
      <c r="C4764"/>
      <c r="D4764"/>
      <c r="E4764"/>
    </row>
    <row r="4765" spans="2:5" x14ac:dyDescent="0.45">
      <c r="B4765"/>
      <c r="C4765"/>
      <c r="D4765"/>
      <c r="E4765"/>
    </row>
    <row r="4766" spans="2:5" x14ac:dyDescent="0.45">
      <c r="B4766"/>
      <c r="C4766"/>
      <c r="D4766"/>
      <c r="E4766"/>
    </row>
    <row r="4767" spans="2:5" x14ac:dyDescent="0.45">
      <c r="B4767"/>
      <c r="C4767"/>
      <c r="D4767"/>
      <c r="E4767"/>
    </row>
    <row r="4768" spans="2:5" x14ac:dyDescent="0.45">
      <c r="B4768"/>
      <c r="C4768"/>
      <c r="D4768"/>
      <c r="E4768"/>
    </row>
    <row r="4769" spans="2:5" x14ac:dyDescent="0.45">
      <c r="B4769"/>
      <c r="C4769"/>
      <c r="D4769"/>
      <c r="E4769"/>
    </row>
    <row r="4770" spans="2:5" x14ac:dyDescent="0.45">
      <c r="B4770"/>
      <c r="C4770"/>
      <c r="D4770"/>
      <c r="E4770"/>
    </row>
    <row r="4771" spans="2:5" x14ac:dyDescent="0.45">
      <c r="B4771"/>
      <c r="C4771"/>
      <c r="D4771"/>
      <c r="E4771"/>
    </row>
    <row r="4772" spans="2:5" x14ac:dyDescent="0.45">
      <c r="B4772"/>
      <c r="C4772"/>
      <c r="D4772"/>
      <c r="E4772"/>
    </row>
    <row r="4773" spans="2:5" x14ac:dyDescent="0.45">
      <c r="B4773"/>
      <c r="C4773"/>
      <c r="D4773"/>
      <c r="E4773"/>
    </row>
    <row r="4774" spans="2:5" x14ac:dyDescent="0.45">
      <c r="B4774"/>
      <c r="C4774"/>
      <c r="D4774"/>
      <c r="E4774"/>
    </row>
    <row r="4775" spans="2:5" x14ac:dyDescent="0.45">
      <c r="B4775"/>
      <c r="C4775"/>
      <c r="D4775"/>
      <c r="E4775"/>
    </row>
    <row r="4776" spans="2:5" x14ac:dyDescent="0.45">
      <c r="B4776"/>
      <c r="C4776"/>
      <c r="D4776"/>
      <c r="E4776"/>
    </row>
    <row r="4777" spans="2:5" x14ac:dyDescent="0.45">
      <c r="B4777"/>
      <c r="C4777"/>
      <c r="D4777"/>
      <c r="E4777"/>
    </row>
    <row r="4778" spans="2:5" x14ac:dyDescent="0.45">
      <c r="B4778"/>
      <c r="C4778"/>
      <c r="D4778"/>
      <c r="E4778"/>
    </row>
    <row r="4779" spans="2:5" x14ac:dyDescent="0.45">
      <c r="B4779"/>
      <c r="C4779"/>
      <c r="D4779"/>
      <c r="E4779"/>
    </row>
    <row r="4780" spans="2:5" x14ac:dyDescent="0.45">
      <c r="B4780"/>
      <c r="C4780"/>
      <c r="D4780"/>
      <c r="E4780"/>
    </row>
    <row r="4781" spans="2:5" x14ac:dyDescent="0.45">
      <c r="B4781"/>
      <c r="C4781"/>
      <c r="D4781"/>
      <c r="E4781"/>
    </row>
    <row r="4782" spans="2:5" x14ac:dyDescent="0.45">
      <c r="B4782"/>
      <c r="C4782"/>
      <c r="D4782"/>
      <c r="E4782"/>
    </row>
    <row r="4783" spans="2:5" x14ac:dyDescent="0.45">
      <c r="B4783"/>
      <c r="C4783"/>
      <c r="D4783"/>
      <c r="E4783"/>
    </row>
    <row r="4784" spans="2:5" x14ac:dyDescent="0.45">
      <c r="B4784"/>
      <c r="C4784"/>
      <c r="D4784"/>
      <c r="E4784"/>
    </row>
    <row r="4785" spans="2:5" x14ac:dyDescent="0.45">
      <c r="B4785"/>
      <c r="C4785"/>
      <c r="D4785"/>
      <c r="E4785"/>
    </row>
    <row r="4786" spans="2:5" x14ac:dyDescent="0.45">
      <c r="B4786"/>
      <c r="C4786"/>
      <c r="D4786"/>
      <c r="E4786"/>
    </row>
    <row r="4787" spans="2:5" x14ac:dyDescent="0.45">
      <c r="B4787"/>
      <c r="C4787"/>
      <c r="D4787"/>
      <c r="E4787"/>
    </row>
    <row r="4788" spans="2:5" x14ac:dyDescent="0.45">
      <c r="B4788"/>
      <c r="C4788"/>
      <c r="D4788"/>
      <c r="E4788"/>
    </row>
    <row r="4789" spans="2:5" x14ac:dyDescent="0.45">
      <c r="B4789"/>
      <c r="C4789"/>
      <c r="D4789"/>
      <c r="E4789"/>
    </row>
    <row r="4790" spans="2:5" x14ac:dyDescent="0.45">
      <c r="B4790"/>
      <c r="C4790"/>
      <c r="D4790"/>
      <c r="E4790"/>
    </row>
    <row r="4791" spans="2:5" x14ac:dyDescent="0.45">
      <c r="B4791"/>
      <c r="C4791"/>
      <c r="D4791"/>
      <c r="E4791"/>
    </row>
    <row r="4792" spans="2:5" x14ac:dyDescent="0.45">
      <c r="B4792"/>
      <c r="C4792"/>
      <c r="D4792"/>
      <c r="E4792"/>
    </row>
    <row r="4793" spans="2:5" x14ac:dyDescent="0.45">
      <c r="B4793"/>
      <c r="C4793"/>
      <c r="D4793"/>
      <c r="E4793"/>
    </row>
    <row r="4794" spans="2:5" x14ac:dyDescent="0.45">
      <c r="B4794"/>
      <c r="C4794"/>
      <c r="D4794"/>
      <c r="E4794"/>
    </row>
    <row r="4795" spans="2:5" x14ac:dyDescent="0.45">
      <c r="B4795"/>
      <c r="C4795"/>
      <c r="D4795"/>
      <c r="E4795"/>
    </row>
    <row r="4796" spans="2:5" x14ac:dyDescent="0.45">
      <c r="B4796"/>
      <c r="C4796"/>
      <c r="D4796"/>
      <c r="E4796"/>
    </row>
    <row r="4797" spans="2:5" x14ac:dyDescent="0.45">
      <c r="B4797"/>
      <c r="C4797"/>
      <c r="D4797"/>
      <c r="E4797"/>
    </row>
    <row r="4798" spans="2:5" x14ac:dyDescent="0.45">
      <c r="B4798"/>
      <c r="C4798"/>
      <c r="D4798"/>
      <c r="E4798"/>
    </row>
    <row r="4799" spans="2:5" x14ac:dyDescent="0.45">
      <c r="B4799"/>
      <c r="C4799"/>
      <c r="D4799"/>
      <c r="E4799"/>
    </row>
    <row r="4800" spans="2:5" x14ac:dyDescent="0.45">
      <c r="B4800"/>
      <c r="C4800"/>
      <c r="D4800"/>
      <c r="E4800"/>
    </row>
    <row r="4801" spans="2:5" x14ac:dyDescent="0.45">
      <c r="B4801"/>
      <c r="C4801"/>
      <c r="D4801"/>
      <c r="E4801"/>
    </row>
    <row r="4802" spans="2:5" x14ac:dyDescent="0.45">
      <c r="B4802"/>
      <c r="C4802"/>
      <c r="D4802"/>
      <c r="E4802"/>
    </row>
    <row r="4803" spans="2:5" x14ac:dyDescent="0.45">
      <c r="B4803"/>
      <c r="C4803"/>
      <c r="D4803"/>
      <c r="E4803"/>
    </row>
    <row r="4804" spans="2:5" x14ac:dyDescent="0.45">
      <c r="B4804"/>
      <c r="C4804"/>
      <c r="D4804"/>
      <c r="E4804"/>
    </row>
    <row r="4805" spans="2:5" x14ac:dyDescent="0.45">
      <c r="B4805"/>
      <c r="C4805"/>
      <c r="D4805"/>
      <c r="E4805"/>
    </row>
    <row r="4806" spans="2:5" x14ac:dyDescent="0.45">
      <c r="B4806"/>
      <c r="C4806"/>
      <c r="D4806"/>
      <c r="E4806"/>
    </row>
    <row r="4807" spans="2:5" x14ac:dyDescent="0.45">
      <c r="B4807"/>
      <c r="C4807"/>
      <c r="D4807"/>
      <c r="E4807"/>
    </row>
    <row r="4808" spans="2:5" x14ac:dyDescent="0.45">
      <c r="B4808"/>
      <c r="C4808"/>
      <c r="D4808"/>
      <c r="E4808"/>
    </row>
    <row r="4809" spans="2:5" x14ac:dyDescent="0.45">
      <c r="B4809"/>
      <c r="C4809"/>
      <c r="D4809"/>
      <c r="E4809"/>
    </row>
    <row r="4810" spans="2:5" x14ac:dyDescent="0.45">
      <c r="B4810"/>
      <c r="C4810"/>
      <c r="D4810"/>
      <c r="E4810"/>
    </row>
    <row r="4811" spans="2:5" x14ac:dyDescent="0.45">
      <c r="B4811"/>
      <c r="C4811"/>
      <c r="D4811"/>
      <c r="E4811"/>
    </row>
    <row r="4812" spans="2:5" x14ac:dyDescent="0.45">
      <c r="B4812"/>
      <c r="C4812"/>
      <c r="D4812"/>
      <c r="E4812"/>
    </row>
    <row r="4813" spans="2:5" x14ac:dyDescent="0.45">
      <c r="B4813"/>
      <c r="C4813"/>
      <c r="D4813"/>
      <c r="E4813"/>
    </row>
    <row r="4814" spans="2:5" x14ac:dyDescent="0.45">
      <c r="B4814"/>
      <c r="C4814"/>
      <c r="D4814"/>
      <c r="E4814"/>
    </row>
    <row r="4815" spans="2:5" x14ac:dyDescent="0.45">
      <c r="B4815"/>
      <c r="C4815"/>
      <c r="D4815"/>
      <c r="E4815"/>
    </row>
    <row r="4816" spans="2:5" x14ac:dyDescent="0.45">
      <c r="B4816"/>
      <c r="C4816"/>
      <c r="D4816"/>
      <c r="E4816"/>
    </row>
    <row r="4817" spans="2:5" x14ac:dyDescent="0.45">
      <c r="B4817"/>
      <c r="C4817"/>
      <c r="D4817"/>
      <c r="E4817"/>
    </row>
    <row r="4818" spans="2:5" x14ac:dyDescent="0.45">
      <c r="B4818"/>
      <c r="C4818"/>
      <c r="D4818"/>
      <c r="E4818"/>
    </row>
    <row r="4819" spans="2:5" x14ac:dyDescent="0.45">
      <c r="B4819"/>
      <c r="C4819"/>
      <c r="D4819"/>
      <c r="E4819"/>
    </row>
    <row r="4820" spans="2:5" x14ac:dyDescent="0.45">
      <c r="B4820"/>
      <c r="C4820"/>
      <c r="D4820"/>
      <c r="E4820"/>
    </row>
    <row r="4821" spans="2:5" x14ac:dyDescent="0.45">
      <c r="B4821"/>
      <c r="C4821"/>
      <c r="D4821"/>
      <c r="E4821"/>
    </row>
    <row r="4822" spans="2:5" x14ac:dyDescent="0.45">
      <c r="B4822"/>
      <c r="C4822"/>
      <c r="D4822"/>
      <c r="E4822"/>
    </row>
    <row r="4823" spans="2:5" x14ac:dyDescent="0.45">
      <c r="B4823"/>
      <c r="C4823"/>
      <c r="D4823"/>
      <c r="E4823"/>
    </row>
    <row r="4824" spans="2:5" x14ac:dyDescent="0.45">
      <c r="B4824"/>
      <c r="C4824"/>
      <c r="D4824"/>
      <c r="E4824"/>
    </row>
    <row r="4825" spans="2:5" x14ac:dyDescent="0.45">
      <c r="B4825"/>
      <c r="C4825"/>
      <c r="D4825"/>
      <c r="E4825"/>
    </row>
    <row r="4826" spans="2:5" x14ac:dyDescent="0.45">
      <c r="B4826"/>
      <c r="C4826"/>
      <c r="D4826"/>
      <c r="E4826"/>
    </row>
    <row r="4827" spans="2:5" x14ac:dyDescent="0.45">
      <c r="B4827"/>
      <c r="C4827"/>
      <c r="D4827"/>
      <c r="E4827"/>
    </row>
    <row r="4828" spans="2:5" x14ac:dyDescent="0.45">
      <c r="B4828"/>
      <c r="C4828"/>
      <c r="D4828"/>
      <c r="E4828"/>
    </row>
    <row r="4829" spans="2:5" x14ac:dyDescent="0.45">
      <c r="B4829"/>
      <c r="C4829"/>
      <c r="D4829"/>
      <c r="E4829"/>
    </row>
    <row r="4830" spans="2:5" x14ac:dyDescent="0.45">
      <c r="B4830"/>
      <c r="C4830"/>
      <c r="D4830"/>
      <c r="E4830"/>
    </row>
    <row r="4831" spans="2:5" x14ac:dyDescent="0.45">
      <c r="B4831"/>
      <c r="C4831"/>
      <c r="D4831"/>
      <c r="E4831"/>
    </row>
    <row r="4832" spans="2:5" x14ac:dyDescent="0.45">
      <c r="B4832"/>
      <c r="C4832"/>
      <c r="D4832"/>
      <c r="E4832"/>
    </row>
    <row r="4833" spans="2:5" x14ac:dyDescent="0.45">
      <c r="B4833"/>
      <c r="C4833"/>
      <c r="D4833"/>
      <c r="E4833"/>
    </row>
    <row r="4834" spans="2:5" x14ac:dyDescent="0.45">
      <c r="B4834"/>
      <c r="C4834"/>
      <c r="D4834"/>
      <c r="E4834"/>
    </row>
    <row r="4835" spans="2:5" x14ac:dyDescent="0.45">
      <c r="B4835"/>
      <c r="C4835"/>
      <c r="D4835"/>
      <c r="E4835"/>
    </row>
    <row r="4836" spans="2:5" x14ac:dyDescent="0.45">
      <c r="B4836"/>
      <c r="C4836"/>
      <c r="D4836"/>
      <c r="E4836"/>
    </row>
    <row r="4837" spans="2:5" x14ac:dyDescent="0.45">
      <c r="B4837"/>
      <c r="C4837"/>
      <c r="D4837"/>
      <c r="E4837"/>
    </row>
    <row r="4838" spans="2:5" x14ac:dyDescent="0.45">
      <c r="B4838"/>
      <c r="C4838"/>
      <c r="D4838"/>
      <c r="E4838"/>
    </row>
    <row r="4839" spans="2:5" x14ac:dyDescent="0.45">
      <c r="B4839"/>
      <c r="C4839"/>
      <c r="D4839"/>
      <c r="E4839"/>
    </row>
    <row r="4840" spans="2:5" x14ac:dyDescent="0.45">
      <c r="B4840"/>
      <c r="C4840"/>
      <c r="D4840"/>
      <c r="E4840"/>
    </row>
    <row r="4841" spans="2:5" x14ac:dyDescent="0.45">
      <c r="B4841"/>
      <c r="C4841"/>
      <c r="D4841"/>
      <c r="E4841"/>
    </row>
    <row r="4842" spans="2:5" x14ac:dyDescent="0.45">
      <c r="B4842"/>
      <c r="C4842"/>
      <c r="D4842"/>
      <c r="E4842"/>
    </row>
    <row r="4843" spans="2:5" x14ac:dyDescent="0.45">
      <c r="B4843"/>
      <c r="C4843"/>
      <c r="D4843"/>
      <c r="E4843"/>
    </row>
    <row r="4844" spans="2:5" x14ac:dyDescent="0.45">
      <c r="B4844"/>
      <c r="C4844"/>
      <c r="D4844"/>
      <c r="E4844"/>
    </row>
    <row r="4845" spans="2:5" x14ac:dyDescent="0.45">
      <c r="B4845"/>
      <c r="C4845"/>
      <c r="D4845"/>
      <c r="E4845"/>
    </row>
    <row r="4846" spans="2:5" x14ac:dyDescent="0.45">
      <c r="B4846"/>
      <c r="C4846"/>
      <c r="D4846"/>
      <c r="E4846"/>
    </row>
    <row r="4847" spans="2:5" x14ac:dyDescent="0.45">
      <c r="B4847"/>
      <c r="C4847"/>
      <c r="D4847"/>
      <c r="E4847"/>
    </row>
    <row r="4848" spans="2:5" x14ac:dyDescent="0.45">
      <c r="B4848"/>
      <c r="C4848"/>
      <c r="D4848"/>
      <c r="E4848"/>
    </row>
    <row r="4849" spans="2:5" x14ac:dyDescent="0.45">
      <c r="B4849"/>
      <c r="C4849"/>
      <c r="D4849"/>
      <c r="E4849"/>
    </row>
    <row r="4850" spans="2:5" x14ac:dyDescent="0.45">
      <c r="B4850"/>
      <c r="C4850"/>
      <c r="D4850"/>
      <c r="E4850"/>
    </row>
    <row r="4851" spans="2:5" x14ac:dyDescent="0.45">
      <c r="B4851"/>
      <c r="C4851"/>
      <c r="D4851"/>
      <c r="E4851"/>
    </row>
    <row r="4852" spans="2:5" x14ac:dyDescent="0.45">
      <c r="B4852"/>
      <c r="C4852"/>
      <c r="D4852"/>
      <c r="E4852"/>
    </row>
    <row r="4853" spans="2:5" x14ac:dyDescent="0.45">
      <c r="B4853"/>
      <c r="C4853"/>
      <c r="D4853"/>
      <c r="E4853"/>
    </row>
    <row r="4854" spans="2:5" x14ac:dyDescent="0.45">
      <c r="B4854"/>
      <c r="C4854"/>
      <c r="D4854"/>
      <c r="E4854"/>
    </row>
    <row r="4855" spans="2:5" x14ac:dyDescent="0.45">
      <c r="B4855"/>
      <c r="C4855"/>
      <c r="D4855"/>
      <c r="E4855"/>
    </row>
    <row r="4856" spans="2:5" x14ac:dyDescent="0.45">
      <c r="B4856"/>
      <c r="C4856"/>
      <c r="D4856"/>
      <c r="E4856"/>
    </row>
    <row r="4857" spans="2:5" x14ac:dyDescent="0.45">
      <c r="B4857"/>
      <c r="C4857"/>
      <c r="D4857"/>
      <c r="E4857"/>
    </row>
    <row r="4858" spans="2:5" x14ac:dyDescent="0.45">
      <c r="B4858"/>
      <c r="C4858"/>
      <c r="D4858"/>
      <c r="E4858"/>
    </row>
    <row r="4859" spans="2:5" x14ac:dyDescent="0.45">
      <c r="B4859"/>
      <c r="C4859"/>
      <c r="D4859"/>
      <c r="E4859"/>
    </row>
    <row r="4860" spans="2:5" x14ac:dyDescent="0.45">
      <c r="B4860"/>
      <c r="C4860"/>
      <c r="D4860"/>
      <c r="E4860"/>
    </row>
    <row r="4861" spans="2:5" x14ac:dyDescent="0.45">
      <c r="B4861"/>
      <c r="C4861"/>
      <c r="D4861"/>
      <c r="E4861"/>
    </row>
    <row r="4862" spans="2:5" x14ac:dyDescent="0.45">
      <c r="B4862"/>
      <c r="C4862"/>
      <c r="D4862"/>
      <c r="E4862"/>
    </row>
    <row r="4863" spans="2:5" x14ac:dyDescent="0.45">
      <c r="B4863"/>
      <c r="C4863"/>
      <c r="D4863"/>
      <c r="E4863"/>
    </row>
    <row r="4864" spans="2:5" x14ac:dyDescent="0.45">
      <c r="B4864"/>
      <c r="C4864"/>
      <c r="D4864"/>
      <c r="E4864"/>
    </row>
    <row r="4865" spans="2:5" x14ac:dyDescent="0.45">
      <c r="B4865"/>
      <c r="C4865"/>
      <c r="D4865"/>
      <c r="E4865"/>
    </row>
    <row r="4866" spans="2:5" x14ac:dyDescent="0.45">
      <c r="B4866"/>
      <c r="C4866"/>
      <c r="D4866"/>
      <c r="E4866"/>
    </row>
    <row r="4867" spans="2:5" x14ac:dyDescent="0.45">
      <c r="B4867"/>
      <c r="C4867"/>
      <c r="D4867"/>
      <c r="E4867"/>
    </row>
    <row r="4868" spans="2:5" x14ac:dyDescent="0.45">
      <c r="B4868"/>
      <c r="C4868"/>
      <c r="D4868"/>
      <c r="E4868"/>
    </row>
    <row r="4869" spans="2:5" x14ac:dyDescent="0.45">
      <c r="B4869"/>
      <c r="C4869"/>
      <c r="D4869"/>
      <c r="E4869"/>
    </row>
    <row r="4870" spans="2:5" x14ac:dyDescent="0.45">
      <c r="B4870"/>
      <c r="C4870"/>
      <c r="D4870"/>
      <c r="E4870"/>
    </row>
    <row r="4871" spans="2:5" x14ac:dyDescent="0.45">
      <c r="B4871"/>
      <c r="C4871"/>
      <c r="D4871"/>
      <c r="E4871"/>
    </row>
    <row r="4872" spans="2:5" x14ac:dyDescent="0.45">
      <c r="B4872"/>
      <c r="C4872"/>
      <c r="D4872"/>
      <c r="E4872"/>
    </row>
    <row r="4873" spans="2:5" x14ac:dyDescent="0.45">
      <c r="B4873"/>
      <c r="C4873"/>
      <c r="D4873"/>
      <c r="E4873"/>
    </row>
    <row r="4874" spans="2:5" x14ac:dyDescent="0.45">
      <c r="B4874"/>
      <c r="C4874"/>
      <c r="D4874"/>
      <c r="E4874"/>
    </row>
    <row r="4875" spans="2:5" x14ac:dyDescent="0.45">
      <c r="B4875"/>
      <c r="C4875"/>
      <c r="D4875"/>
      <c r="E4875"/>
    </row>
    <row r="4876" spans="2:5" x14ac:dyDescent="0.45">
      <c r="B4876"/>
      <c r="C4876"/>
      <c r="D4876"/>
      <c r="E4876"/>
    </row>
    <row r="4877" spans="2:5" x14ac:dyDescent="0.45">
      <c r="B4877"/>
      <c r="C4877"/>
      <c r="D4877"/>
      <c r="E4877"/>
    </row>
    <row r="4878" spans="2:5" x14ac:dyDescent="0.45">
      <c r="B4878"/>
      <c r="C4878"/>
      <c r="D4878"/>
      <c r="E4878"/>
    </row>
    <row r="4879" spans="2:5" x14ac:dyDescent="0.45">
      <c r="B4879"/>
      <c r="C4879"/>
      <c r="D4879"/>
      <c r="E4879"/>
    </row>
    <row r="4880" spans="2:5" x14ac:dyDescent="0.45">
      <c r="B4880"/>
      <c r="C4880"/>
      <c r="D4880"/>
      <c r="E4880"/>
    </row>
    <row r="4881" spans="2:5" x14ac:dyDescent="0.45">
      <c r="B4881"/>
      <c r="C4881"/>
      <c r="D4881"/>
      <c r="E4881"/>
    </row>
    <row r="4882" spans="2:5" x14ac:dyDescent="0.45">
      <c r="B4882"/>
      <c r="C4882"/>
      <c r="D4882"/>
      <c r="E4882"/>
    </row>
    <row r="4883" spans="2:5" x14ac:dyDescent="0.45">
      <c r="B4883"/>
      <c r="C4883"/>
      <c r="D4883"/>
      <c r="E4883"/>
    </row>
    <row r="4884" spans="2:5" x14ac:dyDescent="0.45">
      <c r="B4884"/>
      <c r="C4884"/>
      <c r="D4884"/>
      <c r="E4884"/>
    </row>
    <row r="4885" spans="2:5" x14ac:dyDescent="0.45">
      <c r="B4885"/>
      <c r="C4885"/>
      <c r="D4885"/>
      <c r="E4885"/>
    </row>
    <row r="4886" spans="2:5" x14ac:dyDescent="0.45">
      <c r="B4886"/>
      <c r="C4886"/>
      <c r="D4886"/>
      <c r="E4886"/>
    </row>
    <row r="4887" spans="2:5" x14ac:dyDescent="0.45">
      <c r="B4887"/>
      <c r="C4887"/>
      <c r="D4887"/>
      <c r="E4887"/>
    </row>
    <row r="4888" spans="2:5" x14ac:dyDescent="0.45">
      <c r="B4888"/>
      <c r="C4888"/>
      <c r="D4888"/>
      <c r="E4888"/>
    </row>
    <row r="4889" spans="2:5" x14ac:dyDescent="0.45">
      <c r="B4889"/>
      <c r="C4889"/>
      <c r="D4889"/>
      <c r="E4889"/>
    </row>
    <row r="4890" spans="2:5" x14ac:dyDescent="0.45">
      <c r="B4890"/>
      <c r="C4890"/>
      <c r="D4890"/>
      <c r="E4890"/>
    </row>
    <row r="4891" spans="2:5" x14ac:dyDescent="0.45">
      <c r="B4891"/>
      <c r="C4891"/>
      <c r="D4891"/>
      <c r="E4891"/>
    </row>
    <row r="4892" spans="2:5" x14ac:dyDescent="0.45">
      <c r="B4892"/>
      <c r="C4892"/>
      <c r="D4892"/>
      <c r="E4892"/>
    </row>
    <row r="4893" spans="2:5" x14ac:dyDescent="0.45">
      <c r="B4893"/>
      <c r="C4893"/>
      <c r="D4893"/>
      <c r="E4893"/>
    </row>
    <row r="4894" spans="2:5" x14ac:dyDescent="0.45">
      <c r="B4894"/>
      <c r="C4894"/>
      <c r="D4894"/>
      <c r="E4894"/>
    </row>
    <row r="4895" spans="2:5" x14ac:dyDescent="0.45">
      <c r="B4895"/>
      <c r="C4895"/>
      <c r="D4895"/>
      <c r="E4895"/>
    </row>
    <row r="4896" spans="2:5" x14ac:dyDescent="0.45">
      <c r="B4896"/>
      <c r="C4896"/>
      <c r="D4896"/>
      <c r="E4896"/>
    </row>
    <row r="4897" spans="2:5" x14ac:dyDescent="0.45">
      <c r="B4897"/>
      <c r="C4897"/>
      <c r="D4897"/>
      <c r="E4897"/>
    </row>
    <row r="4898" spans="2:5" x14ac:dyDescent="0.45">
      <c r="B4898"/>
      <c r="C4898"/>
      <c r="D4898"/>
      <c r="E4898"/>
    </row>
    <row r="4899" spans="2:5" x14ac:dyDescent="0.45">
      <c r="B4899"/>
      <c r="C4899"/>
      <c r="D4899"/>
      <c r="E4899"/>
    </row>
    <row r="4900" spans="2:5" x14ac:dyDescent="0.45">
      <c r="B4900"/>
      <c r="C4900"/>
      <c r="D4900"/>
      <c r="E4900"/>
    </row>
    <row r="4901" spans="2:5" x14ac:dyDescent="0.45">
      <c r="B4901"/>
      <c r="C4901"/>
      <c r="D4901"/>
      <c r="E4901"/>
    </row>
    <row r="4902" spans="2:5" x14ac:dyDescent="0.45">
      <c r="B4902"/>
      <c r="C4902"/>
      <c r="D4902"/>
      <c r="E4902"/>
    </row>
    <row r="4903" spans="2:5" x14ac:dyDescent="0.45">
      <c r="B4903"/>
      <c r="C4903"/>
      <c r="D4903"/>
      <c r="E4903"/>
    </row>
    <row r="4904" spans="2:5" x14ac:dyDescent="0.45">
      <c r="B4904"/>
      <c r="C4904"/>
      <c r="D4904"/>
      <c r="E4904"/>
    </row>
    <row r="4905" spans="2:5" x14ac:dyDescent="0.45">
      <c r="B4905"/>
      <c r="C4905"/>
      <c r="D4905"/>
      <c r="E4905"/>
    </row>
    <row r="4906" spans="2:5" x14ac:dyDescent="0.45">
      <c r="B4906"/>
      <c r="C4906"/>
      <c r="D4906"/>
      <c r="E4906"/>
    </row>
    <row r="4907" spans="2:5" x14ac:dyDescent="0.45">
      <c r="B4907"/>
      <c r="C4907"/>
      <c r="D4907"/>
      <c r="E4907"/>
    </row>
    <row r="4908" spans="2:5" x14ac:dyDescent="0.45">
      <c r="B4908"/>
      <c r="C4908"/>
      <c r="D4908"/>
      <c r="E4908"/>
    </row>
    <row r="4909" spans="2:5" x14ac:dyDescent="0.45">
      <c r="B4909"/>
      <c r="C4909"/>
      <c r="D4909"/>
      <c r="E4909"/>
    </row>
    <row r="4910" spans="2:5" x14ac:dyDescent="0.45">
      <c r="B4910"/>
      <c r="C4910"/>
      <c r="D4910"/>
      <c r="E4910"/>
    </row>
    <row r="4911" spans="2:5" x14ac:dyDescent="0.45">
      <c r="B4911"/>
      <c r="C4911"/>
      <c r="D4911"/>
      <c r="E4911"/>
    </row>
    <row r="4912" spans="2:5" x14ac:dyDescent="0.45">
      <c r="B4912"/>
      <c r="C4912"/>
      <c r="D4912"/>
      <c r="E4912"/>
    </row>
    <row r="4913" spans="2:5" x14ac:dyDescent="0.45">
      <c r="B4913"/>
      <c r="C4913"/>
      <c r="D4913"/>
      <c r="E4913"/>
    </row>
    <row r="4914" spans="2:5" x14ac:dyDescent="0.45">
      <c r="B4914"/>
      <c r="C4914"/>
      <c r="D4914"/>
      <c r="E4914"/>
    </row>
    <row r="4915" spans="2:5" x14ac:dyDescent="0.45">
      <c r="B4915"/>
      <c r="C4915"/>
      <c r="D4915"/>
      <c r="E4915"/>
    </row>
    <row r="4916" spans="2:5" x14ac:dyDescent="0.45">
      <c r="B4916"/>
      <c r="C4916"/>
      <c r="D4916"/>
      <c r="E4916"/>
    </row>
    <row r="4917" spans="2:5" x14ac:dyDescent="0.45">
      <c r="B4917"/>
      <c r="C4917"/>
      <c r="D4917"/>
      <c r="E4917"/>
    </row>
    <row r="4918" spans="2:5" x14ac:dyDescent="0.45">
      <c r="B4918"/>
      <c r="C4918"/>
      <c r="D4918"/>
      <c r="E4918"/>
    </row>
    <row r="4919" spans="2:5" x14ac:dyDescent="0.45">
      <c r="B4919"/>
      <c r="C4919"/>
      <c r="D4919"/>
      <c r="E4919"/>
    </row>
    <row r="4920" spans="2:5" x14ac:dyDescent="0.45">
      <c r="B4920"/>
      <c r="C4920"/>
      <c r="D4920"/>
      <c r="E4920"/>
    </row>
    <row r="4921" spans="2:5" x14ac:dyDescent="0.45">
      <c r="B4921"/>
      <c r="C4921"/>
      <c r="D4921"/>
      <c r="E4921"/>
    </row>
    <row r="4922" spans="2:5" x14ac:dyDescent="0.45">
      <c r="B4922"/>
      <c r="C4922"/>
      <c r="D4922"/>
      <c r="E4922"/>
    </row>
    <row r="4923" spans="2:5" x14ac:dyDescent="0.45">
      <c r="B4923"/>
      <c r="C4923"/>
      <c r="D4923"/>
      <c r="E4923"/>
    </row>
    <row r="4924" spans="2:5" x14ac:dyDescent="0.45">
      <c r="B4924"/>
      <c r="C4924"/>
      <c r="D4924"/>
      <c r="E4924"/>
    </row>
    <row r="4925" spans="2:5" x14ac:dyDescent="0.45">
      <c r="B4925"/>
      <c r="C4925"/>
      <c r="D4925"/>
      <c r="E4925"/>
    </row>
    <row r="4926" spans="2:5" x14ac:dyDescent="0.45">
      <c r="B4926"/>
      <c r="C4926"/>
      <c r="D4926"/>
      <c r="E4926"/>
    </row>
    <row r="4927" spans="2:5" x14ac:dyDescent="0.45">
      <c r="B4927"/>
      <c r="C4927"/>
      <c r="D4927"/>
      <c r="E4927"/>
    </row>
    <row r="4928" spans="2:5" x14ac:dyDescent="0.45">
      <c r="B4928"/>
      <c r="C4928"/>
      <c r="D4928"/>
      <c r="E4928"/>
    </row>
    <row r="4929" spans="2:5" x14ac:dyDescent="0.45">
      <c r="B4929"/>
      <c r="C4929"/>
      <c r="D4929"/>
      <c r="E4929"/>
    </row>
    <row r="4930" spans="2:5" x14ac:dyDescent="0.45">
      <c r="B4930"/>
      <c r="C4930"/>
      <c r="D4930"/>
      <c r="E4930"/>
    </row>
    <row r="4931" spans="2:5" x14ac:dyDescent="0.45">
      <c r="B4931"/>
      <c r="C4931"/>
      <c r="D4931"/>
      <c r="E4931"/>
    </row>
    <row r="4932" spans="2:5" x14ac:dyDescent="0.45">
      <c r="B4932"/>
      <c r="C4932"/>
      <c r="D4932"/>
      <c r="E4932"/>
    </row>
    <row r="4933" spans="2:5" x14ac:dyDescent="0.45">
      <c r="B4933"/>
      <c r="C4933"/>
      <c r="D4933"/>
      <c r="E4933"/>
    </row>
    <row r="4934" spans="2:5" x14ac:dyDescent="0.45">
      <c r="B4934"/>
      <c r="C4934"/>
      <c r="D4934"/>
      <c r="E4934"/>
    </row>
    <row r="4935" spans="2:5" x14ac:dyDescent="0.45">
      <c r="B4935"/>
      <c r="C4935"/>
      <c r="D4935"/>
      <c r="E4935"/>
    </row>
    <row r="4936" spans="2:5" x14ac:dyDescent="0.45">
      <c r="B4936"/>
      <c r="C4936"/>
      <c r="D4936"/>
      <c r="E4936"/>
    </row>
    <row r="4937" spans="2:5" x14ac:dyDescent="0.45">
      <c r="B4937"/>
      <c r="C4937"/>
      <c r="D4937"/>
      <c r="E4937"/>
    </row>
    <row r="4938" spans="2:5" x14ac:dyDescent="0.45">
      <c r="B4938"/>
      <c r="C4938"/>
      <c r="D4938"/>
      <c r="E4938"/>
    </row>
    <row r="4939" spans="2:5" x14ac:dyDescent="0.45">
      <c r="B4939"/>
      <c r="C4939"/>
      <c r="D4939"/>
      <c r="E4939"/>
    </row>
    <row r="4940" spans="2:5" x14ac:dyDescent="0.45">
      <c r="B4940"/>
      <c r="C4940"/>
      <c r="D4940"/>
      <c r="E4940"/>
    </row>
    <row r="4941" spans="2:5" x14ac:dyDescent="0.45">
      <c r="B4941"/>
      <c r="C4941"/>
      <c r="D4941"/>
      <c r="E4941"/>
    </row>
    <row r="4942" spans="2:5" x14ac:dyDescent="0.45">
      <c r="B4942"/>
      <c r="C4942"/>
      <c r="D4942"/>
      <c r="E4942"/>
    </row>
    <row r="4943" spans="2:5" x14ac:dyDescent="0.45">
      <c r="B4943"/>
      <c r="C4943"/>
      <c r="D4943"/>
      <c r="E4943"/>
    </row>
    <row r="4944" spans="2:5" x14ac:dyDescent="0.45">
      <c r="B4944"/>
      <c r="C4944"/>
      <c r="D4944"/>
      <c r="E4944"/>
    </row>
    <row r="4945" spans="2:5" x14ac:dyDescent="0.45">
      <c r="B4945"/>
      <c r="C4945"/>
      <c r="D4945"/>
      <c r="E4945"/>
    </row>
    <row r="4946" spans="2:5" x14ac:dyDescent="0.45">
      <c r="B4946"/>
      <c r="C4946"/>
      <c r="D4946"/>
      <c r="E4946"/>
    </row>
    <row r="4947" spans="2:5" x14ac:dyDescent="0.45">
      <c r="B4947"/>
      <c r="C4947"/>
      <c r="D4947"/>
      <c r="E4947"/>
    </row>
    <row r="4948" spans="2:5" x14ac:dyDescent="0.45">
      <c r="B4948"/>
      <c r="C4948"/>
      <c r="D4948"/>
      <c r="E4948"/>
    </row>
    <row r="4949" spans="2:5" x14ac:dyDescent="0.45">
      <c r="B4949"/>
      <c r="C4949"/>
      <c r="D4949"/>
      <c r="E4949"/>
    </row>
    <row r="4950" spans="2:5" x14ac:dyDescent="0.45">
      <c r="B4950"/>
      <c r="C4950"/>
      <c r="D4950"/>
      <c r="E4950"/>
    </row>
    <row r="4951" spans="2:5" x14ac:dyDescent="0.45">
      <c r="B4951"/>
      <c r="C4951"/>
      <c r="D4951"/>
      <c r="E4951"/>
    </row>
    <row r="4952" spans="2:5" x14ac:dyDescent="0.45">
      <c r="B4952"/>
      <c r="C4952"/>
      <c r="D4952"/>
      <c r="E4952"/>
    </row>
    <row r="4953" spans="2:5" x14ac:dyDescent="0.45">
      <c r="B4953"/>
      <c r="C4953"/>
      <c r="D4953"/>
      <c r="E4953"/>
    </row>
    <row r="4954" spans="2:5" x14ac:dyDescent="0.45">
      <c r="B4954"/>
      <c r="C4954"/>
      <c r="D4954"/>
      <c r="E4954"/>
    </row>
    <row r="4955" spans="2:5" x14ac:dyDescent="0.45">
      <c r="B4955"/>
      <c r="C4955"/>
      <c r="D4955"/>
      <c r="E4955"/>
    </row>
    <row r="4956" spans="2:5" x14ac:dyDescent="0.45">
      <c r="B4956"/>
      <c r="C4956"/>
      <c r="D4956"/>
      <c r="E4956"/>
    </row>
    <row r="4957" spans="2:5" x14ac:dyDescent="0.45">
      <c r="B4957"/>
      <c r="C4957"/>
      <c r="D4957"/>
      <c r="E4957"/>
    </row>
    <row r="4958" spans="2:5" x14ac:dyDescent="0.45">
      <c r="B4958"/>
      <c r="C4958"/>
      <c r="D4958"/>
      <c r="E4958"/>
    </row>
    <row r="4959" spans="2:5" x14ac:dyDescent="0.45">
      <c r="B4959"/>
      <c r="C4959"/>
      <c r="D4959"/>
      <c r="E4959"/>
    </row>
    <row r="4960" spans="2:5" x14ac:dyDescent="0.45">
      <c r="B4960"/>
      <c r="C4960"/>
      <c r="D4960"/>
      <c r="E4960"/>
    </row>
    <row r="4961" spans="2:5" x14ac:dyDescent="0.45">
      <c r="B4961"/>
      <c r="C4961"/>
      <c r="D4961"/>
      <c r="E4961"/>
    </row>
    <row r="4962" spans="2:5" x14ac:dyDescent="0.45">
      <c r="B4962"/>
      <c r="C4962"/>
      <c r="D4962"/>
      <c r="E4962"/>
    </row>
    <row r="4963" spans="2:5" x14ac:dyDescent="0.45">
      <c r="B4963"/>
      <c r="C4963"/>
      <c r="D4963"/>
      <c r="E4963"/>
    </row>
    <row r="4964" spans="2:5" x14ac:dyDescent="0.45">
      <c r="B4964"/>
      <c r="C4964"/>
      <c r="D4964"/>
      <c r="E4964"/>
    </row>
    <row r="4965" spans="2:5" x14ac:dyDescent="0.45">
      <c r="B4965"/>
      <c r="C4965"/>
      <c r="D4965"/>
      <c r="E4965"/>
    </row>
    <row r="4966" spans="2:5" x14ac:dyDescent="0.45">
      <c r="B4966"/>
      <c r="C4966"/>
      <c r="D4966"/>
      <c r="E4966"/>
    </row>
    <row r="4967" spans="2:5" x14ac:dyDescent="0.45">
      <c r="B4967"/>
      <c r="C4967"/>
      <c r="D4967"/>
      <c r="E4967"/>
    </row>
    <row r="4968" spans="2:5" x14ac:dyDescent="0.45">
      <c r="B4968"/>
      <c r="C4968"/>
      <c r="D4968"/>
      <c r="E4968"/>
    </row>
    <row r="4969" spans="2:5" x14ac:dyDescent="0.45">
      <c r="B4969"/>
      <c r="C4969"/>
      <c r="D4969"/>
      <c r="E4969"/>
    </row>
    <row r="4970" spans="2:5" x14ac:dyDescent="0.45">
      <c r="B4970"/>
      <c r="C4970"/>
      <c r="D4970"/>
      <c r="E4970"/>
    </row>
    <row r="4971" spans="2:5" x14ac:dyDescent="0.45">
      <c r="B4971"/>
      <c r="C4971"/>
      <c r="D4971"/>
      <c r="E4971"/>
    </row>
    <row r="4972" spans="2:5" x14ac:dyDescent="0.45">
      <c r="B4972"/>
      <c r="C4972"/>
      <c r="D4972"/>
      <c r="E4972"/>
    </row>
    <row r="4973" spans="2:5" x14ac:dyDescent="0.45">
      <c r="B4973"/>
      <c r="C4973"/>
      <c r="D4973"/>
      <c r="E4973"/>
    </row>
    <row r="4974" spans="2:5" x14ac:dyDescent="0.45">
      <c r="B4974"/>
      <c r="C4974"/>
      <c r="D4974"/>
      <c r="E4974"/>
    </row>
    <row r="4975" spans="2:5" x14ac:dyDescent="0.45">
      <c r="B4975"/>
      <c r="C4975"/>
      <c r="D4975"/>
      <c r="E4975"/>
    </row>
    <row r="4976" spans="2:5" x14ac:dyDescent="0.45">
      <c r="B4976"/>
      <c r="C4976"/>
      <c r="D4976"/>
      <c r="E4976"/>
    </row>
    <row r="4977" spans="2:5" x14ac:dyDescent="0.45">
      <c r="B4977"/>
      <c r="C4977"/>
      <c r="D4977"/>
      <c r="E4977"/>
    </row>
    <row r="4978" spans="2:5" x14ac:dyDescent="0.45">
      <c r="B4978"/>
      <c r="C4978"/>
      <c r="D4978"/>
      <c r="E4978"/>
    </row>
    <row r="4979" spans="2:5" x14ac:dyDescent="0.45">
      <c r="B4979"/>
      <c r="C4979"/>
      <c r="D4979"/>
      <c r="E4979"/>
    </row>
    <row r="4980" spans="2:5" x14ac:dyDescent="0.45">
      <c r="B4980"/>
      <c r="C4980"/>
      <c r="D4980"/>
      <c r="E4980"/>
    </row>
    <row r="4981" spans="2:5" x14ac:dyDescent="0.45">
      <c r="B4981"/>
      <c r="C4981"/>
      <c r="D4981"/>
      <c r="E4981"/>
    </row>
    <row r="4982" spans="2:5" x14ac:dyDescent="0.45">
      <c r="B4982"/>
      <c r="C4982"/>
      <c r="D4982"/>
      <c r="E4982"/>
    </row>
    <row r="4983" spans="2:5" x14ac:dyDescent="0.45">
      <c r="B4983"/>
      <c r="C4983"/>
      <c r="D4983"/>
      <c r="E4983"/>
    </row>
    <row r="4984" spans="2:5" x14ac:dyDescent="0.45">
      <c r="B4984"/>
      <c r="C4984"/>
      <c r="D4984"/>
      <c r="E4984"/>
    </row>
    <row r="4985" spans="2:5" x14ac:dyDescent="0.45">
      <c r="B4985"/>
      <c r="C4985"/>
      <c r="D4985"/>
      <c r="E4985"/>
    </row>
    <row r="4986" spans="2:5" x14ac:dyDescent="0.45">
      <c r="B4986"/>
      <c r="C4986"/>
      <c r="D4986"/>
      <c r="E4986"/>
    </row>
    <row r="4987" spans="2:5" x14ac:dyDescent="0.45">
      <c r="B4987"/>
      <c r="C4987"/>
      <c r="D4987"/>
      <c r="E4987"/>
    </row>
    <row r="4988" spans="2:5" x14ac:dyDescent="0.45">
      <c r="B4988"/>
      <c r="C4988"/>
      <c r="D4988"/>
      <c r="E4988"/>
    </row>
    <row r="4989" spans="2:5" x14ac:dyDescent="0.45">
      <c r="B4989"/>
      <c r="C4989"/>
      <c r="D4989"/>
      <c r="E4989"/>
    </row>
    <row r="4990" spans="2:5" x14ac:dyDescent="0.45">
      <c r="B4990"/>
      <c r="C4990"/>
      <c r="D4990"/>
      <c r="E4990"/>
    </row>
    <row r="4991" spans="2:5" x14ac:dyDescent="0.45">
      <c r="B4991"/>
      <c r="C4991"/>
      <c r="D4991"/>
      <c r="E4991"/>
    </row>
    <row r="4992" spans="2:5" x14ac:dyDescent="0.45">
      <c r="B4992"/>
      <c r="C4992"/>
      <c r="D4992"/>
      <c r="E4992"/>
    </row>
    <row r="4993" spans="2:5" x14ac:dyDescent="0.45">
      <c r="B4993"/>
      <c r="C4993"/>
      <c r="D4993"/>
      <c r="E4993"/>
    </row>
    <row r="4994" spans="2:5" x14ac:dyDescent="0.45">
      <c r="B4994"/>
      <c r="C4994"/>
      <c r="D4994"/>
      <c r="E4994"/>
    </row>
    <row r="4995" spans="2:5" x14ac:dyDescent="0.45">
      <c r="B4995"/>
      <c r="C4995"/>
      <c r="D4995"/>
      <c r="E4995"/>
    </row>
    <row r="4996" spans="2:5" x14ac:dyDescent="0.45">
      <c r="B4996"/>
      <c r="C4996"/>
      <c r="D4996"/>
      <c r="E4996"/>
    </row>
    <row r="4997" spans="2:5" x14ac:dyDescent="0.45">
      <c r="B4997"/>
      <c r="C4997"/>
      <c r="D4997"/>
      <c r="E4997"/>
    </row>
    <row r="4998" spans="2:5" x14ac:dyDescent="0.45">
      <c r="B4998"/>
      <c r="C4998"/>
      <c r="D4998"/>
      <c r="E4998"/>
    </row>
    <row r="4999" spans="2:5" x14ac:dyDescent="0.45">
      <c r="B4999"/>
      <c r="C4999"/>
      <c r="D4999"/>
      <c r="E4999"/>
    </row>
    <row r="5000" spans="2:5" x14ac:dyDescent="0.45">
      <c r="B5000"/>
      <c r="C5000"/>
      <c r="D5000"/>
      <c r="E5000"/>
    </row>
    <row r="5001" spans="2:5" x14ac:dyDescent="0.45">
      <c r="B5001"/>
      <c r="C5001"/>
      <c r="D5001"/>
      <c r="E5001"/>
    </row>
    <row r="5002" spans="2:5" x14ac:dyDescent="0.45">
      <c r="B5002"/>
      <c r="C5002"/>
      <c r="D5002"/>
      <c r="E5002"/>
    </row>
    <row r="5003" spans="2:5" x14ac:dyDescent="0.45">
      <c r="B5003"/>
      <c r="C5003"/>
      <c r="D5003"/>
      <c r="E5003"/>
    </row>
    <row r="5004" spans="2:5" x14ac:dyDescent="0.45">
      <c r="B5004"/>
      <c r="C5004"/>
      <c r="D5004"/>
      <c r="E5004"/>
    </row>
    <row r="5005" spans="2:5" x14ac:dyDescent="0.45">
      <c r="B5005"/>
      <c r="C5005"/>
      <c r="D5005"/>
      <c r="E5005"/>
    </row>
    <row r="5006" spans="2:5" x14ac:dyDescent="0.45">
      <c r="B5006"/>
      <c r="C5006"/>
      <c r="D5006"/>
      <c r="E5006"/>
    </row>
    <row r="5007" spans="2:5" x14ac:dyDescent="0.45">
      <c r="B5007"/>
      <c r="C5007"/>
      <c r="D5007"/>
      <c r="E5007"/>
    </row>
    <row r="5008" spans="2:5" x14ac:dyDescent="0.45">
      <c r="B5008"/>
      <c r="C5008"/>
      <c r="D5008"/>
      <c r="E5008"/>
    </row>
    <row r="5009" spans="2:5" x14ac:dyDescent="0.45">
      <c r="B5009"/>
      <c r="C5009"/>
      <c r="D5009"/>
      <c r="E5009"/>
    </row>
    <row r="5010" spans="2:5" x14ac:dyDescent="0.45">
      <c r="B5010"/>
      <c r="C5010"/>
      <c r="D5010"/>
      <c r="E5010"/>
    </row>
    <row r="5011" spans="2:5" x14ac:dyDescent="0.45">
      <c r="B5011"/>
      <c r="C5011"/>
      <c r="D5011"/>
      <c r="E5011"/>
    </row>
    <row r="5012" spans="2:5" x14ac:dyDescent="0.45">
      <c r="B5012"/>
      <c r="C5012"/>
      <c r="D5012"/>
      <c r="E5012"/>
    </row>
    <row r="5013" spans="2:5" x14ac:dyDescent="0.45">
      <c r="B5013"/>
      <c r="C5013"/>
      <c r="D5013"/>
      <c r="E5013"/>
    </row>
    <row r="5014" spans="2:5" x14ac:dyDescent="0.45">
      <c r="B5014"/>
      <c r="C5014"/>
      <c r="D5014"/>
      <c r="E5014"/>
    </row>
    <row r="5015" spans="2:5" x14ac:dyDescent="0.45">
      <c r="B5015"/>
      <c r="C5015"/>
      <c r="D5015"/>
      <c r="E5015"/>
    </row>
    <row r="5016" spans="2:5" x14ac:dyDescent="0.45">
      <c r="B5016"/>
      <c r="C5016"/>
      <c r="D5016"/>
      <c r="E5016"/>
    </row>
    <row r="5017" spans="2:5" x14ac:dyDescent="0.45">
      <c r="B5017"/>
      <c r="C5017"/>
      <c r="D5017"/>
      <c r="E5017"/>
    </row>
    <row r="5018" spans="2:5" x14ac:dyDescent="0.45">
      <c r="B5018"/>
      <c r="C5018"/>
      <c r="D5018"/>
      <c r="E5018"/>
    </row>
    <row r="5019" spans="2:5" x14ac:dyDescent="0.45">
      <c r="B5019"/>
      <c r="C5019"/>
      <c r="D5019"/>
      <c r="E5019"/>
    </row>
    <row r="5020" spans="2:5" x14ac:dyDescent="0.45">
      <c r="B5020"/>
      <c r="C5020"/>
      <c r="D5020"/>
      <c r="E5020"/>
    </row>
    <row r="5021" spans="2:5" x14ac:dyDescent="0.45">
      <c r="B5021"/>
      <c r="C5021"/>
      <c r="D5021"/>
      <c r="E5021"/>
    </row>
    <row r="5022" spans="2:5" x14ac:dyDescent="0.45">
      <c r="B5022"/>
      <c r="C5022"/>
      <c r="D5022"/>
      <c r="E5022"/>
    </row>
    <row r="5023" spans="2:5" x14ac:dyDescent="0.45">
      <c r="B5023"/>
      <c r="C5023"/>
      <c r="D5023"/>
      <c r="E5023"/>
    </row>
    <row r="5024" spans="2:5" x14ac:dyDescent="0.45">
      <c r="B5024"/>
      <c r="C5024"/>
      <c r="D5024"/>
      <c r="E5024"/>
    </row>
    <row r="5025" spans="2:5" x14ac:dyDescent="0.45">
      <c r="B5025"/>
      <c r="C5025"/>
      <c r="D5025"/>
      <c r="E5025"/>
    </row>
    <row r="5026" spans="2:5" x14ac:dyDescent="0.45">
      <c r="B5026"/>
      <c r="C5026"/>
      <c r="D5026"/>
      <c r="E5026"/>
    </row>
    <row r="5027" spans="2:5" x14ac:dyDescent="0.45">
      <c r="B5027"/>
      <c r="C5027"/>
      <c r="D5027"/>
      <c r="E5027"/>
    </row>
    <row r="5028" spans="2:5" x14ac:dyDescent="0.45">
      <c r="B5028"/>
      <c r="C5028"/>
      <c r="D5028"/>
      <c r="E5028"/>
    </row>
    <row r="5029" spans="2:5" x14ac:dyDescent="0.45">
      <c r="B5029"/>
      <c r="C5029"/>
      <c r="D5029"/>
      <c r="E5029"/>
    </row>
    <row r="5030" spans="2:5" x14ac:dyDescent="0.45">
      <c r="B5030"/>
      <c r="C5030"/>
      <c r="D5030"/>
      <c r="E5030"/>
    </row>
    <row r="5031" spans="2:5" x14ac:dyDescent="0.45">
      <c r="B5031"/>
      <c r="C5031"/>
      <c r="D5031"/>
      <c r="E5031"/>
    </row>
    <row r="5032" spans="2:5" x14ac:dyDescent="0.45">
      <c r="B5032"/>
      <c r="C5032"/>
      <c r="D5032"/>
      <c r="E5032"/>
    </row>
    <row r="5033" spans="2:5" x14ac:dyDescent="0.45">
      <c r="B5033"/>
      <c r="C5033"/>
      <c r="D5033"/>
      <c r="E5033"/>
    </row>
    <row r="5034" spans="2:5" x14ac:dyDescent="0.45">
      <c r="B5034"/>
      <c r="C5034"/>
      <c r="D5034"/>
      <c r="E5034"/>
    </row>
    <row r="5035" spans="2:5" x14ac:dyDescent="0.45">
      <c r="B5035"/>
      <c r="C5035"/>
      <c r="D5035"/>
      <c r="E5035"/>
    </row>
    <row r="5036" spans="2:5" x14ac:dyDescent="0.45">
      <c r="B5036"/>
      <c r="C5036"/>
      <c r="D5036"/>
      <c r="E5036"/>
    </row>
    <row r="5037" spans="2:5" x14ac:dyDescent="0.45">
      <c r="B5037"/>
      <c r="C5037"/>
      <c r="D5037"/>
      <c r="E5037"/>
    </row>
    <row r="5038" spans="2:5" x14ac:dyDescent="0.45">
      <c r="B5038"/>
      <c r="C5038"/>
      <c r="D5038"/>
      <c r="E5038"/>
    </row>
    <row r="5039" spans="2:5" x14ac:dyDescent="0.45">
      <c r="B5039"/>
      <c r="C5039"/>
      <c r="D5039"/>
      <c r="E5039"/>
    </row>
    <row r="5040" spans="2:5" x14ac:dyDescent="0.45">
      <c r="B5040"/>
      <c r="C5040"/>
      <c r="D5040"/>
      <c r="E5040"/>
    </row>
    <row r="5041" spans="2:5" x14ac:dyDescent="0.45">
      <c r="B5041"/>
      <c r="C5041"/>
      <c r="D5041"/>
      <c r="E5041"/>
    </row>
    <row r="5042" spans="2:5" x14ac:dyDescent="0.45">
      <c r="B5042"/>
      <c r="C5042"/>
      <c r="D5042"/>
      <c r="E5042"/>
    </row>
    <row r="5043" spans="2:5" x14ac:dyDescent="0.45">
      <c r="B5043"/>
      <c r="C5043"/>
      <c r="D5043"/>
      <c r="E5043"/>
    </row>
    <row r="5044" spans="2:5" x14ac:dyDescent="0.45">
      <c r="B5044"/>
      <c r="C5044"/>
      <c r="D5044"/>
      <c r="E5044"/>
    </row>
    <row r="5045" spans="2:5" x14ac:dyDescent="0.45">
      <c r="B5045"/>
      <c r="C5045"/>
      <c r="D5045"/>
      <c r="E5045"/>
    </row>
    <row r="5046" spans="2:5" x14ac:dyDescent="0.45">
      <c r="B5046"/>
      <c r="C5046"/>
      <c r="D5046"/>
      <c r="E5046"/>
    </row>
    <row r="5047" spans="2:5" x14ac:dyDescent="0.45">
      <c r="B5047"/>
      <c r="C5047"/>
      <c r="D5047"/>
      <c r="E5047"/>
    </row>
    <row r="5048" spans="2:5" x14ac:dyDescent="0.45">
      <c r="B5048"/>
      <c r="C5048"/>
      <c r="D5048"/>
      <c r="E5048"/>
    </row>
    <row r="5049" spans="2:5" x14ac:dyDescent="0.45">
      <c r="B5049"/>
      <c r="C5049"/>
      <c r="D5049"/>
      <c r="E5049"/>
    </row>
    <row r="5050" spans="2:5" x14ac:dyDescent="0.45">
      <c r="B5050"/>
      <c r="C5050"/>
      <c r="D5050"/>
      <c r="E5050"/>
    </row>
    <row r="5051" spans="2:5" x14ac:dyDescent="0.45">
      <c r="B5051"/>
      <c r="C5051"/>
      <c r="D5051"/>
      <c r="E5051"/>
    </row>
    <row r="5052" spans="2:5" x14ac:dyDescent="0.45">
      <c r="B5052"/>
      <c r="C5052"/>
      <c r="D5052"/>
      <c r="E5052"/>
    </row>
    <row r="5053" spans="2:5" x14ac:dyDescent="0.45">
      <c r="B5053"/>
      <c r="C5053"/>
      <c r="D5053"/>
      <c r="E5053"/>
    </row>
    <row r="5054" spans="2:5" x14ac:dyDescent="0.45">
      <c r="B5054"/>
      <c r="C5054"/>
      <c r="D5054"/>
      <c r="E5054"/>
    </row>
    <row r="5055" spans="2:5" x14ac:dyDescent="0.45">
      <c r="B5055"/>
      <c r="C5055"/>
      <c r="D5055"/>
      <c r="E5055"/>
    </row>
    <row r="5056" spans="2:5" x14ac:dyDescent="0.45">
      <c r="B5056"/>
      <c r="C5056"/>
      <c r="D5056"/>
      <c r="E5056"/>
    </row>
    <row r="5057" spans="2:5" x14ac:dyDescent="0.45">
      <c r="B5057"/>
      <c r="C5057"/>
      <c r="D5057"/>
      <c r="E5057"/>
    </row>
    <row r="5058" spans="2:5" x14ac:dyDescent="0.45">
      <c r="B5058"/>
      <c r="C5058"/>
      <c r="D5058"/>
      <c r="E5058"/>
    </row>
    <row r="5059" spans="2:5" x14ac:dyDescent="0.45">
      <c r="B5059"/>
      <c r="C5059"/>
      <c r="D5059"/>
      <c r="E5059"/>
    </row>
    <row r="5060" spans="2:5" x14ac:dyDescent="0.45">
      <c r="B5060"/>
      <c r="C5060"/>
      <c r="D5060"/>
      <c r="E5060"/>
    </row>
    <row r="5061" spans="2:5" x14ac:dyDescent="0.45">
      <c r="B5061"/>
      <c r="C5061"/>
      <c r="D5061"/>
      <c r="E5061"/>
    </row>
    <row r="5062" spans="2:5" x14ac:dyDescent="0.45">
      <c r="B5062"/>
      <c r="C5062"/>
      <c r="D5062"/>
      <c r="E5062"/>
    </row>
    <row r="5063" spans="2:5" x14ac:dyDescent="0.45">
      <c r="B5063"/>
      <c r="C5063"/>
      <c r="D5063"/>
      <c r="E5063"/>
    </row>
    <row r="5064" spans="2:5" x14ac:dyDescent="0.45">
      <c r="B5064"/>
      <c r="C5064"/>
      <c r="D5064"/>
      <c r="E5064"/>
    </row>
    <row r="5065" spans="2:5" x14ac:dyDescent="0.45">
      <c r="B5065"/>
      <c r="C5065"/>
      <c r="D5065"/>
      <c r="E5065"/>
    </row>
    <row r="5066" spans="2:5" x14ac:dyDescent="0.45">
      <c r="B5066"/>
      <c r="C5066"/>
      <c r="D5066"/>
      <c r="E5066"/>
    </row>
    <row r="5067" spans="2:5" x14ac:dyDescent="0.45">
      <c r="B5067"/>
      <c r="C5067"/>
      <c r="D5067"/>
      <c r="E5067"/>
    </row>
    <row r="5068" spans="2:5" x14ac:dyDescent="0.45">
      <c r="B5068"/>
      <c r="C5068"/>
      <c r="D5068"/>
      <c r="E5068"/>
    </row>
    <row r="5069" spans="2:5" x14ac:dyDescent="0.45">
      <c r="B5069"/>
      <c r="C5069"/>
      <c r="D5069"/>
      <c r="E5069"/>
    </row>
    <row r="5070" spans="2:5" x14ac:dyDescent="0.45">
      <c r="B5070"/>
      <c r="C5070"/>
      <c r="D5070"/>
      <c r="E5070"/>
    </row>
    <row r="5071" spans="2:5" x14ac:dyDescent="0.45">
      <c r="B5071"/>
      <c r="C5071"/>
      <c r="D5071"/>
      <c r="E5071"/>
    </row>
    <row r="5072" spans="2:5" x14ac:dyDescent="0.45">
      <c r="B5072"/>
      <c r="C5072"/>
      <c r="D5072"/>
      <c r="E5072"/>
    </row>
    <row r="5073" spans="2:5" x14ac:dyDescent="0.45">
      <c r="B5073"/>
      <c r="C5073"/>
      <c r="D5073"/>
      <c r="E5073"/>
    </row>
    <row r="5074" spans="2:5" x14ac:dyDescent="0.45">
      <c r="B5074"/>
      <c r="C5074"/>
      <c r="D5074"/>
      <c r="E5074"/>
    </row>
    <row r="5075" spans="2:5" x14ac:dyDescent="0.45">
      <c r="B5075"/>
      <c r="C5075"/>
      <c r="D5075"/>
      <c r="E5075"/>
    </row>
    <row r="5076" spans="2:5" x14ac:dyDescent="0.45">
      <c r="B5076"/>
      <c r="C5076"/>
      <c r="D5076"/>
      <c r="E5076"/>
    </row>
    <row r="5077" spans="2:5" x14ac:dyDescent="0.45">
      <c r="B5077"/>
      <c r="C5077"/>
      <c r="D5077"/>
      <c r="E5077"/>
    </row>
    <row r="5078" spans="2:5" x14ac:dyDescent="0.45">
      <c r="B5078"/>
      <c r="C5078"/>
      <c r="D5078"/>
      <c r="E5078"/>
    </row>
    <row r="5079" spans="2:5" x14ac:dyDescent="0.45">
      <c r="B5079"/>
      <c r="C5079"/>
      <c r="D5079"/>
      <c r="E5079"/>
    </row>
    <row r="5080" spans="2:5" x14ac:dyDescent="0.45">
      <c r="B5080"/>
      <c r="C5080"/>
      <c r="D5080"/>
      <c r="E5080"/>
    </row>
    <row r="5081" spans="2:5" x14ac:dyDescent="0.45">
      <c r="B5081"/>
      <c r="C5081"/>
      <c r="D5081"/>
      <c r="E5081"/>
    </row>
    <row r="5082" spans="2:5" x14ac:dyDescent="0.45">
      <c r="B5082"/>
      <c r="C5082"/>
      <c r="D5082"/>
      <c r="E5082"/>
    </row>
    <row r="5083" spans="2:5" x14ac:dyDescent="0.45">
      <c r="B5083"/>
      <c r="C5083"/>
      <c r="D5083"/>
      <c r="E5083"/>
    </row>
    <row r="5084" spans="2:5" x14ac:dyDescent="0.45">
      <c r="B5084"/>
      <c r="C5084"/>
      <c r="D5084"/>
      <c r="E5084"/>
    </row>
    <row r="5085" spans="2:5" x14ac:dyDescent="0.45">
      <c r="B5085"/>
      <c r="C5085"/>
      <c r="D5085"/>
      <c r="E5085"/>
    </row>
    <row r="5086" spans="2:5" x14ac:dyDescent="0.45">
      <c r="B5086"/>
      <c r="C5086"/>
      <c r="D5086"/>
      <c r="E5086"/>
    </row>
    <row r="5087" spans="2:5" x14ac:dyDescent="0.45">
      <c r="B5087"/>
      <c r="C5087"/>
      <c r="D5087"/>
      <c r="E5087"/>
    </row>
    <row r="5088" spans="2:5" x14ac:dyDescent="0.45">
      <c r="B5088"/>
      <c r="C5088"/>
      <c r="D5088"/>
      <c r="E5088"/>
    </row>
    <row r="5089" spans="2:5" x14ac:dyDescent="0.45">
      <c r="B5089"/>
      <c r="C5089"/>
      <c r="D5089"/>
      <c r="E5089"/>
    </row>
    <row r="5090" spans="2:5" x14ac:dyDescent="0.45">
      <c r="B5090"/>
      <c r="C5090"/>
      <c r="D5090"/>
      <c r="E5090"/>
    </row>
    <row r="5091" spans="2:5" x14ac:dyDescent="0.45">
      <c r="B5091"/>
      <c r="C5091"/>
      <c r="D5091"/>
      <c r="E5091"/>
    </row>
    <row r="5092" spans="2:5" x14ac:dyDescent="0.45">
      <c r="B5092"/>
      <c r="C5092"/>
      <c r="D5092"/>
      <c r="E5092"/>
    </row>
    <row r="5093" spans="2:5" x14ac:dyDescent="0.45">
      <c r="B5093"/>
      <c r="C5093"/>
      <c r="D5093"/>
      <c r="E5093"/>
    </row>
    <row r="5094" spans="2:5" x14ac:dyDescent="0.45">
      <c r="B5094"/>
      <c r="C5094"/>
      <c r="D5094"/>
      <c r="E5094"/>
    </row>
    <row r="5095" spans="2:5" x14ac:dyDescent="0.45">
      <c r="B5095"/>
      <c r="C5095"/>
      <c r="D5095"/>
      <c r="E5095"/>
    </row>
    <row r="5096" spans="2:5" x14ac:dyDescent="0.45">
      <c r="B5096"/>
      <c r="C5096"/>
      <c r="D5096"/>
      <c r="E5096"/>
    </row>
    <row r="5097" spans="2:5" x14ac:dyDescent="0.45">
      <c r="B5097"/>
      <c r="C5097"/>
      <c r="D5097"/>
      <c r="E5097"/>
    </row>
    <row r="5098" spans="2:5" x14ac:dyDescent="0.45">
      <c r="B5098"/>
      <c r="C5098"/>
      <c r="D5098"/>
      <c r="E5098"/>
    </row>
    <row r="5099" spans="2:5" x14ac:dyDescent="0.45">
      <c r="B5099"/>
      <c r="C5099"/>
      <c r="D5099"/>
      <c r="E5099"/>
    </row>
    <row r="5100" spans="2:5" x14ac:dyDescent="0.45">
      <c r="B5100"/>
      <c r="C5100"/>
      <c r="D5100"/>
      <c r="E5100"/>
    </row>
    <row r="5101" spans="2:5" x14ac:dyDescent="0.45">
      <c r="B5101"/>
      <c r="C5101"/>
      <c r="D5101"/>
      <c r="E5101"/>
    </row>
    <row r="5102" spans="2:5" x14ac:dyDescent="0.45">
      <c r="B5102"/>
      <c r="C5102"/>
      <c r="D5102"/>
      <c r="E5102"/>
    </row>
    <row r="5103" spans="2:5" x14ac:dyDescent="0.45">
      <c r="B5103"/>
      <c r="C5103"/>
      <c r="D5103"/>
      <c r="E5103"/>
    </row>
    <row r="5104" spans="2:5" x14ac:dyDescent="0.45">
      <c r="B5104"/>
      <c r="C5104"/>
      <c r="D5104"/>
      <c r="E5104"/>
    </row>
    <row r="5105" spans="2:5" x14ac:dyDescent="0.45">
      <c r="B5105"/>
      <c r="C5105"/>
      <c r="D5105"/>
      <c r="E5105"/>
    </row>
    <row r="5106" spans="2:5" x14ac:dyDescent="0.45">
      <c r="B5106"/>
      <c r="C5106"/>
      <c r="D5106"/>
      <c r="E5106"/>
    </row>
    <row r="5107" spans="2:5" x14ac:dyDescent="0.45">
      <c r="B5107"/>
      <c r="C5107"/>
      <c r="D5107"/>
      <c r="E5107"/>
    </row>
    <row r="5108" spans="2:5" x14ac:dyDescent="0.45">
      <c r="B5108"/>
      <c r="C5108"/>
      <c r="D5108"/>
      <c r="E5108"/>
    </row>
    <row r="5109" spans="2:5" x14ac:dyDescent="0.45">
      <c r="B5109"/>
      <c r="C5109"/>
      <c r="D5109"/>
      <c r="E5109"/>
    </row>
    <row r="5110" spans="2:5" x14ac:dyDescent="0.45">
      <c r="B5110"/>
      <c r="C5110"/>
      <c r="D5110"/>
      <c r="E5110"/>
    </row>
    <row r="5111" spans="2:5" x14ac:dyDescent="0.45">
      <c r="B5111"/>
      <c r="C5111"/>
      <c r="D5111"/>
      <c r="E5111"/>
    </row>
    <row r="5112" spans="2:5" x14ac:dyDescent="0.45">
      <c r="B5112"/>
      <c r="C5112"/>
      <c r="D5112"/>
      <c r="E5112"/>
    </row>
    <row r="5113" spans="2:5" x14ac:dyDescent="0.45">
      <c r="B5113"/>
      <c r="C5113"/>
      <c r="D5113"/>
      <c r="E5113"/>
    </row>
    <row r="5114" spans="2:5" x14ac:dyDescent="0.45">
      <c r="B5114"/>
      <c r="C5114"/>
      <c r="D5114"/>
      <c r="E5114"/>
    </row>
    <row r="5115" spans="2:5" x14ac:dyDescent="0.45">
      <c r="B5115"/>
      <c r="C5115"/>
      <c r="D5115"/>
      <c r="E5115"/>
    </row>
    <row r="5116" spans="2:5" x14ac:dyDescent="0.45">
      <c r="B5116"/>
      <c r="C5116"/>
      <c r="D5116"/>
      <c r="E5116"/>
    </row>
    <row r="5117" spans="2:5" x14ac:dyDescent="0.45">
      <c r="B5117"/>
      <c r="C5117"/>
      <c r="D5117"/>
      <c r="E5117"/>
    </row>
    <row r="5118" spans="2:5" x14ac:dyDescent="0.45">
      <c r="B5118"/>
      <c r="C5118"/>
      <c r="D5118"/>
      <c r="E5118"/>
    </row>
    <row r="5119" spans="2:5" x14ac:dyDescent="0.45">
      <c r="B5119"/>
      <c r="C5119"/>
      <c r="D5119"/>
      <c r="E5119"/>
    </row>
    <row r="5120" spans="2:5" x14ac:dyDescent="0.45">
      <c r="B5120"/>
      <c r="C5120"/>
      <c r="D5120"/>
      <c r="E5120"/>
    </row>
    <row r="5121" spans="2:5" x14ac:dyDescent="0.45">
      <c r="B5121"/>
      <c r="C5121"/>
      <c r="D5121"/>
      <c r="E5121"/>
    </row>
    <row r="5122" spans="2:5" x14ac:dyDescent="0.45">
      <c r="B5122"/>
      <c r="C5122"/>
      <c r="D5122"/>
      <c r="E5122"/>
    </row>
    <row r="5123" spans="2:5" x14ac:dyDescent="0.45">
      <c r="B5123"/>
      <c r="C5123"/>
      <c r="D5123"/>
      <c r="E5123"/>
    </row>
    <row r="5124" spans="2:5" x14ac:dyDescent="0.45">
      <c r="B5124"/>
      <c r="C5124"/>
      <c r="D5124"/>
      <c r="E5124"/>
    </row>
    <row r="5125" spans="2:5" x14ac:dyDescent="0.45">
      <c r="B5125"/>
      <c r="C5125"/>
      <c r="D5125"/>
      <c r="E5125"/>
    </row>
    <row r="5126" spans="2:5" x14ac:dyDescent="0.45">
      <c r="B5126"/>
      <c r="C5126"/>
      <c r="D5126"/>
      <c r="E5126"/>
    </row>
    <row r="5127" spans="2:5" x14ac:dyDescent="0.45">
      <c r="B5127"/>
      <c r="C5127"/>
      <c r="D5127"/>
      <c r="E5127"/>
    </row>
    <row r="5128" spans="2:5" x14ac:dyDescent="0.45">
      <c r="B5128"/>
      <c r="C5128"/>
      <c r="D5128"/>
      <c r="E5128"/>
    </row>
    <row r="5129" spans="2:5" x14ac:dyDescent="0.45">
      <c r="B5129"/>
      <c r="C5129"/>
      <c r="D5129"/>
      <c r="E5129"/>
    </row>
    <row r="5130" spans="2:5" x14ac:dyDescent="0.45">
      <c r="B5130"/>
      <c r="C5130"/>
      <c r="D5130"/>
      <c r="E5130"/>
    </row>
    <row r="5131" spans="2:5" x14ac:dyDescent="0.45">
      <c r="B5131"/>
      <c r="C5131"/>
      <c r="D5131"/>
      <c r="E5131"/>
    </row>
    <row r="5132" spans="2:5" x14ac:dyDescent="0.45">
      <c r="B5132"/>
      <c r="C5132"/>
      <c r="D5132"/>
      <c r="E5132"/>
    </row>
    <row r="5133" spans="2:5" x14ac:dyDescent="0.45">
      <c r="B5133"/>
      <c r="C5133"/>
      <c r="D5133"/>
      <c r="E5133"/>
    </row>
    <row r="5134" spans="2:5" x14ac:dyDescent="0.45">
      <c r="B5134"/>
      <c r="C5134"/>
      <c r="D5134"/>
      <c r="E5134"/>
    </row>
    <row r="5135" spans="2:5" x14ac:dyDescent="0.45">
      <c r="B5135"/>
      <c r="C5135"/>
      <c r="D5135"/>
      <c r="E5135"/>
    </row>
    <row r="5136" spans="2:5" x14ac:dyDescent="0.45">
      <c r="B5136"/>
      <c r="C5136"/>
      <c r="D5136"/>
      <c r="E5136"/>
    </row>
    <row r="5137" spans="2:5" x14ac:dyDescent="0.45">
      <c r="B5137"/>
      <c r="C5137"/>
      <c r="D5137"/>
      <c r="E5137"/>
    </row>
    <row r="5138" spans="2:5" x14ac:dyDescent="0.45">
      <c r="B5138"/>
      <c r="C5138"/>
      <c r="D5138"/>
      <c r="E5138"/>
    </row>
    <row r="5139" spans="2:5" x14ac:dyDescent="0.45">
      <c r="B5139"/>
      <c r="C5139"/>
      <c r="D5139"/>
      <c r="E5139"/>
    </row>
    <row r="5140" spans="2:5" x14ac:dyDescent="0.45">
      <c r="B5140"/>
      <c r="C5140"/>
      <c r="D5140"/>
      <c r="E5140"/>
    </row>
    <row r="5141" spans="2:5" x14ac:dyDescent="0.45">
      <c r="B5141"/>
      <c r="C5141"/>
      <c r="D5141"/>
      <c r="E5141"/>
    </row>
    <row r="5142" spans="2:5" x14ac:dyDescent="0.45">
      <c r="B5142"/>
      <c r="C5142"/>
      <c r="D5142"/>
      <c r="E5142"/>
    </row>
    <row r="5143" spans="2:5" x14ac:dyDescent="0.45">
      <c r="B5143"/>
      <c r="C5143"/>
      <c r="D5143"/>
      <c r="E5143"/>
    </row>
    <row r="5144" spans="2:5" x14ac:dyDescent="0.45">
      <c r="B5144"/>
      <c r="C5144"/>
      <c r="D5144"/>
      <c r="E5144"/>
    </row>
    <row r="5145" spans="2:5" x14ac:dyDescent="0.45">
      <c r="B5145"/>
      <c r="C5145"/>
      <c r="D5145"/>
      <c r="E5145"/>
    </row>
    <row r="5146" spans="2:5" x14ac:dyDescent="0.45">
      <c r="B5146"/>
      <c r="C5146"/>
      <c r="D5146"/>
      <c r="E5146"/>
    </row>
    <row r="5147" spans="2:5" x14ac:dyDescent="0.45">
      <c r="B5147"/>
      <c r="C5147"/>
      <c r="D5147"/>
      <c r="E5147"/>
    </row>
    <row r="5148" spans="2:5" x14ac:dyDescent="0.45">
      <c r="B5148"/>
      <c r="C5148"/>
      <c r="D5148"/>
      <c r="E5148"/>
    </row>
    <row r="5149" spans="2:5" x14ac:dyDescent="0.45">
      <c r="B5149"/>
      <c r="C5149"/>
      <c r="D5149"/>
      <c r="E5149"/>
    </row>
    <row r="5150" spans="2:5" x14ac:dyDescent="0.45">
      <c r="B5150"/>
      <c r="C5150"/>
      <c r="D5150"/>
      <c r="E5150"/>
    </row>
    <row r="5151" spans="2:5" x14ac:dyDescent="0.45">
      <c r="B5151"/>
      <c r="C5151"/>
      <c r="D5151"/>
      <c r="E5151"/>
    </row>
    <row r="5152" spans="2:5" x14ac:dyDescent="0.45">
      <c r="B5152"/>
      <c r="C5152"/>
      <c r="D5152"/>
      <c r="E5152"/>
    </row>
    <row r="5153" spans="2:5" x14ac:dyDescent="0.45">
      <c r="B5153"/>
      <c r="C5153"/>
      <c r="D5153"/>
      <c r="E5153"/>
    </row>
    <row r="5154" spans="2:5" x14ac:dyDescent="0.45">
      <c r="B5154"/>
      <c r="C5154"/>
      <c r="D5154"/>
      <c r="E5154"/>
    </row>
    <row r="5155" spans="2:5" x14ac:dyDescent="0.45">
      <c r="B5155"/>
      <c r="C5155"/>
      <c r="D5155"/>
      <c r="E5155"/>
    </row>
    <row r="5156" spans="2:5" x14ac:dyDescent="0.45">
      <c r="B5156"/>
      <c r="C5156"/>
      <c r="D5156"/>
      <c r="E5156"/>
    </row>
    <row r="5157" spans="2:5" x14ac:dyDescent="0.45">
      <c r="B5157"/>
      <c r="C5157"/>
      <c r="D5157"/>
      <c r="E5157"/>
    </row>
    <row r="5158" spans="2:5" x14ac:dyDescent="0.45">
      <c r="B5158"/>
      <c r="C5158"/>
      <c r="D5158"/>
      <c r="E5158"/>
    </row>
    <row r="5159" spans="2:5" x14ac:dyDescent="0.45">
      <c r="B5159"/>
      <c r="C5159"/>
      <c r="D5159"/>
      <c r="E5159"/>
    </row>
    <row r="5160" spans="2:5" x14ac:dyDescent="0.45">
      <c r="B5160"/>
      <c r="C5160"/>
      <c r="D5160"/>
      <c r="E5160"/>
    </row>
    <row r="5161" spans="2:5" x14ac:dyDescent="0.45">
      <c r="B5161"/>
      <c r="C5161"/>
      <c r="D5161"/>
      <c r="E5161"/>
    </row>
    <row r="5162" spans="2:5" x14ac:dyDescent="0.45">
      <c r="B5162"/>
      <c r="C5162"/>
      <c r="D5162"/>
      <c r="E5162"/>
    </row>
    <row r="5163" spans="2:5" x14ac:dyDescent="0.45">
      <c r="B5163"/>
      <c r="C5163"/>
      <c r="D5163"/>
      <c r="E5163"/>
    </row>
    <row r="5164" spans="2:5" x14ac:dyDescent="0.45">
      <c r="B5164"/>
      <c r="C5164"/>
      <c r="D5164"/>
      <c r="E5164"/>
    </row>
    <row r="5165" spans="2:5" x14ac:dyDescent="0.45">
      <c r="B5165"/>
      <c r="C5165"/>
      <c r="D5165"/>
      <c r="E5165"/>
    </row>
    <row r="5166" spans="2:5" x14ac:dyDescent="0.45">
      <c r="B5166"/>
      <c r="C5166"/>
      <c r="D5166"/>
      <c r="E5166"/>
    </row>
    <row r="5167" spans="2:5" x14ac:dyDescent="0.45">
      <c r="B5167"/>
      <c r="C5167"/>
      <c r="D5167"/>
      <c r="E5167"/>
    </row>
    <row r="5168" spans="2:5" x14ac:dyDescent="0.45">
      <c r="B5168"/>
      <c r="C5168"/>
      <c r="D5168"/>
      <c r="E5168"/>
    </row>
    <row r="5169" spans="2:5" x14ac:dyDescent="0.45">
      <c r="B5169"/>
      <c r="C5169"/>
      <c r="D5169"/>
      <c r="E5169"/>
    </row>
    <row r="5170" spans="2:5" x14ac:dyDescent="0.45">
      <c r="B5170"/>
      <c r="C5170"/>
      <c r="D5170"/>
      <c r="E5170"/>
    </row>
    <row r="5171" spans="2:5" x14ac:dyDescent="0.45">
      <c r="B5171"/>
      <c r="C5171"/>
      <c r="D5171"/>
      <c r="E5171"/>
    </row>
    <row r="5172" spans="2:5" x14ac:dyDescent="0.45">
      <c r="B5172"/>
      <c r="C5172"/>
      <c r="D5172"/>
      <c r="E5172"/>
    </row>
    <row r="5173" spans="2:5" x14ac:dyDescent="0.45">
      <c r="B5173"/>
      <c r="C5173"/>
      <c r="D5173"/>
      <c r="E5173"/>
    </row>
    <row r="5174" spans="2:5" x14ac:dyDescent="0.45">
      <c r="B5174"/>
      <c r="C5174"/>
      <c r="D5174"/>
      <c r="E5174"/>
    </row>
    <row r="5175" spans="2:5" x14ac:dyDescent="0.45">
      <c r="B5175"/>
      <c r="C5175"/>
      <c r="D5175"/>
      <c r="E5175"/>
    </row>
    <row r="5176" spans="2:5" x14ac:dyDescent="0.45">
      <c r="B5176"/>
      <c r="C5176"/>
      <c r="D5176"/>
      <c r="E5176"/>
    </row>
    <row r="5177" spans="2:5" x14ac:dyDescent="0.45">
      <c r="B5177"/>
      <c r="C5177"/>
      <c r="D5177"/>
      <c r="E5177"/>
    </row>
    <row r="5178" spans="2:5" x14ac:dyDescent="0.45">
      <c r="B5178"/>
      <c r="C5178"/>
      <c r="D5178"/>
      <c r="E5178"/>
    </row>
    <row r="5179" spans="2:5" x14ac:dyDescent="0.45">
      <c r="B5179"/>
      <c r="C5179"/>
      <c r="D5179"/>
      <c r="E5179"/>
    </row>
    <row r="5180" spans="2:5" x14ac:dyDescent="0.45">
      <c r="B5180"/>
      <c r="C5180"/>
      <c r="D5180"/>
      <c r="E5180"/>
    </row>
    <row r="5181" spans="2:5" x14ac:dyDescent="0.45">
      <c r="B5181"/>
      <c r="C5181"/>
      <c r="D5181"/>
      <c r="E5181"/>
    </row>
    <row r="5182" spans="2:5" x14ac:dyDescent="0.45">
      <c r="B5182"/>
      <c r="C5182"/>
      <c r="D5182"/>
      <c r="E5182"/>
    </row>
    <row r="5183" spans="2:5" x14ac:dyDescent="0.45">
      <c r="B5183"/>
      <c r="C5183"/>
      <c r="D5183"/>
      <c r="E5183"/>
    </row>
    <row r="5184" spans="2:5" x14ac:dyDescent="0.45">
      <c r="B5184"/>
      <c r="C5184"/>
      <c r="D5184"/>
      <c r="E5184"/>
    </row>
    <row r="5185" spans="2:5" x14ac:dyDescent="0.45">
      <c r="B5185"/>
      <c r="C5185"/>
      <c r="D5185"/>
      <c r="E5185"/>
    </row>
    <row r="5186" spans="2:5" x14ac:dyDescent="0.45">
      <c r="B5186"/>
      <c r="C5186"/>
      <c r="D5186"/>
      <c r="E5186"/>
    </row>
    <row r="5187" spans="2:5" x14ac:dyDescent="0.45">
      <c r="B5187"/>
      <c r="C5187"/>
      <c r="D5187"/>
      <c r="E5187"/>
    </row>
    <row r="5188" spans="2:5" x14ac:dyDescent="0.45">
      <c r="B5188"/>
      <c r="C5188"/>
      <c r="D5188"/>
      <c r="E5188"/>
    </row>
    <row r="5189" spans="2:5" x14ac:dyDescent="0.45">
      <c r="B5189"/>
      <c r="C5189"/>
      <c r="D5189"/>
      <c r="E5189"/>
    </row>
    <row r="5190" spans="2:5" x14ac:dyDescent="0.45">
      <c r="B5190"/>
      <c r="C5190"/>
      <c r="D5190"/>
      <c r="E5190"/>
    </row>
    <row r="5191" spans="2:5" x14ac:dyDescent="0.45">
      <c r="B5191"/>
      <c r="C5191"/>
      <c r="D5191"/>
      <c r="E5191"/>
    </row>
    <row r="5192" spans="2:5" x14ac:dyDescent="0.45">
      <c r="B5192"/>
      <c r="C5192"/>
      <c r="D5192"/>
      <c r="E5192"/>
    </row>
    <row r="5193" spans="2:5" x14ac:dyDescent="0.45">
      <c r="B5193"/>
      <c r="C5193"/>
      <c r="D5193"/>
      <c r="E5193"/>
    </row>
    <row r="5194" spans="2:5" x14ac:dyDescent="0.45">
      <c r="B5194"/>
      <c r="C5194"/>
      <c r="D5194"/>
      <c r="E5194"/>
    </row>
    <row r="5195" spans="2:5" x14ac:dyDescent="0.45">
      <c r="B5195"/>
      <c r="C5195"/>
      <c r="D5195"/>
      <c r="E5195"/>
    </row>
    <row r="5196" spans="2:5" x14ac:dyDescent="0.45">
      <c r="B5196"/>
      <c r="C5196"/>
      <c r="D5196"/>
      <c r="E5196"/>
    </row>
    <row r="5197" spans="2:5" x14ac:dyDescent="0.45">
      <c r="B5197"/>
      <c r="C5197"/>
      <c r="D5197"/>
      <c r="E5197"/>
    </row>
    <row r="5198" spans="2:5" x14ac:dyDescent="0.45">
      <c r="B5198"/>
      <c r="C5198"/>
      <c r="D5198"/>
      <c r="E5198"/>
    </row>
    <row r="5199" spans="2:5" x14ac:dyDescent="0.45">
      <c r="B5199"/>
      <c r="C5199"/>
      <c r="D5199"/>
      <c r="E5199"/>
    </row>
    <row r="5200" spans="2:5" x14ac:dyDescent="0.45">
      <c r="B5200"/>
      <c r="C5200"/>
      <c r="D5200"/>
      <c r="E5200"/>
    </row>
    <row r="5201" spans="2:5" x14ac:dyDescent="0.45">
      <c r="B5201"/>
      <c r="C5201"/>
      <c r="D5201"/>
      <c r="E5201"/>
    </row>
    <row r="5202" spans="2:5" x14ac:dyDescent="0.45">
      <c r="B5202"/>
      <c r="C5202"/>
      <c r="D5202"/>
      <c r="E5202"/>
    </row>
    <row r="5203" spans="2:5" x14ac:dyDescent="0.45">
      <c r="B5203"/>
      <c r="C5203"/>
      <c r="D5203"/>
      <c r="E5203"/>
    </row>
    <row r="5204" spans="2:5" x14ac:dyDescent="0.45">
      <c r="B5204"/>
      <c r="C5204"/>
      <c r="D5204"/>
      <c r="E5204"/>
    </row>
    <row r="5205" spans="2:5" x14ac:dyDescent="0.45">
      <c r="B5205"/>
      <c r="C5205"/>
      <c r="D5205"/>
      <c r="E5205"/>
    </row>
    <row r="5206" spans="2:5" x14ac:dyDescent="0.45">
      <c r="B5206"/>
      <c r="C5206"/>
      <c r="D5206"/>
      <c r="E5206"/>
    </row>
    <row r="5207" spans="2:5" x14ac:dyDescent="0.45">
      <c r="B5207"/>
      <c r="C5207"/>
      <c r="D5207"/>
      <c r="E5207"/>
    </row>
    <row r="5208" spans="2:5" x14ac:dyDescent="0.45">
      <c r="B5208"/>
      <c r="C5208"/>
      <c r="D5208"/>
      <c r="E5208"/>
    </row>
    <row r="5209" spans="2:5" x14ac:dyDescent="0.45">
      <c r="B5209"/>
      <c r="C5209"/>
      <c r="D5209"/>
      <c r="E5209"/>
    </row>
    <row r="5210" spans="2:5" x14ac:dyDescent="0.45">
      <c r="B5210"/>
      <c r="C5210"/>
      <c r="D5210"/>
      <c r="E5210"/>
    </row>
    <row r="5211" spans="2:5" x14ac:dyDescent="0.45">
      <c r="B5211"/>
      <c r="C5211"/>
      <c r="D5211"/>
      <c r="E5211"/>
    </row>
    <row r="5212" spans="2:5" x14ac:dyDescent="0.45">
      <c r="B5212"/>
      <c r="C5212"/>
      <c r="D5212"/>
      <c r="E5212"/>
    </row>
    <row r="5213" spans="2:5" x14ac:dyDescent="0.45">
      <c r="B5213"/>
      <c r="C5213"/>
      <c r="D5213"/>
      <c r="E5213"/>
    </row>
    <row r="5214" spans="2:5" x14ac:dyDescent="0.45">
      <c r="B5214"/>
      <c r="C5214"/>
      <c r="D5214"/>
      <c r="E5214"/>
    </row>
    <row r="5215" spans="2:5" x14ac:dyDescent="0.45">
      <c r="B5215"/>
      <c r="C5215"/>
      <c r="D5215"/>
      <c r="E5215"/>
    </row>
    <row r="5216" spans="2:5" x14ac:dyDescent="0.45">
      <c r="B5216"/>
      <c r="C5216"/>
      <c r="D5216"/>
      <c r="E5216"/>
    </row>
    <row r="5217" spans="2:5" x14ac:dyDescent="0.45">
      <c r="B5217"/>
      <c r="C5217"/>
      <c r="D5217"/>
      <c r="E5217"/>
    </row>
    <row r="5218" spans="2:5" x14ac:dyDescent="0.45">
      <c r="B5218"/>
      <c r="C5218"/>
      <c r="D5218"/>
      <c r="E5218"/>
    </row>
    <row r="5219" spans="2:5" x14ac:dyDescent="0.45">
      <c r="B5219"/>
      <c r="C5219"/>
      <c r="D5219"/>
      <c r="E5219"/>
    </row>
    <row r="5220" spans="2:5" x14ac:dyDescent="0.45">
      <c r="B5220"/>
      <c r="C5220"/>
      <c r="D5220"/>
      <c r="E5220"/>
    </row>
    <row r="5221" spans="2:5" x14ac:dyDescent="0.45">
      <c r="B5221"/>
      <c r="C5221"/>
      <c r="D5221"/>
      <c r="E5221"/>
    </row>
    <row r="5222" spans="2:5" x14ac:dyDescent="0.45">
      <c r="B5222"/>
      <c r="C5222"/>
      <c r="D5222"/>
      <c r="E5222"/>
    </row>
    <row r="5223" spans="2:5" x14ac:dyDescent="0.45">
      <c r="B5223"/>
      <c r="C5223"/>
      <c r="D5223"/>
      <c r="E5223"/>
    </row>
    <row r="5224" spans="2:5" x14ac:dyDescent="0.45">
      <c r="B5224"/>
      <c r="C5224"/>
      <c r="D5224"/>
      <c r="E5224"/>
    </row>
    <row r="5225" spans="2:5" x14ac:dyDescent="0.45">
      <c r="B5225"/>
      <c r="C5225"/>
      <c r="D5225"/>
      <c r="E5225"/>
    </row>
    <row r="5226" spans="2:5" x14ac:dyDescent="0.45">
      <c r="B5226"/>
      <c r="C5226"/>
      <c r="D5226"/>
      <c r="E5226"/>
    </row>
    <row r="5227" spans="2:5" x14ac:dyDescent="0.45">
      <c r="B5227"/>
      <c r="C5227"/>
      <c r="D5227"/>
      <c r="E5227"/>
    </row>
    <row r="5228" spans="2:5" x14ac:dyDescent="0.45">
      <c r="B5228"/>
      <c r="C5228"/>
      <c r="D5228"/>
      <c r="E5228"/>
    </row>
    <row r="5229" spans="2:5" x14ac:dyDescent="0.45">
      <c r="B5229"/>
      <c r="C5229"/>
      <c r="D5229"/>
      <c r="E5229"/>
    </row>
    <row r="5230" spans="2:5" x14ac:dyDescent="0.45">
      <c r="B5230"/>
      <c r="C5230"/>
      <c r="D5230"/>
      <c r="E5230"/>
    </row>
    <row r="5231" spans="2:5" x14ac:dyDescent="0.45">
      <c r="B5231"/>
      <c r="C5231"/>
      <c r="D5231"/>
      <c r="E5231"/>
    </row>
    <row r="5232" spans="2:5" x14ac:dyDescent="0.45">
      <c r="B5232"/>
      <c r="C5232"/>
      <c r="D5232"/>
      <c r="E5232"/>
    </row>
    <row r="5233" spans="2:5" x14ac:dyDescent="0.45">
      <c r="B5233"/>
      <c r="C5233"/>
      <c r="D5233"/>
      <c r="E5233"/>
    </row>
    <row r="5234" spans="2:5" x14ac:dyDescent="0.45">
      <c r="B5234"/>
      <c r="C5234"/>
      <c r="D5234"/>
      <c r="E5234"/>
    </row>
    <row r="5235" spans="2:5" x14ac:dyDescent="0.45">
      <c r="B5235"/>
      <c r="C5235"/>
      <c r="D5235"/>
      <c r="E5235"/>
    </row>
    <row r="5236" spans="2:5" x14ac:dyDescent="0.45">
      <c r="B5236"/>
      <c r="C5236"/>
      <c r="D5236"/>
      <c r="E5236"/>
    </row>
    <row r="5237" spans="2:5" x14ac:dyDescent="0.45">
      <c r="B5237"/>
      <c r="C5237"/>
      <c r="D5237"/>
      <c r="E5237"/>
    </row>
    <row r="5238" spans="2:5" x14ac:dyDescent="0.45">
      <c r="B5238"/>
      <c r="C5238"/>
      <c r="D5238"/>
      <c r="E5238"/>
    </row>
    <row r="5239" spans="2:5" x14ac:dyDescent="0.45">
      <c r="B5239"/>
      <c r="C5239"/>
      <c r="D5239"/>
      <c r="E5239"/>
    </row>
    <row r="5240" spans="2:5" x14ac:dyDescent="0.45">
      <c r="B5240"/>
      <c r="C5240"/>
      <c r="D5240"/>
      <c r="E5240"/>
    </row>
    <row r="5241" spans="2:5" x14ac:dyDescent="0.45">
      <c r="B5241"/>
      <c r="C5241"/>
      <c r="D5241"/>
      <c r="E5241"/>
    </row>
    <row r="5242" spans="2:5" x14ac:dyDescent="0.45">
      <c r="B5242"/>
      <c r="C5242"/>
      <c r="D5242"/>
      <c r="E5242"/>
    </row>
    <row r="5243" spans="2:5" x14ac:dyDescent="0.45">
      <c r="B5243"/>
      <c r="C5243"/>
      <c r="D5243"/>
      <c r="E5243"/>
    </row>
    <row r="5244" spans="2:5" x14ac:dyDescent="0.45">
      <c r="B5244"/>
      <c r="C5244"/>
      <c r="D5244"/>
      <c r="E5244"/>
    </row>
    <row r="5245" spans="2:5" x14ac:dyDescent="0.45">
      <c r="B5245"/>
      <c r="C5245"/>
      <c r="D5245"/>
      <c r="E5245"/>
    </row>
    <row r="5246" spans="2:5" x14ac:dyDescent="0.45">
      <c r="B5246"/>
      <c r="C5246"/>
      <c r="D5246"/>
      <c r="E5246"/>
    </row>
    <row r="5247" spans="2:5" x14ac:dyDescent="0.45">
      <c r="B5247"/>
      <c r="C5247"/>
      <c r="D5247"/>
      <c r="E5247"/>
    </row>
    <row r="5248" spans="2:5" x14ac:dyDescent="0.45">
      <c r="B5248"/>
      <c r="C5248"/>
      <c r="D5248"/>
      <c r="E5248"/>
    </row>
    <row r="5249" spans="2:5" x14ac:dyDescent="0.45">
      <c r="B5249"/>
      <c r="C5249"/>
      <c r="D5249"/>
      <c r="E5249"/>
    </row>
    <row r="5250" spans="2:5" x14ac:dyDescent="0.45">
      <c r="B5250"/>
      <c r="C5250"/>
      <c r="D5250"/>
      <c r="E5250"/>
    </row>
    <row r="5251" spans="2:5" x14ac:dyDescent="0.45">
      <c r="B5251"/>
      <c r="C5251"/>
      <c r="D5251"/>
      <c r="E5251"/>
    </row>
    <row r="5252" spans="2:5" x14ac:dyDescent="0.45">
      <c r="B5252"/>
      <c r="C5252"/>
      <c r="D5252"/>
      <c r="E5252"/>
    </row>
    <row r="5253" spans="2:5" x14ac:dyDescent="0.45">
      <c r="B5253"/>
      <c r="C5253"/>
      <c r="D5253"/>
      <c r="E5253"/>
    </row>
    <row r="5254" spans="2:5" x14ac:dyDescent="0.45">
      <c r="B5254"/>
      <c r="C5254"/>
      <c r="D5254"/>
      <c r="E5254"/>
    </row>
    <row r="5255" spans="2:5" x14ac:dyDescent="0.45">
      <c r="B5255"/>
      <c r="C5255"/>
      <c r="D5255"/>
      <c r="E5255"/>
    </row>
    <row r="5256" spans="2:5" x14ac:dyDescent="0.45">
      <c r="B5256"/>
      <c r="C5256"/>
      <c r="D5256"/>
      <c r="E5256"/>
    </row>
    <row r="5257" spans="2:5" x14ac:dyDescent="0.45">
      <c r="B5257"/>
      <c r="C5257"/>
      <c r="D5257"/>
      <c r="E5257"/>
    </row>
    <row r="5258" spans="2:5" x14ac:dyDescent="0.45">
      <c r="B5258"/>
      <c r="C5258"/>
      <c r="D5258"/>
      <c r="E5258"/>
    </row>
    <row r="5259" spans="2:5" x14ac:dyDescent="0.45">
      <c r="B5259"/>
      <c r="C5259"/>
      <c r="D5259"/>
      <c r="E5259"/>
    </row>
    <row r="5260" spans="2:5" x14ac:dyDescent="0.45">
      <c r="B5260"/>
      <c r="C5260"/>
      <c r="D5260"/>
      <c r="E5260"/>
    </row>
    <row r="5261" spans="2:5" x14ac:dyDescent="0.45">
      <c r="B5261"/>
      <c r="C5261"/>
      <c r="D5261"/>
      <c r="E5261"/>
    </row>
    <row r="5262" spans="2:5" x14ac:dyDescent="0.45">
      <c r="B5262"/>
      <c r="C5262"/>
      <c r="D5262"/>
      <c r="E5262"/>
    </row>
    <row r="5263" spans="2:5" x14ac:dyDescent="0.45">
      <c r="B5263"/>
      <c r="C5263"/>
      <c r="D5263"/>
      <c r="E5263"/>
    </row>
    <row r="5264" spans="2:5" x14ac:dyDescent="0.45">
      <c r="B5264"/>
      <c r="C5264"/>
      <c r="D5264"/>
      <c r="E5264"/>
    </row>
    <row r="5265" spans="2:5" x14ac:dyDescent="0.45">
      <c r="B5265"/>
      <c r="C5265"/>
      <c r="D5265"/>
      <c r="E5265"/>
    </row>
    <row r="5266" spans="2:5" x14ac:dyDescent="0.45">
      <c r="B5266"/>
      <c r="C5266"/>
      <c r="D5266"/>
      <c r="E5266"/>
    </row>
    <row r="5267" spans="2:5" x14ac:dyDescent="0.45">
      <c r="B5267"/>
      <c r="C5267"/>
      <c r="D5267"/>
      <c r="E5267"/>
    </row>
    <row r="5268" spans="2:5" x14ac:dyDescent="0.45">
      <c r="B5268"/>
      <c r="C5268"/>
      <c r="D5268"/>
      <c r="E5268"/>
    </row>
    <row r="5269" spans="2:5" x14ac:dyDescent="0.45">
      <c r="B5269"/>
      <c r="C5269"/>
      <c r="D5269"/>
      <c r="E5269"/>
    </row>
    <row r="5270" spans="2:5" x14ac:dyDescent="0.45">
      <c r="B5270"/>
      <c r="C5270"/>
      <c r="D5270"/>
      <c r="E5270"/>
    </row>
    <row r="5271" spans="2:5" x14ac:dyDescent="0.45">
      <c r="B5271"/>
      <c r="C5271"/>
      <c r="D5271"/>
      <c r="E5271"/>
    </row>
    <row r="5272" spans="2:5" x14ac:dyDescent="0.45">
      <c r="B5272"/>
      <c r="C5272"/>
      <c r="D5272"/>
      <c r="E5272"/>
    </row>
    <row r="5273" spans="2:5" x14ac:dyDescent="0.45">
      <c r="B5273"/>
      <c r="C5273"/>
      <c r="D5273"/>
      <c r="E5273"/>
    </row>
    <row r="5274" spans="2:5" x14ac:dyDescent="0.45">
      <c r="B5274"/>
      <c r="C5274"/>
      <c r="D5274"/>
      <c r="E5274"/>
    </row>
    <row r="5275" spans="2:5" x14ac:dyDescent="0.45">
      <c r="B5275"/>
      <c r="C5275"/>
      <c r="D5275"/>
      <c r="E5275"/>
    </row>
    <row r="5276" spans="2:5" x14ac:dyDescent="0.45">
      <c r="B5276"/>
      <c r="C5276"/>
      <c r="D5276"/>
      <c r="E5276"/>
    </row>
    <row r="5277" spans="2:5" x14ac:dyDescent="0.45">
      <c r="B5277"/>
      <c r="C5277"/>
      <c r="D5277"/>
      <c r="E5277"/>
    </row>
    <row r="5278" spans="2:5" x14ac:dyDescent="0.45">
      <c r="B5278"/>
      <c r="C5278"/>
      <c r="D5278"/>
      <c r="E5278"/>
    </row>
    <row r="5279" spans="2:5" x14ac:dyDescent="0.45">
      <c r="B5279"/>
      <c r="C5279"/>
      <c r="D5279"/>
      <c r="E5279"/>
    </row>
    <row r="5280" spans="2:5" x14ac:dyDescent="0.45">
      <c r="B5280"/>
      <c r="C5280"/>
      <c r="D5280"/>
      <c r="E5280"/>
    </row>
    <row r="5281" spans="2:5" x14ac:dyDescent="0.45">
      <c r="B5281"/>
      <c r="C5281"/>
      <c r="D5281"/>
      <c r="E5281"/>
    </row>
    <row r="5282" spans="2:5" x14ac:dyDescent="0.45">
      <c r="B5282"/>
      <c r="C5282"/>
      <c r="D5282"/>
      <c r="E5282"/>
    </row>
    <row r="5283" spans="2:5" x14ac:dyDescent="0.45">
      <c r="B5283"/>
      <c r="C5283"/>
      <c r="D5283"/>
      <c r="E5283"/>
    </row>
    <row r="5284" spans="2:5" x14ac:dyDescent="0.45">
      <c r="B5284"/>
      <c r="C5284"/>
      <c r="D5284"/>
      <c r="E5284"/>
    </row>
    <row r="5285" spans="2:5" x14ac:dyDescent="0.45">
      <c r="B5285"/>
      <c r="C5285"/>
      <c r="D5285"/>
      <c r="E5285"/>
    </row>
    <row r="5286" spans="2:5" x14ac:dyDescent="0.45">
      <c r="B5286"/>
      <c r="C5286"/>
      <c r="D5286"/>
      <c r="E5286"/>
    </row>
    <row r="5287" spans="2:5" x14ac:dyDescent="0.45">
      <c r="B5287"/>
      <c r="C5287"/>
      <c r="D5287"/>
      <c r="E5287"/>
    </row>
    <row r="5288" spans="2:5" x14ac:dyDescent="0.45">
      <c r="B5288"/>
      <c r="C5288"/>
      <c r="D5288"/>
      <c r="E5288"/>
    </row>
    <row r="5289" spans="2:5" x14ac:dyDescent="0.45">
      <c r="B5289"/>
      <c r="C5289"/>
      <c r="D5289"/>
      <c r="E5289"/>
    </row>
    <row r="5290" spans="2:5" x14ac:dyDescent="0.45">
      <c r="B5290"/>
      <c r="C5290"/>
      <c r="D5290"/>
      <c r="E5290"/>
    </row>
    <row r="5291" spans="2:5" x14ac:dyDescent="0.45">
      <c r="B5291"/>
      <c r="C5291"/>
      <c r="D5291"/>
      <c r="E5291"/>
    </row>
    <row r="5292" spans="2:5" x14ac:dyDescent="0.45">
      <c r="B5292"/>
      <c r="C5292"/>
      <c r="D5292"/>
      <c r="E5292"/>
    </row>
    <row r="5293" spans="2:5" x14ac:dyDescent="0.45">
      <c r="B5293"/>
      <c r="C5293"/>
      <c r="D5293"/>
      <c r="E5293"/>
    </row>
    <row r="5294" spans="2:5" x14ac:dyDescent="0.45">
      <c r="B5294"/>
      <c r="C5294"/>
      <c r="D5294"/>
      <c r="E5294"/>
    </row>
    <row r="5295" spans="2:5" x14ac:dyDescent="0.45">
      <c r="B5295"/>
      <c r="C5295"/>
      <c r="D5295"/>
      <c r="E5295"/>
    </row>
    <row r="5296" spans="2:5" x14ac:dyDescent="0.45">
      <c r="B5296"/>
      <c r="C5296"/>
      <c r="D5296"/>
      <c r="E5296"/>
    </row>
    <row r="5297" spans="2:5" x14ac:dyDescent="0.45">
      <c r="B5297"/>
      <c r="C5297"/>
      <c r="D5297"/>
      <c r="E5297"/>
    </row>
    <row r="5298" spans="2:5" x14ac:dyDescent="0.45">
      <c r="B5298"/>
      <c r="C5298"/>
      <c r="D5298"/>
      <c r="E5298"/>
    </row>
    <row r="5299" spans="2:5" x14ac:dyDescent="0.45">
      <c r="B5299"/>
      <c r="C5299"/>
      <c r="D5299"/>
      <c r="E5299"/>
    </row>
    <row r="5300" spans="2:5" x14ac:dyDescent="0.45">
      <c r="B5300"/>
      <c r="C5300"/>
      <c r="D5300"/>
      <c r="E5300"/>
    </row>
    <row r="5301" spans="2:5" x14ac:dyDescent="0.45">
      <c r="B5301"/>
      <c r="C5301"/>
      <c r="D5301"/>
      <c r="E5301"/>
    </row>
    <row r="5302" spans="2:5" x14ac:dyDescent="0.45">
      <c r="B5302"/>
      <c r="C5302"/>
      <c r="D5302"/>
      <c r="E5302"/>
    </row>
    <row r="5303" spans="2:5" x14ac:dyDescent="0.45">
      <c r="B5303"/>
      <c r="C5303"/>
      <c r="D5303"/>
      <c r="E5303"/>
    </row>
    <row r="5304" spans="2:5" x14ac:dyDescent="0.45">
      <c r="B5304"/>
      <c r="C5304"/>
      <c r="D5304"/>
      <c r="E5304"/>
    </row>
    <row r="5305" spans="2:5" x14ac:dyDescent="0.45">
      <c r="B5305"/>
      <c r="C5305"/>
      <c r="D5305"/>
      <c r="E5305"/>
    </row>
    <row r="5306" spans="2:5" x14ac:dyDescent="0.45">
      <c r="B5306"/>
      <c r="C5306"/>
      <c r="D5306"/>
      <c r="E5306"/>
    </row>
    <row r="5307" spans="2:5" x14ac:dyDescent="0.45">
      <c r="B5307"/>
      <c r="C5307"/>
      <c r="D5307"/>
      <c r="E5307"/>
    </row>
    <row r="5308" spans="2:5" x14ac:dyDescent="0.45">
      <c r="B5308"/>
      <c r="C5308"/>
      <c r="D5308"/>
      <c r="E5308"/>
    </row>
    <row r="5309" spans="2:5" x14ac:dyDescent="0.45">
      <c r="B5309"/>
      <c r="C5309"/>
      <c r="D5309"/>
      <c r="E5309"/>
    </row>
    <row r="5310" spans="2:5" x14ac:dyDescent="0.45">
      <c r="B5310"/>
      <c r="C5310"/>
      <c r="D5310"/>
      <c r="E5310"/>
    </row>
    <row r="5311" spans="2:5" x14ac:dyDescent="0.45">
      <c r="B5311"/>
      <c r="C5311"/>
      <c r="D5311"/>
      <c r="E5311"/>
    </row>
    <row r="5312" spans="2:5" x14ac:dyDescent="0.45">
      <c r="B5312"/>
      <c r="C5312"/>
      <c r="D5312"/>
      <c r="E5312"/>
    </row>
    <row r="5313" spans="2:5" x14ac:dyDescent="0.45">
      <c r="B5313"/>
      <c r="C5313"/>
      <c r="D5313"/>
      <c r="E5313"/>
    </row>
    <row r="5314" spans="2:5" x14ac:dyDescent="0.45">
      <c r="B5314"/>
      <c r="C5314"/>
      <c r="D5314"/>
      <c r="E5314"/>
    </row>
    <row r="5315" spans="2:5" x14ac:dyDescent="0.45">
      <c r="B5315"/>
      <c r="C5315"/>
      <c r="D5315"/>
      <c r="E5315"/>
    </row>
    <row r="5316" spans="2:5" x14ac:dyDescent="0.45">
      <c r="B5316"/>
      <c r="C5316"/>
      <c r="D5316"/>
      <c r="E5316"/>
    </row>
    <row r="5317" spans="2:5" x14ac:dyDescent="0.45">
      <c r="B5317"/>
      <c r="C5317"/>
      <c r="D5317"/>
      <c r="E5317"/>
    </row>
    <row r="5318" spans="2:5" x14ac:dyDescent="0.45">
      <c r="B5318"/>
      <c r="C5318"/>
      <c r="D5318"/>
      <c r="E5318"/>
    </row>
    <row r="5319" spans="2:5" x14ac:dyDescent="0.45">
      <c r="B5319"/>
      <c r="C5319"/>
      <c r="D5319"/>
      <c r="E5319"/>
    </row>
    <row r="5320" spans="2:5" x14ac:dyDescent="0.45">
      <c r="B5320"/>
      <c r="C5320"/>
      <c r="D5320"/>
      <c r="E5320"/>
    </row>
    <row r="5321" spans="2:5" x14ac:dyDescent="0.45">
      <c r="B5321"/>
      <c r="C5321"/>
      <c r="D5321"/>
      <c r="E5321"/>
    </row>
    <row r="5322" spans="2:5" x14ac:dyDescent="0.45">
      <c r="B5322"/>
      <c r="C5322"/>
      <c r="D5322"/>
      <c r="E5322"/>
    </row>
    <row r="5323" spans="2:5" x14ac:dyDescent="0.45">
      <c r="B5323"/>
      <c r="C5323"/>
      <c r="D5323"/>
      <c r="E5323"/>
    </row>
    <row r="5324" spans="2:5" x14ac:dyDescent="0.45">
      <c r="B5324"/>
      <c r="C5324"/>
      <c r="D5324"/>
      <c r="E5324"/>
    </row>
    <row r="5325" spans="2:5" x14ac:dyDescent="0.45">
      <c r="B5325"/>
      <c r="C5325"/>
      <c r="D5325"/>
      <c r="E5325"/>
    </row>
    <row r="5326" spans="2:5" x14ac:dyDescent="0.45">
      <c r="B5326"/>
      <c r="C5326"/>
      <c r="D5326"/>
      <c r="E5326"/>
    </row>
    <row r="5327" spans="2:5" x14ac:dyDescent="0.45">
      <c r="B5327"/>
      <c r="C5327"/>
      <c r="D5327"/>
      <c r="E5327"/>
    </row>
    <row r="5328" spans="2:5" x14ac:dyDescent="0.45">
      <c r="B5328"/>
      <c r="C5328"/>
      <c r="D5328"/>
      <c r="E5328"/>
    </row>
    <row r="5329" spans="2:5" x14ac:dyDescent="0.45">
      <c r="B5329"/>
      <c r="C5329"/>
      <c r="D5329"/>
      <c r="E5329"/>
    </row>
    <row r="5330" spans="2:5" x14ac:dyDescent="0.45">
      <c r="B5330"/>
      <c r="C5330"/>
      <c r="D5330"/>
      <c r="E5330"/>
    </row>
    <row r="5331" spans="2:5" x14ac:dyDescent="0.45">
      <c r="B5331"/>
      <c r="C5331"/>
      <c r="D5331"/>
      <c r="E5331"/>
    </row>
    <row r="5332" spans="2:5" x14ac:dyDescent="0.45">
      <c r="B5332"/>
      <c r="C5332"/>
      <c r="D5332"/>
      <c r="E5332"/>
    </row>
    <row r="5333" spans="2:5" x14ac:dyDescent="0.45">
      <c r="B5333"/>
      <c r="C5333"/>
      <c r="D5333"/>
      <c r="E5333"/>
    </row>
    <row r="5334" spans="2:5" x14ac:dyDescent="0.45">
      <c r="B5334"/>
      <c r="C5334"/>
      <c r="D5334"/>
      <c r="E5334"/>
    </row>
    <row r="5335" spans="2:5" x14ac:dyDescent="0.45">
      <c r="B5335"/>
      <c r="C5335"/>
      <c r="D5335"/>
      <c r="E5335"/>
    </row>
    <row r="5336" spans="2:5" x14ac:dyDescent="0.45">
      <c r="B5336"/>
      <c r="C5336"/>
      <c r="D5336"/>
      <c r="E5336"/>
    </row>
    <row r="5337" spans="2:5" x14ac:dyDescent="0.45">
      <c r="B5337"/>
      <c r="C5337"/>
      <c r="D5337"/>
      <c r="E5337"/>
    </row>
    <row r="5338" spans="2:5" x14ac:dyDescent="0.45">
      <c r="B5338"/>
      <c r="C5338"/>
      <c r="D5338"/>
      <c r="E5338"/>
    </row>
    <row r="5339" spans="2:5" x14ac:dyDescent="0.45">
      <c r="B5339"/>
      <c r="C5339"/>
      <c r="D5339"/>
      <c r="E5339"/>
    </row>
    <row r="5340" spans="2:5" x14ac:dyDescent="0.45">
      <c r="B5340"/>
      <c r="C5340"/>
      <c r="D5340"/>
      <c r="E5340"/>
    </row>
    <row r="5341" spans="2:5" x14ac:dyDescent="0.45">
      <c r="B5341"/>
      <c r="C5341"/>
      <c r="D5341"/>
      <c r="E5341"/>
    </row>
    <row r="5342" spans="2:5" x14ac:dyDescent="0.45">
      <c r="B5342"/>
      <c r="C5342"/>
      <c r="D5342"/>
      <c r="E5342"/>
    </row>
    <row r="5343" spans="2:5" x14ac:dyDescent="0.45">
      <c r="B5343"/>
      <c r="C5343"/>
      <c r="D5343"/>
      <c r="E5343"/>
    </row>
    <row r="5344" spans="2:5" x14ac:dyDescent="0.45">
      <c r="B5344"/>
      <c r="C5344"/>
      <c r="D5344"/>
      <c r="E5344"/>
    </row>
    <row r="5345" spans="2:5" x14ac:dyDescent="0.45">
      <c r="B5345"/>
      <c r="C5345"/>
      <c r="D5345"/>
      <c r="E5345"/>
    </row>
    <row r="5346" spans="2:5" x14ac:dyDescent="0.45">
      <c r="B5346"/>
      <c r="C5346"/>
      <c r="D5346"/>
      <c r="E5346"/>
    </row>
    <row r="5347" spans="2:5" x14ac:dyDescent="0.45">
      <c r="B5347"/>
      <c r="C5347"/>
      <c r="D5347"/>
      <c r="E5347"/>
    </row>
    <row r="5348" spans="2:5" x14ac:dyDescent="0.45">
      <c r="B5348"/>
      <c r="C5348"/>
      <c r="D5348"/>
      <c r="E5348"/>
    </row>
    <row r="5349" spans="2:5" x14ac:dyDescent="0.45">
      <c r="B5349"/>
      <c r="C5349"/>
      <c r="D5349"/>
      <c r="E5349"/>
    </row>
    <row r="5350" spans="2:5" x14ac:dyDescent="0.45">
      <c r="B5350"/>
      <c r="C5350"/>
      <c r="D5350"/>
      <c r="E5350"/>
    </row>
    <row r="5351" spans="2:5" x14ac:dyDescent="0.45">
      <c r="B5351"/>
      <c r="C5351"/>
      <c r="D5351"/>
      <c r="E5351"/>
    </row>
    <row r="5352" spans="2:5" x14ac:dyDescent="0.45">
      <c r="B5352"/>
      <c r="C5352"/>
      <c r="D5352"/>
      <c r="E5352"/>
    </row>
    <row r="5353" spans="2:5" x14ac:dyDescent="0.45">
      <c r="B5353"/>
      <c r="C5353"/>
      <c r="D5353"/>
      <c r="E5353"/>
    </row>
    <row r="5354" spans="2:5" x14ac:dyDescent="0.45">
      <c r="B5354"/>
      <c r="C5354"/>
      <c r="D5354"/>
      <c r="E5354"/>
    </row>
    <row r="5355" spans="2:5" x14ac:dyDescent="0.45">
      <c r="B5355"/>
      <c r="C5355"/>
      <c r="D5355"/>
      <c r="E5355"/>
    </row>
    <row r="5356" spans="2:5" x14ac:dyDescent="0.45">
      <c r="B5356"/>
      <c r="C5356"/>
      <c r="D5356"/>
      <c r="E5356"/>
    </row>
    <row r="5357" spans="2:5" x14ac:dyDescent="0.45">
      <c r="B5357"/>
      <c r="C5357"/>
      <c r="D5357"/>
      <c r="E5357"/>
    </row>
    <row r="5358" spans="2:5" x14ac:dyDescent="0.45">
      <c r="B5358"/>
      <c r="C5358"/>
      <c r="D5358"/>
      <c r="E5358"/>
    </row>
    <row r="5359" spans="2:5" x14ac:dyDescent="0.45">
      <c r="B5359"/>
      <c r="C5359"/>
      <c r="D5359"/>
      <c r="E5359"/>
    </row>
    <row r="5360" spans="2:5" x14ac:dyDescent="0.45">
      <c r="B5360"/>
      <c r="C5360"/>
      <c r="D5360"/>
      <c r="E5360"/>
    </row>
    <row r="5361" spans="2:5" x14ac:dyDescent="0.45">
      <c r="B5361"/>
      <c r="C5361"/>
      <c r="D5361"/>
      <c r="E5361"/>
    </row>
    <row r="5362" spans="2:5" x14ac:dyDescent="0.45">
      <c r="B5362"/>
      <c r="C5362"/>
      <c r="D5362"/>
      <c r="E5362"/>
    </row>
    <row r="5363" spans="2:5" x14ac:dyDescent="0.45">
      <c r="B5363"/>
      <c r="C5363"/>
      <c r="D5363"/>
      <c r="E5363"/>
    </row>
    <row r="5364" spans="2:5" x14ac:dyDescent="0.45">
      <c r="B5364"/>
      <c r="C5364"/>
      <c r="D5364"/>
      <c r="E5364"/>
    </row>
    <row r="5365" spans="2:5" x14ac:dyDescent="0.45">
      <c r="B5365"/>
      <c r="C5365"/>
      <c r="D5365"/>
      <c r="E5365"/>
    </row>
    <row r="5366" spans="2:5" x14ac:dyDescent="0.45">
      <c r="B5366"/>
      <c r="C5366"/>
      <c r="D5366"/>
      <c r="E5366"/>
    </row>
    <row r="5367" spans="2:5" x14ac:dyDescent="0.45">
      <c r="B5367"/>
      <c r="C5367"/>
      <c r="D5367"/>
      <c r="E5367"/>
    </row>
    <row r="5368" spans="2:5" x14ac:dyDescent="0.45">
      <c r="B5368"/>
      <c r="C5368"/>
      <c r="D5368"/>
      <c r="E5368"/>
    </row>
    <row r="5369" spans="2:5" x14ac:dyDescent="0.45">
      <c r="B5369"/>
      <c r="C5369"/>
      <c r="D5369"/>
      <c r="E5369"/>
    </row>
    <row r="5370" spans="2:5" x14ac:dyDescent="0.45">
      <c r="B5370"/>
      <c r="C5370"/>
      <c r="D5370"/>
      <c r="E5370"/>
    </row>
    <row r="5371" spans="2:5" x14ac:dyDescent="0.45">
      <c r="B5371"/>
      <c r="C5371"/>
      <c r="D5371"/>
      <c r="E5371"/>
    </row>
    <row r="5372" spans="2:5" x14ac:dyDescent="0.45">
      <c r="B5372"/>
      <c r="C5372"/>
      <c r="D5372"/>
      <c r="E5372"/>
    </row>
    <row r="5373" spans="2:5" x14ac:dyDescent="0.45">
      <c r="B5373"/>
      <c r="C5373"/>
      <c r="D5373"/>
      <c r="E5373"/>
    </row>
    <row r="5374" spans="2:5" x14ac:dyDescent="0.45">
      <c r="B5374"/>
      <c r="C5374"/>
      <c r="D5374"/>
      <c r="E5374"/>
    </row>
    <row r="5375" spans="2:5" x14ac:dyDescent="0.45">
      <c r="B5375"/>
      <c r="C5375"/>
      <c r="D5375"/>
      <c r="E5375"/>
    </row>
    <row r="5376" spans="2:5" x14ac:dyDescent="0.45">
      <c r="B5376"/>
      <c r="C5376"/>
      <c r="D5376"/>
      <c r="E5376"/>
    </row>
    <row r="5377" spans="2:5" x14ac:dyDescent="0.45">
      <c r="B5377"/>
      <c r="C5377"/>
      <c r="D5377"/>
      <c r="E5377"/>
    </row>
    <row r="5378" spans="2:5" x14ac:dyDescent="0.45">
      <c r="B5378"/>
      <c r="C5378"/>
      <c r="D5378"/>
      <c r="E5378"/>
    </row>
    <row r="5379" spans="2:5" x14ac:dyDescent="0.45">
      <c r="B5379"/>
      <c r="C5379"/>
      <c r="D5379"/>
      <c r="E5379"/>
    </row>
    <row r="5380" spans="2:5" x14ac:dyDescent="0.45">
      <c r="B5380"/>
      <c r="C5380"/>
      <c r="D5380"/>
      <c r="E5380"/>
    </row>
    <row r="5381" spans="2:5" x14ac:dyDescent="0.45">
      <c r="B5381"/>
      <c r="C5381"/>
      <c r="D5381"/>
      <c r="E5381"/>
    </row>
    <row r="5382" spans="2:5" x14ac:dyDescent="0.45">
      <c r="B5382"/>
      <c r="C5382"/>
      <c r="D5382"/>
      <c r="E5382"/>
    </row>
    <row r="5383" spans="2:5" x14ac:dyDescent="0.45">
      <c r="B5383"/>
      <c r="C5383"/>
      <c r="D5383"/>
      <c r="E5383"/>
    </row>
    <row r="5384" spans="2:5" x14ac:dyDescent="0.45">
      <c r="B5384"/>
      <c r="C5384"/>
      <c r="D5384"/>
      <c r="E5384"/>
    </row>
    <row r="5385" spans="2:5" x14ac:dyDescent="0.45">
      <c r="B5385"/>
      <c r="C5385"/>
      <c r="D5385"/>
      <c r="E5385"/>
    </row>
    <row r="5386" spans="2:5" x14ac:dyDescent="0.45">
      <c r="B5386"/>
      <c r="C5386"/>
      <c r="D5386"/>
      <c r="E5386"/>
    </row>
    <row r="5387" spans="2:5" x14ac:dyDescent="0.45">
      <c r="B5387"/>
      <c r="C5387"/>
      <c r="D5387"/>
      <c r="E5387"/>
    </row>
    <row r="5388" spans="2:5" x14ac:dyDescent="0.45">
      <c r="B5388"/>
      <c r="C5388"/>
      <c r="D5388"/>
      <c r="E5388"/>
    </row>
    <row r="5389" spans="2:5" x14ac:dyDescent="0.45">
      <c r="B5389"/>
      <c r="C5389"/>
      <c r="D5389"/>
      <c r="E5389"/>
    </row>
    <row r="5390" spans="2:5" x14ac:dyDescent="0.45">
      <c r="B5390"/>
      <c r="C5390"/>
      <c r="D5390"/>
      <c r="E5390"/>
    </row>
    <row r="5391" spans="2:5" x14ac:dyDescent="0.45">
      <c r="B5391"/>
      <c r="C5391"/>
      <c r="D5391"/>
      <c r="E5391"/>
    </row>
    <row r="5392" spans="2:5" x14ac:dyDescent="0.45">
      <c r="B5392"/>
      <c r="C5392"/>
      <c r="D5392"/>
      <c r="E5392"/>
    </row>
    <row r="5393" spans="2:5" x14ac:dyDescent="0.45">
      <c r="B5393"/>
      <c r="C5393"/>
      <c r="D5393"/>
      <c r="E5393"/>
    </row>
    <row r="5394" spans="2:5" x14ac:dyDescent="0.45">
      <c r="B5394"/>
      <c r="C5394"/>
      <c r="D5394"/>
      <c r="E5394"/>
    </row>
    <row r="5395" spans="2:5" x14ac:dyDescent="0.45">
      <c r="B5395"/>
      <c r="C5395"/>
      <c r="D5395"/>
      <c r="E5395"/>
    </row>
    <row r="5396" spans="2:5" x14ac:dyDescent="0.45">
      <c r="B5396"/>
      <c r="C5396"/>
      <c r="D5396"/>
      <c r="E5396"/>
    </row>
    <row r="5397" spans="2:5" x14ac:dyDescent="0.45">
      <c r="B5397"/>
      <c r="C5397"/>
      <c r="D5397"/>
      <c r="E5397"/>
    </row>
    <row r="5398" spans="2:5" x14ac:dyDescent="0.45">
      <c r="B5398"/>
      <c r="C5398"/>
      <c r="D5398"/>
      <c r="E5398"/>
    </row>
    <row r="5399" spans="2:5" x14ac:dyDescent="0.45">
      <c r="B5399"/>
      <c r="C5399"/>
      <c r="D5399"/>
      <c r="E5399"/>
    </row>
    <row r="5400" spans="2:5" x14ac:dyDescent="0.45">
      <c r="B5400"/>
      <c r="C5400"/>
      <c r="D5400"/>
      <c r="E5400"/>
    </row>
    <row r="5401" spans="2:5" x14ac:dyDescent="0.45">
      <c r="B5401"/>
      <c r="C5401"/>
      <c r="D5401"/>
      <c r="E5401"/>
    </row>
    <row r="5402" spans="2:5" x14ac:dyDescent="0.45">
      <c r="B5402"/>
      <c r="C5402"/>
      <c r="D5402"/>
      <c r="E5402"/>
    </row>
    <row r="5403" spans="2:5" x14ac:dyDescent="0.45">
      <c r="B5403"/>
      <c r="C5403"/>
      <c r="D5403"/>
      <c r="E5403"/>
    </row>
    <row r="5404" spans="2:5" x14ac:dyDescent="0.45">
      <c r="B5404"/>
      <c r="C5404"/>
      <c r="D5404"/>
      <c r="E5404"/>
    </row>
    <row r="5405" spans="2:5" x14ac:dyDescent="0.45">
      <c r="B5405"/>
      <c r="C5405"/>
      <c r="D5405"/>
      <c r="E5405"/>
    </row>
    <row r="5406" spans="2:5" x14ac:dyDescent="0.45">
      <c r="B5406"/>
      <c r="C5406"/>
      <c r="D5406"/>
      <c r="E5406"/>
    </row>
    <row r="5407" spans="2:5" x14ac:dyDescent="0.45">
      <c r="B5407"/>
      <c r="C5407"/>
      <c r="D5407"/>
      <c r="E5407"/>
    </row>
    <row r="5408" spans="2:5" x14ac:dyDescent="0.45">
      <c r="B5408"/>
      <c r="C5408"/>
      <c r="D5408"/>
      <c r="E5408"/>
    </row>
    <row r="5409" spans="2:5" x14ac:dyDescent="0.45">
      <c r="B5409"/>
      <c r="C5409"/>
      <c r="D5409"/>
      <c r="E5409"/>
    </row>
    <row r="5410" spans="2:5" x14ac:dyDescent="0.45">
      <c r="B5410"/>
      <c r="C5410"/>
      <c r="D5410"/>
      <c r="E5410"/>
    </row>
    <row r="5411" spans="2:5" x14ac:dyDescent="0.45">
      <c r="B5411"/>
      <c r="C5411"/>
      <c r="D5411"/>
      <c r="E5411"/>
    </row>
    <row r="5412" spans="2:5" x14ac:dyDescent="0.45">
      <c r="B5412"/>
      <c r="C5412"/>
      <c r="D5412"/>
      <c r="E5412"/>
    </row>
    <row r="5413" spans="2:5" x14ac:dyDescent="0.45">
      <c r="B5413"/>
      <c r="C5413"/>
      <c r="D5413"/>
      <c r="E5413"/>
    </row>
    <row r="5414" spans="2:5" x14ac:dyDescent="0.45">
      <c r="B5414"/>
      <c r="C5414"/>
      <c r="D5414"/>
      <c r="E5414"/>
    </row>
    <row r="5415" spans="2:5" x14ac:dyDescent="0.45">
      <c r="B5415"/>
      <c r="C5415"/>
      <c r="D5415"/>
      <c r="E5415"/>
    </row>
    <row r="5416" spans="2:5" x14ac:dyDescent="0.45">
      <c r="B5416"/>
      <c r="C5416"/>
      <c r="D5416"/>
      <c r="E5416"/>
    </row>
    <row r="5417" spans="2:5" x14ac:dyDescent="0.45">
      <c r="B5417"/>
      <c r="C5417"/>
      <c r="D5417"/>
      <c r="E5417"/>
    </row>
    <row r="5418" spans="2:5" x14ac:dyDescent="0.45">
      <c r="B5418"/>
      <c r="C5418"/>
      <c r="D5418"/>
      <c r="E5418"/>
    </row>
    <row r="5419" spans="2:5" x14ac:dyDescent="0.45">
      <c r="B5419"/>
      <c r="C5419"/>
      <c r="D5419"/>
      <c r="E5419"/>
    </row>
    <row r="5420" spans="2:5" x14ac:dyDescent="0.45">
      <c r="B5420"/>
      <c r="C5420"/>
      <c r="D5420"/>
      <c r="E5420"/>
    </row>
    <row r="5421" spans="2:5" x14ac:dyDescent="0.45">
      <c r="B5421"/>
      <c r="C5421"/>
      <c r="D5421"/>
      <c r="E5421"/>
    </row>
    <row r="5422" spans="2:5" x14ac:dyDescent="0.45">
      <c r="B5422"/>
      <c r="C5422"/>
      <c r="D5422"/>
      <c r="E5422"/>
    </row>
    <row r="5423" spans="2:5" x14ac:dyDescent="0.45">
      <c r="B5423"/>
      <c r="C5423"/>
      <c r="D5423"/>
      <c r="E5423"/>
    </row>
    <row r="5424" spans="2:5" x14ac:dyDescent="0.45">
      <c r="B5424"/>
      <c r="C5424"/>
      <c r="D5424"/>
      <c r="E5424"/>
    </row>
    <row r="5425" spans="2:5" x14ac:dyDescent="0.45">
      <c r="B5425"/>
      <c r="C5425"/>
      <c r="D5425"/>
      <c r="E5425"/>
    </row>
    <row r="5426" spans="2:5" x14ac:dyDescent="0.45">
      <c r="B5426"/>
      <c r="C5426"/>
      <c r="D5426"/>
      <c r="E5426"/>
    </row>
    <row r="5427" spans="2:5" x14ac:dyDescent="0.45">
      <c r="B5427"/>
      <c r="C5427"/>
      <c r="D5427"/>
      <c r="E5427"/>
    </row>
    <row r="5428" spans="2:5" x14ac:dyDescent="0.45">
      <c r="B5428"/>
      <c r="C5428"/>
      <c r="D5428"/>
      <c r="E5428"/>
    </row>
    <row r="5429" spans="2:5" x14ac:dyDescent="0.45">
      <c r="B5429"/>
      <c r="C5429"/>
      <c r="D5429"/>
      <c r="E5429"/>
    </row>
    <row r="5430" spans="2:5" x14ac:dyDescent="0.45">
      <c r="B5430"/>
      <c r="C5430"/>
      <c r="D5430"/>
      <c r="E5430"/>
    </row>
    <row r="5431" spans="2:5" x14ac:dyDescent="0.45">
      <c r="B5431"/>
      <c r="C5431"/>
      <c r="D5431"/>
      <c r="E5431"/>
    </row>
    <row r="5432" spans="2:5" x14ac:dyDescent="0.45">
      <c r="B5432"/>
      <c r="C5432"/>
      <c r="D5432"/>
      <c r="E5432"/>
    </row>
    <row r="5433" spans="2:5" x14ac:dyDescent="0.45">
      <c r="B5433"/>
      <c r="C5433"/>
      <c r="D5433"/>
      <c r="E5433"/>
    </row>
    <row r="5434" spans="2:5" x14ac:dyDescent="0.45">
      <c r="B5434"/>
      <c r="C5434"/>
      <c r="D5434"/>
      <c r="E5434"/>
    </row>
    <row r="5435" spans="2:5" x14ac:dyDescent="0.45">
      <c r="B5435"/>
      <c r="C5435"/>
      <c r="D5435"/>
      <c r="E5435"/>
    </row>
    <row r="5436" spans="2:5" x14ac:dyDescent="0.45">
      <c r="B5436"/>
      <c r="C5436"/>
      <c r="D5436"/>
      <c r="E5436"/>
    </row>
    <row r="5437" spans="2:5" x14ac:dyDescent="0.45">
      <c r="B5437"/>
      <c r="C5437"/>
      <c r="D5437"/>
      <c r="E5437"/>
    </row>
    <row r="5438" spans="2:5" x14ac:dyDescent="0.45">
      <c r="B5438"/>
      <c r="C5438"/>
      <c r="D5438"/>
      <c r="E5438"/>
    </row>
    <row r="5439" spans="2:5" x14ac:dyDescent="0.45">
      <c r="B5439"/>
      <c r="C5439"/>
      <c r="D5439"/>
      <c r="E5439"/>
    </row>
    <row r="5440" spans="2:5" x14ac:dyDescent="0.45">
      <c r="B5440"/>
      <c r="C5440"/>
      <c r="D5440"/>
      <c r="E5440"/>
    </row>
    <row r="5441" spans="2:5" x14ac:dyDescent="0.45">
      <c r="B5441"/>
      <c r="C5441"/>
      <c r="D5441"/>
      <c r="E5441"/>
    </row>
    <row r="5442" spans="2:5" x14ac:dyDescent="0.45">
      <c r="B5442"/>
      <c r="C5442"/>
      <c r="D5442"/>
      <c r="E5442"/>
    </row>
    <row r="5443" spans="2:5" x14ac:dyDescent="0.45">
      <c r="B5443"/>
      <c r="C5443"/>
      <c r="D5443"/>
      <c r="E5443"/>
    </row>
    <row r="5444" spans="2:5" x14ac:dyDescent="0.45">
      <c r="B5444"/>
      <c r="C5444"/>
      <c r="D5444"/>
      <c r="E5444"/>
    </row>
    <row r="5445" spans="2:5" x14ac:dyDescent="0.45">
      <c r="B5445"/>
      <c r="C5445"/>
      <c r="D5445"/>
      <c r="E5445"/>
    </row>
    <row r="5446" spans="2:5" x14ac:dyDescent="0.45">
      <c r="B5446"/>
      <c r="C5446"/>
      <c r="D5446"/>
      <c r="E5446"/>
    </row>
    <row r="5447" spans="2:5" x14ac:dyDescent="0.45">
      <c r="B5447"/>
      <c r="C5447"/>
      <c r="D5447"/>
      <c r="E5447"/>
    </row>
    <row r="5448" spans="2:5" x14ac:dyDescent="0.45">
      <c r="B5448"/>
      <c r="C5448"/>
      <c r="D5448"/>
      <c r="E5448"/>
    </row>
    <row r="5449" spans="2:5" x14ac:dyDescent="0.45">
      <c r="B5449"/>
      <c r="C5449"/>
      <c r="D5449"/>
      <c r="E5449"/>
    </row>
    <row r="5450" spans="2:5" x14ac:dyDescent="0.45">
      <c r="B5450"/>
      <c r="C5450"/>
      <c r="D5450"/>
      <c r="E5450"/>
    </row>
    <row r="5451" spans="2:5" x14ac:dyDescent="0.45">
      <c r="B5451"/>
      <c r="C5451"/>
      <c r="D5451"/>
      <c r="E5451"/>
    </row>
    <row r="5452" spans="2:5" x14ac:dyDescent="0.45">
      <c r="B5452"/>
      <c r="C5452"/>
      <c r="D5452"/>
      <c r="E5452"/>
    </row>
    <row r="5453" spans="2:5" x14ac:dyDescent="0.45">
      <c r="B5453"/>
      <c r="C5453"/>
      <c r="D5453"/>
      <c r="E5453"/>
    </row>
    <row r="5454" spans="2:5" x14ac:dyDescent="0.45">
      <c r="B5454"/>
      <c r="C5454"/>
      <c r="D5454"/>
      <c r="E5454"/>
    </row>
    <row r="5455" spans="2:5" x14ac:dyDescent="0.45">
      <c r="B5455"/>
      <c r="C5455"/>
      <c r="D5455"/>
      <c r="E5455"/>
    </row>
    <row r="5456" spans="2:5" x14ac:dyDescent="0.45">
      <c r="B5456"/>
      <c r="C5456"/>
      <c r="D5456"/>
      <c r="E5456"/>
    </row>
    <row r="5457" spans="2:5" x14ac:dyDescent="0.45">
      <c r="B5457"/>
      <c r="C5457"/>
      <c r="D5457"/>
      <c r="E5457"/>
    </row>
    <row r="5458" spans="2:5" x14ac:dyDescent="0.45">
      <c r="B5458"/>
      <c r="C5458"/>
      <c r="D5458"/>
      <c r="E5458"/>
    </row>
    <row r="5459" spans="2:5" x14ac:dyDescent="0.45">
      <c r="B5459"/>
      <c r="C5459"/>
      <c r="D5459"/>
      <c r="E5459"/>
    </row>
    <row r="5460" spans="2:5" x14ac:dyDescent="0.45">
      <c r="B5460"/>
      <c r="C5460"/>
      <c r="D5460"/>
      <c r="E5460"/>
    </row>
    <row r="5461" spans="2:5" x14ac:dyDescent="0.45">
      <c r="B5461"/>
      <c r="C5461"/>
      <c r="D5461"/>
      <c r="E5461"/>
    </row>
    <row r="5462" spans="2:5" x14ac:dyDescent="0.45">
      <c r="B5462"/>
      <c r="C5462"/>
      <c r="D5462"/>
      <c r="E5462"/>
    </row>
    <row r="5463" spans="2:5" x14ac:dyDescent="0.45">
      <c r="B5463"/>
      <c r="C5463"/>
      <c r="D5463"/>
      <c r="E5463"/>
    </row>
    <row r="5464" spans="2:5" x14ac:dyDescent="0.45">
      <c r="B5464"/>
      <c r="C5464"/>
      <c r="D5464"/>
      <c r="E5464"/>
    </row>
    <row r="5465" spans="2:5" x14ac:dyDescent="0.45">
      <c r="B5465"/>
      <c r="C5465"/>
      <c r="D5465"/>
      <c r="E5465"/>
    </row>
    <row r="5466" spans="2:5" x14ac:dyDescent="0.45">
      <c r="B5466"/>
      <c r="C5466"/>
      <c r="D5466"/>
      <c r="E5466"/>
    </row>
    <row r="5467" spans="2:5" x14ac:dyDescent="0.45">
      <c r="B5467"/>
      <c r="C5467"/>
      <c r="D5467"/>
      <c r="E5467"/>
    </row>
    <row r="5468" spans="2:5" x14ac:dyDescent="0.45">
      <c r="B5468"/>
      <c r="C5468"/>
      <c r="D5468"/>
      <c r="E5468"/>
    </row>
    <row r="5469" spans="2:5" x14ac:dyDescent="0.45">
      <c r="B5469"/>
      <c r="C5469"/>
      <c r="D5469"/>
      <c r="E5469"/>
    </row>
    <row r="5470" spans="2:5" x14ac:dyDescent="0.45">
      <c r="B5470"/>
      <c r="C5470"/>
      <c r="D5470"/>
      <c r="E5470"/>
    </row>
    <row r="5471" spans="2:5" x14ac:dyDescent="0.45">
      <c r="B5471"/>
      <c r="C5471"/>
      <c r="D5471"/>
      <c r="E5471"/>
    </row>
    <row r="5472" spans="2:5" x14ac:dyDescent="0.45">
      <c r="B5472"/>
      <c r="C5472"/>
      <c r="D5472"/>
      <c r="E5472"/>
    </row>
    <row r="5473" spans="2:5" x14ac:dyDescent="0.45">
      <c r="B5473"/>
      <c r="C5473"/>
      <c r="D5473"/>
      <c r="E5473"/>
    </row>
    <row r="5474" spans="2:5" x14ac:dyDescent="0.45">
      <c r="B5474"/>
      <c r="C5474"/>
      <c r="D5474"/>
      <c r="E5474"/>
    </row>
    <row r="5475" spans="2:5" x14ac:dyDescent="0.45">
      <c r="B5475"/>
      <c r="C5475"/>
      <c r="D5475"/>
      <c r="E5475"/>
    </row>
    <row r="5476" spans="2:5" x14ac:dyDescent="0.45">
      <c r="B5476"/>
      <c r="C5476"/>
      <c r="D5476"/>
      <c r="E5476"/>
    </row>
    <row r="5477" spans="2:5" x14ac:dyDescent="0.45">
      <c r="B5477"/>
      <c r="C5477"/>
      <c r="D5477"/>
      <c r="E5477"/>
    </row>
    <row r="5478" spans="2:5" x14ac:dyDescent="0.45">
      <c r="B5478"/>
      <c r="C5478"/>
      <c r="D5478"/>
      <c r="E5478"/>
    </row>
    <row r="5479" spans="2:5" x14ac:dyDescent="0.45">
      <c r="B5479"/>
      <c r="C5479"/>
      <c r="D5479"/>
      <c r="E5479"/>
    </row>
    <row r="5480" spans="2:5" x14ac:dyDescent="0.45">
      <c r="B5480"/>
      <c r="C5480"/>
      <c r="D5480"/>
      <c r="E5480"/>
    </row>
    <row r="5481" spans="2:5" x14ac:dyDescent="0.45">
      <c r="B5481"/>
      <c r="C5481"/>
      <c r="D5481"/>
      <c r="E5481"/>
    </row>
    <row r="5482" spans="2:5" x14ac:dyDescent="0.45">
      <c r="B5482"/>
      <c r="C5482"/>
      <c r="D5482"/>
      <c r="E5482"/>
    </row>
    <row r="5483" spans="2:5" x14ac:dyDescent="0.45">
      <c r="B5483"/>
      <c r="C5483"/>
      <c r="D5483"/>
      <c r="E5483"/>
    </row>
    <row r="5484" spans="2:5" x14ac:dyDescent="0.45">
      <c r="B5484"/>
      <c r="C5484"/>
      <c r="D5484"/>
      <c r="E5484"/>
    </row>
    <row r="5485" spans="2:5" x14ac:dyDescent="0.45">
      <c r="B5485"/>
      <c r="C5485"/>
      <c r="D5485"/>
      <c r="E5485"/>
    </row>
    <row r="5486" spans="2:5" x14ac:dyDescent="0.45">
      <c r="B5486"/>
      <c r="C5486"/>
      <c r="D5486"/>
      <c r="E5486"/>
    </row>
    <row r="5487" spans="2:5" x14ac:dyDescent="0.45">
      <c r="B5487"/>
      <c r="C5487"/>
      <c r="D5487"/>
      <c r="E5487"/>
    </row>
    <row r="5488" spans="2:5" x14ac:dyDescent="0.45">
      <c r="B5488"/>
      <c r="C5488"/>
      <c r="D5488"/>
      <c r="E5488"/>
    </row>
    <row r="5489" spans="2:5" x14ac:dyDescent="0.45">
      <c r="B5489"/>
      <c r="C5489"/>
      <c r="D5489"/>
      <c r="E5489"/>
    </row>
    <row r="5490" spans="2:5" x14ac:dyDescent="0.45">
      <c r="B5490"/>
      <c r="C5490"/>
      <c r="D5490"/>
      <c r="E5490"/>
    </row>
    <row r="5491" spans="2:5" x14ac:dyDescent="0.45">
      <c r="B5491"/>
      <c r="C5491"/>
      <c r="D5491"/>
      <c r="E5491"/>
    </row>
    <row r="5492" spans="2:5" x14ac:dyDescent="0.45">
      <c r="B5492"/>
      <c r="C5492"/>
      <c r="D5492"/>
      <c r="E5492"/>
    </row>
    <row r="5493" spans="2:5" x14ac:dyDescent="0.45">
      <c r="B5493"/>
      <c r="C5493"/>
      <c r="D5493"/>
      <c r="E5493"/>
    </row>
    <row r="5494" spans="2:5" x14ac:dyDescent="0.45">
      <c r="B5494"/>
      <c r="C5494"/>
      <c r="D5494"/>
      <c r="E5494"/>
    </row>
    <row r="5495" spans="2:5" x14ac:dyDescent="0.45">
      <c r="B5495"/>
      <c r="C5495"/>
      <c r="D5495"/>
      <c r="E5495"/>
    </row>
    <row r="5496" spans="2:5" x14ac:dyDescent="0.45">
      <c r="B5496"/>
      <c r="C5496"/>
      <c r="D5496"/>
      <c r="E5496"/>
    </row>
    <row r="5497" spans="2:5" x14ac:dyDescent="0.45">
      <c r="B5497"/>
      <c r="C5497"/>
      <c r="D5497"/>
      <c r="E5497"/>
    </row>
    <row r="5498" spans="2:5" x14ac:dyDescent="0.45">
      <c r="B5498"/>
      <c r="C5498"/>
      <c r="D5498"/>
      <c r="E5498"/>
    </row>
    <row r="5499" spans="2:5" x14ac:dyDescent="0.45">
      <c r="B5499"/>
      <c r="C5499"/>
      <c r="D5499"/>
      <c r="E5499"/>
    </row>
    <row r="5500" spans="2:5" x14ac:dyDescent="0.45">
      <c r="B5500"/>
      <c r="C5500"/>
      <c r="D5500"/>
      <c r="E5500"/>
    </row>
    <row r="5501" spans="2:5" x14ac:dyDescent="0.45">
      <c r="B5501"/>
      <c r="C5501"/>
      <c r="D5501"/>
      <c r="E5501"/>
    </row>
    <row r="5502" spans="2:5" x14ac:dyDescent="0.45">
      <c r="B5502"/>
      <c r="C5502"/>
      <c r="D5502"/>
      <c r="E5502"/>
    </row>
    <row r="5503" spans="2:5" x14ac:dyDescent="0.45">
      <c r="B5503"/>
      <c r="C5503"/>
      <c r="D5503"/>
      <c r="E5503"/>
    </row>
    <row r="5504" spans="2:5" x14ac:dyDescent="0.45">
      <c r="B5504"/>
      <c r="C5504"/>
      <c r="D5504"/>
      <c r="E5504"/>
    </row>
    <row r="5505" spans="2:5" x14ac:dyDescent="0.45">
      <c r="B5505"/>
      <c r="C5505"/>
      <c r="D5505"/>
      <c r="E5505"/>
    </row>
    <row r="5506" spans="2:5" x14ac:dyDescent="0.45">
      <c r="B5506"/>
      <c r="C5506"/>
      <c r="D5506"/>
      <c r="E5506"/>
    </row>
    <row r="5507" spans="2:5" x14ac:dyDescent="0.45">
      <c r="B5507"/>
      <c r="C5507"/>
      <c r="D5507"/>
      <c r="E5507"/>
    </row>
    <row r="5508" spans="2:5" x14ac:dyDescent="0.45">
      <c r="B5508"/>
      <c r="C5508"/>
      <c r="D5508"/>
      <c r="E5508"/>
    </row>
    <row r="5509" spans="2:5" x14ac:dyDescent="0.45">
      <c r="B5509"/>
      <c r="C5509"/>
      <c r="D5509"/>
      <c r="E5509"/>
    </row>
    <row r="5510" spans="2:5" x14ac:dyDescent="0.45">
      <c r="B5510"/>
      <c r="C5510"/>
      <c r="D5510"/>
      <c r="E5510"/>
    </row>
    <row r="5511" spans="2:5" x14ac:dyDescent="0.45">
      <c r="B5511"/>
      <c r="C5511"/>
      <c r="D5511"/>
      <c r="E5511"/>
    </row>
    <row r="5512" spans="2:5" x14ac:dyDescent="0.45">
      <c r="B5512"/>
      <c r="C5512"/>
      <c r="D5512"/>
      <c r="E5512"/>
    </row>
    <row r="5513" spans="2:5" x14ac:dyDescent="0.45">
      <c r="B5513"/>
      <c r="C5513"/>
      <c r="D5513"/>
      <c r="E5513"/>
    </row>
    <row r="5514" spans="2:5" x14ac:dyDescent="0.45">
      <c r="B5514"/>
      <c r="C5514"/>
      <c r="D5514"/>
      <c r="E5514"/>
    </row>
    <row r="5515" spans="2:5" x14ac:dyDescent="0.45">
      <c r="B5515"/>
      <c r="C5515"/>
      <c r="D5515"/>
      <c r="E5515"/>
    </row>
    <row r="5516" spans="2:5" x14ac:dyDescent="0.45">
      <c r="B5516"/>
      <c r="C5516"/>
      <c r="D5516"/>
      <c r="E5516"/>
    </row>
    <row r="5517" spans="2:5" x14ac:dyDescent="0.45">
      <c r="B5517"/>
      <c r="C5517"/>
      <c r="D5517"/>
      <c r="E5517"/>
    </row>
    <row r="5518" spans="2:5" x14ac:dyDescent="0.45">
      <c r="B5518"/>
      <c r="C5518"/>
      <c r="D5518"/>
      <c r="E5518"/>
    </row>
    <row r="5519" spans="2:5" x14ac:dyDescent="0.45">
      <c r="B5519"/>
      <c r="C5519"/>
      <c r="D5519"/>
      <c r="E5519"/>
    </row>
    <row r="5520" spans="2:5" x14ac:dyDescent="0.45">
      <c r="B5520"/>
      <c r="C5520"/>
      <c r="D5520"/>
      <c r="E5520"/>
    </row>
    <row r="5521" spans="2:5" x14ac:dyDescent="0.45">
      <c r="B5521"/>
      <c r="C5521"/>
      <c r="D5521"/>
      <c r="E5521"/>
    </row>
    <row r="5522" spans="2:5" x14ac:dyDescent="0.45">
      <c r="B5522"/>
      <c r="C5522"/>
      <c r="D5522"/>
      <c r="E5522"/>
    </row>
    <row r="5523" spans="2:5" x14ac:dyDescent="0.45">
      <c r="B5523"/>
      <c r="C5523"/>
      <c r="D5523"/>
      <c r="E5523"/>
    </row>
    <row r="5524" spans="2:5" x14ac:dyDescent="0.45">
      <c r="B5524"/>
      <c r="C5524"/>
      <c r="D5524"/>
      <c r="E5524"/>
    </row>
    <row r="5525" spans="2:5" x14ac:dyDescent="0.45">
      <c r="B5525"/>
      <c r="C5525"/>
      <c r="D5525"/>
      <c r="E5525"/>
    </row>
    <row r="5526" spans="2:5" x14ac:dyDescent="0.45">
      <c r="B5526"/>
      <c r="C5526"/>
      <c r="D5526"/>
      <c r="E5526"/>
    </row>
    <row r="5527" spans="2:5" x14ac:dyDescent="0.45">
      <c r="B5527"/>
      <c r="C5527"/>
      <c r="D5527"/>
      <c r="E5527"/>
    </row>
    <row r="5528" spans="2:5" x14ac:dyDescent="0.45">
      <c r="B5528"/>
      <c r="C5528"/>
      <c r="D5528"/>
      <c r="E5528"/>
    </row>
    <row r="5529" spans="2:5" x14ac:dyDescent="0.45">
      <c r="B5529"/>
      <c r="C5529"/>
      <c r="D5529"/>
      <c r="E5529"/>
    </row>
    <row r="5530" spans="2:5" x14ac:dyDescent="0.45">
      <c r="B5530"/>
      <c r="C5530"/>
      <c r="D5530"/>
      <c r="E5530"/>
    </row>
    <row r="5531" spans="2:5" x14ac:dyDescent="0.45">
      <c r="B5531"/>
      <c r="C5531"/>
      <c r="D5531"/>
      <c r="E5531"/>
    </row>
    <row r="5532" spans="2:5" x14ac:dyDescent="0.45">
      <c r="B5532"/>
      <c r="C5532"/>
      <c r="D5532"/>
      <c r="E5532"/>
    </row>
    <row r="5533" spans="2:5" x14ac:dyDescent="0.45">
      <c r="B5533"/>
      <c r="C5533"/>
      <c r="D5533"/>
      <c r="E5533"/>
    </row>
    <row r="5534" spans="2:5" x14ac:dyDescent="0.45">
      <c r="B5534"/>
      <c r="C5534"/>
      <c r="D5534"/>
      <c r="E5534"/>
    </row>
    <row r="5535" spans="2:5" x14ac:dyDescent="0.45">
      <c r="B5535"/>
      <c r="C5535"/>
      <c r="D5535"/>
      <c r="E5535"/>
    </row>
    <row r="5536" spans="2:5" x14ac:dyDescent="0.45">
      <c r="B5536"/>
      <c r="C5536"/>
      <c r="D5536"/>
      <c r="E5536"/>
    </row>
    <row r="5537" spans="2:5" x14ac:dyDescent="0.45">
      <c r="B5537"/>
      <c r="C5537"/>
      <c r="D5537"/>
      <c r="E5537"/>
    </row>
    <row r="5538" spans="2:5" x14ac:dyDescent="0.45">
      <c r="B5538"/>
      <c r="C5538"/>
      <c r="D5538"/>
      <c r="E5538"/>
    </row>
    <row r="5539" spans="2:5" x14ac:dyDescent="0.45">
      <c r="B5539"/>
      <c r="C5539"/>
      <c r="D5539"/>
      <c r="E5539"/>
    </row>
    <row r="5540" spans="2:5" x14ac:dyDescent="0.45">
      <c r="B5540"/>
      <c r="C5540"/>
      <c r="D5540"/>
      <c r="E5540"/>
    </row>
    <row r="5541" spans="2:5" x14ac:dyDescent="0.45">
      <c r="B5541"/>
      <c r="C5541"/>
      <c r="D5541"/>
      <c r="E5541"/>
    </row>
    <row r="5542" spans="2:5" x14ac:dyDescent="0.45">
      <c r="B5542"/>
      <c r="C5542"/>
      <c r="D5542"/>
      <c r="E5542"/>
    </row>
    <row r="5543" spans="2:5" x14ac:dyDescent="0.45">
      <c r="B5543"/>
      <c r="C5543"/>
      <c r="D5543"/>
      <c r="E5543"/>
    </row>
    <row r="5544" spans="2:5" x14ac:dyDescent="0.45">
      <c r="B5544"/>
      <c r="C5544"/>
      <c r="D5544"/>
      <c r="E5544"/>
    </row>
    <row r="5545" spans="2:5" x14ac:dyDescent="0.45">
      <c r="B5545"/>
      <c r="C5545"/>
      <c r="D5545"/>
      <c r="E5545"/>
    </row>
    <row r="5546" spans="2:5" x14ac:dyDescent="0.45">
      <c r="B5546"/>
      <c r="C5546"/>
      <c r="D5546"/>
      <c r="E5546"/>
    </row>
    <row r="5547" spans="2:5" x14ac:dyDescent="0.45">
      <c r="B5547"/>
      <c r="C5547"/>
      <c r="D5547"/>
      <c r="E5547"/>
    </row>
    <row r="5548" spans="2:5" x14ac:dyDescent="0.45">
      <c r="B5548"/>
      <c r="C5548"/>
      <c r="D5548"/>
      <c r="E5548"/>
    </row>
    <row r="5549" spans="2:5" x14ac:dyDescent="0.45">
      <c r="B5549"/>
      <c r="C5549"/>
      <c r="D5549"/>
      <c r="E5549"/>
    </row>
    <row r="5550" spans="2:5" x14ac:dyDescent="0.45">
      <c r="B5550"/>
      <c r="C5550"/>
      <c r="D5550"/>
      <c r="E5550"/>
    </row>
    <row r="5551" spans="2:5" x14ac:dyDescent="0.45">
      <c r="B5551"/>
      <c r="C5551"/>
      <c r="D5551"/>
      <c r="E5551"/>
    </row>
    <row r="5552" spans="2:5" x14ac:dyDescent="0.45">
      <c r="B5552"/>
      <c r="C5552"/>
      <c r="D5552"/>
      <c r="E5552"/>
    </row>
    <row r="5553" spans="2:5" x14ac:dyDescent="0.45">
      <c r="B5553"/>
      <c r="C5553"/>
      <c r="D5553"/>
      <c r="E5553"/>
    </row>
    <row r="5554" spans="2:5" x14ac:dyDescent="0.45">
      <c r="B5554"/>
      <c r="C5554"/>
      <c r="D5554"/>
      <c r="E5554"/>
    </row>
    <row r="5555" spans="2:5" x14ac:dyDescent="0.45">
      <c r="B5555"/>
      <c r="C5555"/>
      <c r="D5555"/>
      <c r="E5555"/>
    </row>
    <row r="5556" spans="2:5" x14ac:dyDescent="0.45">
      <c r="B5556"/>
      <c r="C5556"/>
      <c r="D5556"/>
      <c r="E5556"/>
    </row>
    <row r="5557" spans="2:5" x14ac:dyDescent="0.45">
      <c r="B5557"/>
      <c r="C5557"/>
      <c r="D5557"/>
      <c r="E5557"/>
    </row>
    <row r="5558" spans="2:5" x14ac:dyDescent="0.45">
      <c r="B5558"/>
      <c r="C5558"/>
      <c r="D5558"/>
      <c r="E5558"/>
    </row>
    <row r="5559" spans="2:5" x14ac:dyDescent="0.45">
      <c r="B5559"/>
      <c r="C5559"/>
      <c r="D5559"/>
      <c r="E5559"/>
    </row>
    <row r="5560" spans="2:5" x14ac:dyDescent="0.45">
      <c r="B5560"/>
      <c r="C5560"/>
      <c r="D5560"/>
      <c r="E5560"/>
    </row>
    <row r="5561" spans="2:5" x14ac:dyDescent="0.45">
      <c r="B5561"/>
      <c r="C5561"/>
      <c r="D5561"/>
      <c r="E5561"/>
    </row>
    <row r="5562" spans="2:5" x14ac:dyDescent="0.45">
      <c r="B5562"/>
      <c r="C5562"/>
      <c r="D5562"/>
      <c r="E5562"/>
    </row>
    <row r="5563" spans="2:5" x14ac:dyDescent="0.45">
      <c r="B5563"/>
      <c r="C5563"/>
      <c r="D5563"/>
      <c r="E5563"/>
    </row>
    <row r="5564" spans="2:5" x14ac:dyDescent="0.45">
      <c r="B5564"/>
      <c r="C5564"/>
      <c r="D5564"/>
      <c r="E5564"/>
    </row>
    <row r="5565" spans="2:5" x14ac:dyDescent="0.45">
      <c r="B5565"/>
      <c r="C5565"/>
      <c r="D5565"/>
      <c r="E5565"/>
    </row>
    <row r="5566" spans="2:5" x14ac:dyDescent="0.45">
      <c r="B5566"/>
      <c r="C5566"/>
      <c r="D5566"/>
      <c r="E5566"/>
    </row>
    <row r="5567" spans="2:5" x14ac:dyDescent="0.45">
      <c r="B5567"/>
      <c r="C5567"/>
      <c r="D5567"/>
      <c r="E5567"/>
    </row>
    <row r="5568" spans="2:5" x14ac:dyDescent="0.45">
      <c r="B5568"/>
      <c r="C5568"/>
      <c r="D5568"/>
      <c r="E5568"/>
    </row>
    <row r="5569" spans="2:5" x14ac:dyDescent="0.45">
      <c r="B5569"/>
      <c r="C5569"/>
      <c r="D5569"/>
      <c r="E5569"/>
    </row>
    <row r="5570" spans="2:5" x14ac:dyDescent="0.45">
      <c r="B5570"/>
      <c r="C5570"/>
      <c r="D5570"/>
      <c r="E5570"/>
    </row>
    <row r="5571" spans="2:5" x14ac:dyDescent="0.45">
      <c r="B5571"/>
      <c r="C5571"/>
      <c r="D5571"/>
      <c r="E5571"/>
    </row>
    <row r="5572" spans="2:5" x14ac:dyDescent="0.45">
      <c r="B5572"/>
      <c r="C5572"/>
      <c r="D5572"/>
      <c r="E5572"/>
    </row>
    <row r="5573" spans="2:5" x14ac:dyDescent="0.45">
      <c r="B5573"/>
      <c r="C5573"/>
      <c r="D5573"/>
      <c r="E5573"/>
    </row>
    <row r="5574" spans="2:5" x14ac:dyDescent="0.45">
      <c r="B5574"/>
      <c r="C5574"/>
      <c r="D5574"/>
      <c r="E5574"/>
    </row>
    <row r="5575" spans="2:5" x14ac:dyDescent="0.45">
      <c r="B5575"/>
      <c r="C5575"/>
      <c r="D5575"/>
      <c r="E5575"/>
    </row>
    <row r="5576" spans="2:5" x14ac:dyDescent="0.45">
      <c r="B5576"/>
      <c r="C5576"/>
      <c r="D5576"/>
      <c r="E5576"/>
    </row>
    <row r="5577" spans="2:5" x14ac:dyDescent="0.45">
      <c r="B5577"/>
      <c r="C5577"/>
      <c r="D5577"/>
      <c r="E5577"/>
    </row>
    <row r="5578" spans="2:5" x14ac:dyDescent="0.45">
      <c r="B5578"/>
      <c r="C5578"/>
      <c r="D5578"/>
      <c r="E5578"/>
    </row>
    <row r="5579" spans="2:5" x14ac:dyDescent="0.45">
      <c r="B5579"/>
      <c r="C5579"/>
      <c r="D5579"/>
      <c r="E5579"/>
    </row>
    <row r="5580" spans="2:5" x14ac:dyDescent="0.45">
      <c r="B5580"/>
      <c r="C5580"/>
      <c r="D5580"/>
      <c r="E5580"/>
    </row>
    <row r="5581" spans="2:5" x14ac:dyDescent="0.45">
      <c r="B5581"/>
      <c r="C5581"/>
      <c r="D5581"/>
      <c r="E5581"/>
    </row>
    <row r="5582" spans="2:5" x14ac:dyDescent="0.45">
      <c r="B5582"/>
      <c r="C5582"/>
      <c r="D5582"/>
      <c r="E5582"/>
    </row>
    <row r="5583" spans="2:5" x14ac:dyDescent="0.45">
      <c r="B5583"/>
      <c r="C5583"/>
      <c r="D5583"/>
      <c r="E5583"/>
    </row>
    <row r="5584" spans="2:5" x14ac:dyDescent="0.45">
      <c r="B5584"/>
      <c r="C5584"/>
      <c r="D5584"/>
      <c r="E5584"/>
    </row>
    <row r="5585" spans="2:5" x14ac:dyDescent="0.45">
      <c r="B5585"/>
      <c r="C5585"/>
      <c r="D5585"/>
      <c r="E5585"/>
    </row>
    <row r="5586" spans="2:5" x14ac:dyDescent="0.45">
      <c r="B5586"/>
      <c r="C5586"/>
      <c r="D5586"/>
      <c r="E5586"/>
    </row>
    <row r="5587" spans="2:5" x14ac:dyDescent="0.45">
      <c r="B5587"/>
      <c r="C5587"/>
      <c r="D5587"/>
      <c r="E5587"/>
    </row>
    <row r="5588" spans="2:5" x14ac:dyDescent="0.45">
      <c r="B5588"/>
      <c r="C5588"/>
      <c r="D5588"/>
      <c r="E5588"/>
    </row>
    <row r="5589" spans="2:5" x14ac:dyDescent="0.45">
      <c r="B5589"/>
      <c r="C5589"/>
      <c r="D5589"/>
      <c r="E5589"/>
    </row>
    <row r="5590" spans="2:5" x14ac:dyDescent="0.45">
      <c r="B5590"/>
      <c r="C5590"/>
      <c r="D5590"/>
      <c r="E5590"/>
    </row>
    <row r="5591" spans="2:5" x14ac:dyDescent="0.45">
      <c r="B5591"/>
      <c r="C5591"/>
      <c r="D5591"/>
      <c r="E5591"/>
    </row>
    <row r="5592" spans="2:5" x14ac:dyDescent="0.45">
      <c r="B5592"/>
      <c r="C5592"/>
      <c r="D5592"/>
      <c r="E5592"/>
    </row>
    <row r="5593" spans="2:5" x14ac:dyDescent="0.45">
      <c r="B5593"/>
      <c r="C5593"/>
      <c r="D5593"/>
      <c r="E5593"/>
    </row>
    <row r="5594" spans="2:5" x14ac:dyDescent="0.45">
      <c r="B5594"/>
      <c r="C5594"/>
      <c r="D5594"/>
      <c r="E5594"/>
    </row>
    <row r="5595" spans="2:5" x14ac:dyDescent="0.45">
      <c r="B5595"/>
      <c r="C5595"/>
      <c r="D5595"/>
      <c r="E5595"/>
    </row>
    <row r="5596" spans="2:5" x14ac:dyDescent="0.45">
      <c r="B5596"/>
      <c r="C5596"/>
      <c r="D5596"/>
      <c r="E5596"/>
    </row>
    <row r="5597" spans="2:5" x14ac:dyDescent="0.45">
      <c r="B5597"/>
      <c r="C5597"/>
      <c r="D5597"/>
      <c r="E5597"/>
    </row>
    <row r="5598" spans="2:5" x14ac:dyDescent="0.45">
      <c r="B5598"/>
      <c r="C5598"/>
      <c r="D5598"/>
      <c r="E5598"/>
    </row>
    <row r="5599" spans="2:5" x14ac:dyDescent="0.45">
      <c r="B5599"/>
      <c r="C5599"/>
      <c r="D5599"/>
      <c r="E5599"/>
    </row>
    <row r="5600" spans="2:5" x14ac:dyDescent="0.45">
      <c r="B5600"/>
      <c r="C5600"/>
      <c r="D5600"/>
      <c r="E5600"/>
    </row>
    <row r="5601" spans="2:5" x14ac:dyDescent="0.45">
      <c r="B5601"/>
      <c r="C5601"/>
      <c r="D5601"/>
      <c r="E5601"/>
    </row>
    <row r="5602" spans="2:5" x14ac:dyDescent="0.45">
      <c r="B5602"/>
      <c r="C5602"/>
      <c r="D5602"/>
      <c r="E5602"/>
    </row>
    <row r="5603" spans="2:5" x14ac:dyDescent="0.45">
      <c r="B5603"/>
      <c r="C5603"/>
      <c r="D5603"/>
      <c r="E5603"/>
    </row>
    <row r="5604" spans="2:5" x14ac:dyDescent="0.45">
      <c r="B5604"/>
      <c r="C5604"/>
      <c r="D5604"/>
      <c r="E5604"/>
    </row>
    <row r="5605" spans="2:5" x14ac:dyDescent="0.45">
      <c r="B5605"/>
      <c r="C5605"/>
      <c r="D5605"/>
      <c r="E5605"/>
    </row>
    <row r="5606" spans="2:5" x14ac:dyDescent="0.45">
      <c r="B5606"/>
      <c r="C5606"/>
      <c r="D5606"/>
      <c r="E5606"/>
    </row>
    <row r="5607" spans="2:5" x14ac:dyDescent="0.45">
      <c r="B5607"/>
      <c r="C5607"/>
      <c r="D5607"/>
      <c r="E5607"/>
    </row>
    <row r="5608" spans="2:5" x14ac:dyDescent="0.45">
      <c r="B5608"/>
      <c r="C5608"/>
      <c r="D5608"/>
      <c r="E5608"/>
    </row>
    <row r="5609" spans="2:5" x14ac:dyDescent="0.45">
      <c r="B5609"/>
      <c r="C5609"/>
      <c r="D5609"/>
      <c r="E5609"/>
    </row>
    <row r="5610" spans="2:5" x14ac:dyDescent="0.45">
      <c r="B5610"/>
      <c r="C5610"/>
      <c r="D5610"/>
      <c r="E5610"/>
    </row>
    <row r="5611" spans="2:5" x14ac:dyDescent="0.45">
      <c r="B5611"/>
      <c r="C5611"/>
      <c r="D5611"/>
      <c r="E5611"/>
    </row>
    <row r="5612" spans="2:5" x14ac:dyDescent="0.45">
      <c r="B5612"/>
      <c r="C5612"/>
      <c r="D5612"/>
      <c r="E5612"/>
    </row>
    <row r="5613" spans="2:5" x14ac:dyDescent="0.45">
      <c r="B5613"/>
      <c r="C5613"/>
      <c r="D5613"/>
      <c r="E5613"/>
    </row>
    <row r="5614" spans="2:5" x14ac:dyDescent="0.45">
      <c r="B5614"/>
      <c r="C5614"/>
      <c r="D5614"/>
      <c r="E5614"/>
    </row>
    <row r="5615" spans="2:5" x14ac:dyDescent="0.45">
      <c r="B5615"/>
      <c r="C5615"/>
      <c r="D5615"/>
      <c r="E5615"/>
    </row>
    <row r="5616" spans="2:5" x14ac:dyDescent="0.45">
      <c r="B5616"/>
      <c r="C5616"/>
      <c r="D5616"/>
      <c r="E5616"/>
    </row>
    <row r="5617" spans="2:5" x14ac:dyDescent="0.45">
      <c r="B5617"/>
      <c r="C5617"/>
      <c r="D5617"/>
      <c r="E5617"/>
    </row>
    <row r="5618" spans="2:5" x14ac:dyDescent="0.45">
      <c r="B5618"/>
      <c r="C5618"/>
      <c r="D5618"/>
      <c r="E5618"/>
    </row>
    <row r="5619" spans="2:5" x14ac:dyDescent="0.45">
      <c r="B5619"/>
      <c r="C5619"/>
      <c r="D5619"/>
      <c r="E5619"/>
    </row>
    <row r="5620" spans="2:5" x14ac:dyDescent="0.45">
      <c r="B5620"/>
      <c r="C5620"/>
      <c r="D5620"/>
      <c r="E5620"/>
    </row>
    <row r="5621" spans="2:5" x14ac:dyDescent="0.45">
      <c r="B5621"/>
      <c r="C5621"/>
      <c r="D5621"/>
      <c r="E5621"/>
    </row>
    <row r="5622" spans="2:5" x14ac:dyDescent="0.45">
      <c r="B5622"/>
      <c r="C5622"/>
      <c r="D5622"/>
      <c r="E5622"/>
    </row>
    <row r="5623" spans="2:5" x14ac:dyDescent="0.45">
      <c r="B5623"/>
      <c r="C5623"/>
      <c r="D5623"/>
      <c r="E5623"/>
    </row>
    <row r="5624" spans="2:5" x14ac:dyDescent="0.45">
      <c r="B5624"/>
      <c r="C5624"/>
      <c r="D5624"/>
      <c r="E5624"/>
    </row>
    <row r="5625" spans="2:5" x14ac:dyDescent="0.45">
      <c r="B5625"/>
      <c r="C5625"/>
      <c r="D5625"/>
      <c r="E5625"/>
    </row>
    <row r="5626" spans="2:5" x14ac:dyDescent="0.45">
      <c r="B5626"/>
      <c r="C5626"/>
      <c r="D5626"/>
      <c r="E5626"/>
    </row>
    <row r="5627" spans="2:5" x14ac:dyDescent="0.45">
      <c r="B5627"/>
      <c r="C5627"/>
      <c r="D5627"/>
      <c r="E5627"/>
    </row>
    <row r="5628" spans="2:5" x14ac:dyDescent="0.45">
      <c r="B5628"/>
      <c r="C5628"/>
      <c r="D5628"/>
      <c r="E5628"/>
    </row>
    <row r="5629" spans="2:5" x14ac:dyDescent="0.45">
      <c r="B5629"/>
      <c r="C5629"/>
      <c r="D5629"/>
      <c r="E5629"/>
    </row>
    <row r="5630" spans="2:5" x14ac:dyDescent="0.45">
      <c r="B5630"/>
      <c r="C5630"/>
      <c r="D5630"/>
      <c r="E5630"/>
    </row>
    <row r="5631" spans="2:5" x14ac:dyDescent="0.45">
      <c r="B5631"/>
      <c r="C5631"/>
      <c r="D5631"/>
      <c r="E5631"/>
    </row>
    <row r="5632" spans="2:5" x14ac:dyDescent="0.45">
      <c r="B5632"/>
      <c r="C5632"/>
      <c r="D5632"/>
      <c r="E5632"/>
    </row>
    <row r="5633" spans="2:5" x14ac:dyDescent="0.45">
      <c r="B5633"/>
      <c r="C5633"/>
      <c r="D5633"/>
      <c r="E5633"/>
    </row>
    <row r="5634" spans="2:5" x14ac:dyDescent="0.45">
      <c r="B5634"/>
      <c r="C5634"/>
      <c r="D5634"/>
      <c r="E5634"/>
    </row>
    <row r="5635" spans="2:5" x14ac:dyDescent="0.45">
      <c r="B5635"/>
      <c r="C5635"/>
      <c r="D5635"/>
      <c r="E5635"/>
    </row>
    <row r="5636" spans="2:5" x14ac:dyDescent="0.45">
      <c r="B5636"/>
      <c r="C5636"/>
      <c r="D5636"/>
      <c r="E5636"/>
    </row>
    <row r="5637" spans="2:5" x14ac:dyDescent="0.45">
      <c r="B5637"/>
      <c r="C5637"/>
      <c r="D5637"/>
      <c r="E5637"/>
    </row>
    <row r="5638" spans="2:5" x14ac:dyDescent="0.45">
      <c r="B5638"/>
      <c r="C5638"/>
      <c r="D5638"/>
      <c r="E5638"/>
    </row>
    <row r="5639" spans="2:5" x14ac:dyDescent="0.45">
      <c r="B5639"/>
      <c r="C5639"/>
      <c r="D5639"/>
      <c r="E5639"/>
    </row>
    <row r="5640" spans="2:5" x14ac:dyDescent="0.45">
      <c r="B5640"/>
      <c r="C5640"/>
      <c r="D5640"/>
      <c r="E5640"/>
    </row>
    <row r="5641" spans="2:5" x14ac:dyDescent="0.45">
      <c r="B5641"/>
      <c r="C5641"/>
      <c r="D5641"/>
      <c r="E5641"/>
    </row>
    <row r="5642" spans="2:5" x14ac:dyDescent="0.45">
      <c r="B5642"/>
      <c r="C5642"/>
      <c r="D5642"/>
      <c r="E5642"/>
    </row>
    <row r="5643" spans="2:5" x14ac:dyDescent="0.45">
      <c r="B5643"/>
      <c r="C5643"/>
      <c r="D5643"/>
      <c r="E5643"/>
    </row>
    <row r="5644" spans="2:5" x14ac:dyDescent="0.45">
      <c r="B5644"/>
      <c r="C5644"/>
      <c r="D5644"/>
      <c r="E5644"/>
    </row>
    <row r="5645" spans="2:5" x14ac:dyDescent="0.45">
      <c r="B5645"/>
      <c r="C5645"/>
      <c r="D5645"/>
      <c r="E5645"/>
    </row>
    <row r="5646" spans="2:5" x14ac:dyDescent="0.45">
      <c r="B5646"/>
      <c r="C5646"/>
      <c r="D5646"/>
      <c r="E5646"/>
    </row>
    <row r="5647" spans="2:5" x14ac:dyDescent="0.45">
      <c r="B5647"/>
      <c r="C5647"/>
      <c r="D5647"/>
      <c r="E5647"/>
    </row>
    <row r="5648" spans="2:5" x14ac:dyDescent="0.45">
      <c r="B5648"/>
      <c r="C5648"/>
      <c r="D5648"/>
      <c r="E5648"/>
    </row>
    <row r="5649" spans="2:5" x14ac:dyDescent="0.45">
      <c r="B5649"/>
      <c r="C5649"/>
      <c r="D5649"/>
      <c r="E5649"/>
    </row>
    <row r="5650" spans="2:5" x14ac:dyDescent="0.45">
      <c r="B5650"/>
      <c r="C5650"/>
      <c r="D5650"/>
      <c r="E5650"/>
    </row>
    <row r="5651" spans="2:5" x14ac:dyDescent="0.45">
      <c r="B5651"/>
      <c r="C5651"/>
      <c r="D5651"/>
      <c r="E5651"/>
    </row>
    <row r="5652" spans="2:5" x14ac:dyDescent="0.45">
      <c r="B5652"/>
      <c r="C5652"/>
      <c r="D5652"/>
      <c r="E5652"/>
    </row>
    <row r="5653" spans="2:5" x14ac:dyDescent="0.45">
      <c r="B5653"/>
      <c r="C5653"/>
      <c r="D5653"/>
      <c r="E5653"/>
    </row>
    <row r="5654" spans="2:5" x14ac:dyDescent="0.45">
      <c r="B5654"/>
      <c r="C5654"/>
      <c r="D5654"/>
      <c r="E5654"/>
    </row>
    <row r="5655" spans="2:5" x14ac:dyDescent="0.45">
      <c r="B5655"/>
      <c r="C5655"/>
      <c r="D5655"/>
      <c r="E5655"/>
    </row>
    <row r="5656" spans="2:5" x14ac:dyDescent="0.45">
      <c r="B5656"/>
      <c r="C5656"/>
      <c r="D5656"/>
      <c r="E5656"/>
    </row>
    <row r="5657" spans="2:5" x14ac:dyDescent="0.45">
      <c r="B5657"/>
      <c r="C5657"/>
      <c r="D5657"/>
      <c r="E5657"/>
    </row>
    <row r="5658" spans="2:5" x14ac:dyDescent="0.45">
      <c r="B5658"/>
      <c r="C5658"/>
      <c r="D5658"/>
      <c r="E5658"/>
    </row>
    <row r="5659" spans="2:5" x14ac:dyDescent="0.45">
      <c r="B5659"/>
      <c r="C5659"/>
      <c r="D5659"/>
      <c r="E5659"/>
    </row>
    <row r="5660" spans="2:5" x14ac:dyDescent="0.45">
      <c r="B5660"/>
      <c r="C5660"/>
      <c r="D5660"/>
      <c r="E5660"/>
    </row>
    <row r="5661" spans="2:5" x14ac:dyDescent="0.45">
      <c r="B5661"/>
      <c r="C5661"/>
      <c r="D5661"/>
      <c r="E5661"/>
    </row>
    <row r="5662" spans="2:5" x14ac:dyDescent="0.45">
      <c r="B5662"/>
      <c r="C5662"/>
      <c r="D5662"/>
      <c r="E5662"/>
    </row>
    <row r="5663" spans="2:5" x14ac:dyDescent="0.45">
      <c r="B5663"/>
      <c r="C5663"/>
      <c r="D5663"/>
      <c r="E5663"/>
    </row>
    <row r="5664" spans="2:5" x14ac:dyDescent="0.45">
      <c r="B5664"/>
      <c r="C5664"/>
      <c r="D5664"/>
      <c r="E5664"/>
    </row>
    <row r="5665" spans="2:5" x14ac:dyDescent="0.45">
      <c r="B5665"/>
      <c r="C5665"/>
      <c r="D5665"/>
      <c r="E5665"/>
    </row>
    <row r="5666" spans="2:5" x14ac:dyDescent="0.45">
      <c r="B5666"/>
      <c r="C5666"/>
      <c r="D5666"/>
      <c r="E5666"/>
    </row>
    <row r="5667" spans="2:5" x14ac:dyDescent="0.45">
      <c r="B5667"/>
      <c r="C5667"/>
      <c r="D5667"/>
      <c r="E5667"/>
    </row>
    <row r="5668" spans="2:5" x14ac:dyDescent="0.45">
      <c r="B5668"/>
      <c r="C5668"/>
      <c r="D5668"/>
      <c r="E5668"/>
    </row>
    <row r="5669" spans="2:5" x14ac:dyDescent="0.45">
      <c r="B5669"/>
      <c r="C5669"/>
      <c r="D5669"/>
      <c r="E5669"/>
    </row>
    <row r="5670" spans="2:5" x14ac:dyDescent="0.45">
      <c r="B5670"/>
      <c r="C5670"/>
      <c r="D5670"/>
      <c r="E5670"/>
    </row>
    <row r="5671" spans="2:5" x14ac:dyDescent="0.45">
      <c r="B5671"/>
      <c r="C5671"/>
      <c r="D5671"/>
      <c r="E5671"/>
    </row>
    <row r="5672" spans="2:5" x14ac:dyDescent="0.45">
      <c r="B5672"/>
      <c r="C5672"/>
      <c r="D5672"/>
      <c r="E5672"/>
    </row>
    <row r="5673" spans="2:5" x14ac:dyDescent="0.45">
      <c r="B5673"/>
      <c r="C5673"/>
      <c r="D5673"/>
      <c r="E5673"/>
    </row>
    <row r="5674" spans="2:5" x14ac:dyDescent="0.45">
      <c r="B5674"/>
      <c r="C5674"/>
      <c r="D5674"/>
      <c r="E5674"/>
    </row>
    <row r="5675" spans="2:5" x14ac:dyDescent="0.45">
      <c r="B5675"/>
      <c r="C5675"/>
      <c r="D5675"/>
      <c r="E5675"/>
    </row>
    <row r="5676" spans="2:5" x14ac:dyDescent="0.45">
      <c r="B5676"/>
      <c r="C5676"/>
      <c r="D5676"/>
      <c r="E5676"/>
    </row>
    <row r="5677" spans="2:5" x14ac:dyDescent="0.45">
      <c r="B5677"/>
      <c r="C5677"/>
      <c r="D5677"/>
      <c r="E5677"/>
    </row>
    <row r="5678" spans="2:5" x14ac:dyDescent="0.45">
      <c r="B5678"/>
      <c r="C5678"/>
      <c r="D5678"/>
      <c r="E5678"/>
    </row>
    <row r="5679" spans="2:5" x14ac:dyDescent="0.45">
      <c r="B5679"/>
      <c r="C5679"/>
      <c r="D5679"/>
      <c r="E5679"/>
    </row>
    <row r="5680" spans="2:5" x14ac:dyDescent="0.45">
      <c r="B5680"/>
      <c r="C5680"/>
      <c r="D5680"/>
      <c r="E5680"/>
    </row>
    <row r="5681" spans="2:5" x14ac:dyDescent="0.45">
      <c r="B5681"/>
      <c r="C5681"/>
      <c r="D5681"/>
      <c r="E5681"/>
    </row>
    <row r="5682" spans="2:5" x14ac:dyDescent="0.45">
      <c r="B5682"/>
      <c r="C5682"/>
      <c r="D5682"/>
      <c r="E5682"/>
    </row>
    <row r="5683" spans="2:5" x14ac:dyDescent="0.45">
      <c r="B5683"/>
      <c r="C5683"/>
      <c r="D5683"/>
      <c r="E5683"/>
    </row>
    <row r="5684" spans="2:5" x14ac:dyDescent="0.45">
      <c r="B5684"/>
      <c r="C5684"/>
      <c r="D5684"/>
      <c r="E5684"/>
    </row>
    <row r="5685" spans="2:5" x14ac:dyDescent="0.45">
      <c r="B5685"/>
      <c r="C5685"/>
      <c r="D5685"/>
      <c r="E5685"/>
    </row>
    <row r="5686" spans="2:5" x14ac:dyDescent="0.45">
      <c r="B5686"/>
      <c r="C5686"/>
      <c r="D5686"/>
      <c r="E5686"/>
    </row>
    <row r="5687" spans="2:5" x14ac:dyDescent="0.45">
      <c r="B5687"/>
      <c r="C5687"/>
      <c r="D5687"/>
      <c r="E5687"/>
    </row>
    <row r="5688" spans="2:5" x14ac:dyDescent="0.45">
      <c r="B5688"/>
      <c r="C5688"/>
      <c r="D5688"/>
      <c r="E5688"/>
    </row>
    <row r="5689" spans="2:5" x14ac:dyDescent="0.45">
      <c r="B5689"/>
      <c r="C5689"/>
      <c r="D5689"/>
      <c r="E5689"/>
    </row>
    <row r="5690" spans="2:5" x14ac:dyDescent="0.45">
      <c r="B5690"/>
      <c r="C5690"/>
      <c r="D5690"/>
      <c r="E5690"/>
    </row>
    <row r="5691" spans="2:5" x14ac:dyDescent="0.45">
      <c r="B5691"/>
      <c r="C5691"/>
      <c r="D5691"/>
      <c r="E5691"/>
    </row>
    <row r="5692" spans="2:5" x14ac:dyDescent="0.45">
      <c r="B5692"/>
      <c r="C5692"/>
      <c r="D5692"/>
      <c r="E5692"/>
    </row>
    <row r="5693" spans="2:5" x14ac:dyDescent="0.45">
      <c r="B5693"/>
      <c r="C5693"/>
      <c r="D5693"/>
      <c r="E5693"/>
    </row>
    <row r="5694" spans="2:5" x14ac:dyDescent="0.45">
      <c r="B5694"/>
      <c r="C5694"/>
      <c r="D5694"/>
      <c r="E5694"/>
    </row>
    <row r="5695" spans="2:5" x14ac:dyDescent="0.45">
      <c r="B5695"/>
      <c r="C5695"/>
      <c r="D5695"/>
      <c r="E5695"/>
    </row>
    <row r="5696" spans="2:5" x14ac:dyDescent="0.45">
      <c r="B5696"/>
      <c r="C5696"/>
      <c r="D5696"/>
      <c r="E5696"/>
    </row>
    <row r="5697" spans="2:5" x14ac:dyDescent="0.45">
      <c r="B5697"/>
      <c r="C5697"/>
      <c r="D5697"/>
      <c r="E5697"/>
    </row>
    <row r="5698" spans="2:5" x14ac:dyDescent="0.45">
      <c r="B5698"/>
      <c r="C5698"/>
      <c r="D5698"/>
      <c r="E5698"/>
    </row>
    <row r="5699" spans="2:5" x14ac:dyDescent="0.45">
      <c r="B5699"/>
      <c r="C5699"/>
      <c r="D5699"/>
      <c r="E5699"/>
    </row>
    <row r="5700" spans="2:5" x14ac:dyDescent="0.45">
      <c r="B5700"/>
      <c r="C5700"/>
      <c r="D5700"/>
      <c r="E5700"/>
    </row>
    <row r="5701" spans="2:5" x14ac:dyDescent="0.45">
      <c r="B5701"/>
      <c r="C5701"/>
      <c r="D5701"/>
      <c r="E5701"/>
    </row>
    <row r="5702" spans="2:5" x14ac:dyDescent="0.45">
      <c r="B5702"/>
      <c r="C5702"/>
      <c r="D5702"/>
      <c r="E5702"/>
    </row>
    <row r="5703" spans="2:5" x14ac:dyDescent="0.45">
      <c r="B5703"/>
      <c r="C5703"/>
      <c r="D5703"/>
      <c r="E5703"/>
    </row>
    <row r="5704" spans="2:5" x14ac:dyDescent="0.45">
      <c r="B5704"/>
      <c r="C5704"/>
      <c r="D5704"/>
      <c r="E5704"/>
    </row>
    <row r="5705" spans="2:5" x14ac:dyDescent="0.45">
      <c r="B5705"/>
      <c r="C5705"/>
      <c r="D5705"/>
      <c r="E5705"/>
    </row>
    <row r="5706" spans="2:5" x14ac:dyDescent="0.45">
      <c r="B5706"/>
      <c r="C5706"/>
      <c r="D5706"/>
      <c r="E5706"/>
    </row>
    <row r="5707" spans="2:5" x14ac:dyDescent="0.45">
      <c r="B5707"/>
      <c r="C5707"/>
      <c r="D5707"/>
      <c r="E5707"/>
    </row>
    <row r="5708" spans="2:5" x14ac:dyDescent="0.45">
      <c r="B5708"/>
      <c r="C5708"/>
      <c r="D5708"/>
      <c r="E5708"/>
    </row>
    <row r="5709" spans="2:5" x14ac:dyDescent="0.45">
      <c r="B5709"/>
      <c r="C5709"/>
      <c r="D5709"/>
      <c r="E5709"/>
    </row>
    <row r="5710" spans="2:5" x14ac:dyDescent="0.45">
      <c r="B5710"/>
      <c r="C5710"/>
      <c r="D5710"/>
      <c r="E5710"/>
    </row>
    <row r="5711" spans="2:5" x14ac:dyDescent="0.45">
      <c r="B5711"/>
      <c r="C5711"/>
      <c r="D5711"/>
      <c r="E5711"/>
    </row>
    <row r="5712" spans="2:5" x14ac:dyDescent="0.45">
      <c r="B5712"/>
      <c r="C5712"/>
      <c r="D5712"/>
      <c r="E5712"/>
    </row>
    <row r="5713" spans="2:5" x14ac:dyDescent="0.45">
      <c r="B5713"/>
      <c r="C5713"/>
      <c r="D5713"/>
      <c r="E5713"/>
    </row>
    <row r="5714" spans="2:5" x14ac:dyDescent="0.45">
      <c r="B5714"/>
      <c r="C5714"/>
      <c r="D5714"/>
      <c r="E5714"/>
    </row>
    <row r="5715" spans="2:5" x14ac:dyDescent="0.45">
      <c r="B5715"/>
      <c r="C5715"/>
      <c r="D5715"/>
      <c r="E5715"/>
    </row>
    <row r="5716" spans="2:5" x14ac:dyDescent="0.45">
      <c r="B5716"/>
      <c r="C5716"/>
      <c r="D5716"/>
      <c r="E5716"/>
    </row>
    <row r="5717" spans="2:5" x14ac:dyDescent="0.45">
      <c r="B5717"/>
      <c r="C5717"/>
      <c r="D5717"/>
      <c r="E5717"/>
    </row>
    <row r="5718" spans="2:5" x14ac:dyDescent="0.45">
      <c r="B5718"/>
      <c r="C5718"/>
      <c r="D5718"/>
      <c r="E5718"/>
    </row>
    <row r="5719" spans="2:5" x14ac:dyDescent="0.45">
      <c r="B5719"/>
      <c r="C5719"/>
      <c r="D5719"/>
      <c r="E5719"/>
    </row>
    <row r="5720" spans="2:5" x14ac:dyDescent="0.45">
      <c r="B5720"/>
      <c r="C5720"/>
      <c r="D5720"/>
      <c r="E5720"/>
    </row>
    <row r="5721" spans="2:5" x14ac:dyDescent="0.45">
      <c r="B5721"/>
      <c r="C5721"/>
      <c r="D5721"/>
      <c r="E5721"/>
    </row>
    <row r="5722" spans="2:5" x14ac:dyDescent="0.45">
      <c r="B5722"/>
      <c r="C5722"/>
      <c r="D5722"/>
      <c r="E5722"/>
    </row>
    <row r="5723" spans="2:5" x14ac:dyDescent="0.45">
      <c r="B5723"/>
      <c r="C5723"/>
      <c r="D5723"/>
      <c r="E5723"/>
    </row>
    <row r="5724" spans="2:5" x14ac:dyDescent="0.45">
      <c r="B5724"/>
      <c r="C5724"/>
      <c r="D5724"/>
      <c r="E5724"/>
    </row>
    <row r="5725" spans="2:5" x14ac:dyDescent="0.45">
      <c r="B5725"/>
      <c r="C5725"/>
      <c r="D5725"/>
      <c r="E5725"/>
    </row>
    <row r="5726" spans="2:5" x14ac:dyDescent="0.45">
      <c r="B5726"/>
      <c r="C5726"/>
      <c r="D5726"/>
      <c r="E5726"/>
    </row>
    <row r="5727" spans="2:5" x14ac:dyDescent="0.45">
      <c r="B5727"/>
      <c r="C5727"/>
      <c r="D5727"/>
      <c r="E5727"/>
    </row>
    <row r="5728" spans="2:5" x14ac:dyDescent="0.45">
      <c r="B5728"/>
      <c r="C5728"/>
      <c r="D5728"/>
      <c r="E5728"/>
    </row>
    <row r="5729" spans="2:5" x14ac:dyDescent="0.45">
      <c r="B5729"/>
      <c r="C5729"/>
      <c r="D5729"/>
      <c r="E5729"/>
    </row>
    <row r="5730" spans="2:5" x14ac:dyDescent="0.45">
      <c r="B5730"/>
      <c r="C5730"/>
      <c r="D5730"/>
      <c r="E5730"/>
    </row>
    <row r="5731" spans="2:5" x14ac:dyDescent="0.45">
      <c r="B5731"/>
      <c r="C5731"/>
      <c r="D5731"/>
      <c r="E5731"/>
    </row>
    <row r="5732" spans="2:5" x14ac:dyDescent="0.45">
      <c r="B5732"/>
      <c r="C5732"/>
      <c r="D5732"/>
      <c r="E5732"/>
    </row>
    <row r="5733" spans="2:5" x14ac:dyDescent="0.45">
      <c r="B5733"/>
      <c r="C5733"/>
      <c r="D5733"/>
      <c r="E5733"/>
    </row>
    <row r="5734" spans="2:5" x14ac:dyDescent="0.45">
      <c r="B5734"/>
      <c r="C5734"/>
      <c r="D5734"/>
      <c r="E5734"/>
    </row>
    <row r="5735" spans="2:5" x14ac:dyDescent="0.45">
      <c r="B5735"/>
      <c r="C5735"/>
      <c r="D5735"/>
      <c r="E5735"/>
    </row>
    <row r="5736" spans="2:5" x14ac:dyDescent="0.45">
      <c r="B5736"/>
      <c r="C5736"/>
      <c r="D5736"/>
      <c r="E5736"/>
    </row>
    <row r="5737" spans="2:5" x14ac:dyDescent="0.45">
      <c r="B5737"/>
      <c r="C5737"/>
      <c r="D5737"/>
      <c r="E5737"/>
    </row>
    <row r="5738" spans="2:5" x14ac:dyDescent="0.45">
      <c r="B5738"/>
      <c r="C5738"/>
      <c r="D5738"/>
      <c r="E5738"/>
    </row>
    <row r="5739" spans="2:5" x14ac:dyDescent="0.45">
      <c r="B5739"/>
      <c r="C5739"/>
      <c r="D5739"/>
      <c r="E5739"/>
    </row>
    <row r="5740" spans="2:5" x14ac:dyDescent="0.45">
      <c r="B5740"/>
      <c r="C5740"/>
      <c r="D5740"/>
      <c r="E5740"/>
    </row>
    <row r="5741" spans="2:5" x14ac:dyDescent="0.45">
      <c r="B5741"/>
      <c r="C5741"/>
      <c r="D5741"/>
      <c r="E5741"/>
    </row>
    <row r="5742" spans="2:5" x14ac:dyDescent="0.45">
      <c r="B5742"/>
      <c r="C5742"/>
      <c r="D5742"/>
      <c r="E5742"/>
    </row>
    <row r="5743" spans="2:5" x14ac:dyDescent="0.45">
      <c r="B5743"/>
      <c r="C5743"/>
      <c r="D5743"/>
      <c r="E5743"/>
    </row>
    <row r="5744" spans="2:5" x14ac:dyDescent="0.45">
      <c r="B5744"/>
      <c r="C5744"/>
      <c r="D5744"/>
      <c r="E5744"/>
    </row>
    <row r="5745" spans="2:5" x14ac:dyDescent="0.45">
      <c r="B5745"/>
      <c r="C5745"/>
      <c r="D5745"/>
      <c r="E5745"/>
    </row>
    <row r="5746" spans="2:5" x14ac:dyDescent="0.45">
      <c r="B5746"/>
      <c r="C5746"/>
      <c r="D5746"/>
      <c r="E5746"/>
    </row>
    <row r="5747" spans="2:5" x14ac:dyDescent="0.45">
      <c r="B5747"/>
      <c r="C5747"/>
      <c r="D5747"/>
      <c r="E5747"/>
    </row>
    <row r="5748" spans="2:5" x14ac:dyDescent="0.45">
      <c r="B5748"/>
      <c r="C5748"/>
      <c r="D5748"/>
      <c r="E5748"/>
    </row>
    <row r="5749" spans="2:5" x14ac:dyDescent="0.45">
      <c r="B5749"/>
      <c r="C5749"/>
      <c r="D5749"/>
      <c r="E5749"/>
    </row>
    <row r="5750" spans="2:5" x14ac:dyDescent="0.45">
      <c r="B5750"/>
      <c r="C5750"/>
      <c r="D5750"/>
      <c r="E5750"/>
    </row>
    <row r="5751" spans="2:5" x14ac:dyDescent="0.45">
      <c r="B5751"/>
      <c r="C5751"/>
      <c r="D5751"/>
      <c r="E5751"/>
    </row>
    <row r="5752" spans="2:5" x14ac:dyDescent="0.45">
      <c r="B5752"/>
      <c r="C5752"/>
      <c r="D5752"/>
      <c r="E5752"/>
    </row>
    <row r="5753" spans="2:5" x14ac:dyDescent="0.45">
      <c r="B5753"/>
      <c r="C5753"/>
      <c r="D5753"/>
      <c r="E5753"/>
    </row>
    <row r="5754" spans="2:5" x14ac:dyDescent="0.45">
      <c r="B5754"/>
      <c r="C5754"/>
      <c r="D5754"/>
      <c r="E5754"/>
    </row>
    <row r="5755" spans="2:5" x14ac:dyDescent="0.45">
      <c r="B5755"/>
      <c r="C5755"/>
      <c r="D5755"/>
      <c r="E5755"/>
    </row>
    <row r="5756" spans="2:5" x14ac:dyDescent="0.45">
      <c r="B5756"/>
      <c r="C5756"/>
      <c r="D5756"/>
      <c r="E5756"/>
    </row>
    <row r="5757" spans="2:5" x14ac:dyDescent="0.45">
      <c r="B5757"/>
      <c r="C5757"/>
      <c r="D5757"/>
      <c r="E5757"/>
    </row>
    <row r="5758" spans="2:5" x14ac:dyDescent="0.45">
      <c r="B5758"/>
      <c r="C5758"/>
      <c r="D5758"/>
      <c r="E5758"/>
    </row>
    <row r="5759" spans="2:5" x14ac:dyDescent="0.45">
      <c r="B5759"/>
      <c r="C5759"/>
      <c r="D5759"/>
      <c r="E5759"/>
    </row>
    <row r="5760" spans="2:5" x14ac:dyDescent="0.45">
      <c r="B5760"/>
      <c r="C5760"/>
      <c r="D5760"/>
      <c r="E5760"/>
    </row>
    <row r="5761" spans="2:5" x14ac:dyDescent="0.45">
      <c r="B5761"/>
      <c r="C5761"/>
      <c r="D5761"/>
      <c r="E5761"/>
    </row>
    <row r="5762" spans="2:5" x14ac:dyDescent="0.45">
      <c r="B5762"/>
      <c r="C5762"/>
      <c r="D5762"/>
      <c r="E5762"/>
    </row>
    <row r="5763" spans="2:5" x14ac:dyDescent="0.45">
      <c r="B5763"/>
      <c r="C5763"/>
      <c r="D5763"/>
      <c r="E5763"/>
    </row>
    <row r="5764" spans="2:5" x14ac:dyDescent="0.45">
      <c r="B5764"/>
      <c r="C5764"/>
      <c r="D5764"/>
      <c r="E5764"/>
    </row>
    <row r="5765" spans="2:5" x14ac:dyDescent="0.45">
      <c r="B5765"/>
      <c r="C5765"/>
      <c r="D5765"/>
      <c r="E5765"/>
    </row>
    <row r="5766" spans="2:5" x14ac:dyDescent="0.45">
      <c r="B5766"/>
      <c r="C5766"/>
      <c r="D5766"/>
      <c r="E5766"/>
    </row>
    <row r="5767" spans="2:5" x14ac:dyDescent="0.45">
      <c r="B5767"/>
      <c r="C5767"/>
      <c r="D5767"/>
      <c r="E5767"/>
    </row>
    <row r="5768" spans="2:5" x14ac:dyDescent="0.45">
      <c r="B5768"/>
      <c r="C5768"/>
      <c r="D5768"/>
      <c r="E5768"/>
    </row>
    <row r="5769" spans="2:5" x14ac:dyDescent="0.45">
      <c r="B5769"/>
      <c r="C5769"/>
      <c r="D5769"/>
      <c r="E5769"/>
    </row>
    <row r="5770" spans="2:5" x14ac:dyDescent="0.45">
      <c r="B5770"/>
      <c r="C5770"/>
      <c r="D5770"/>
      <c r="E5770"/>
    </row>
    <row r="5771" spans="2:5" x14ac:dyDescent="0.45">
      <c r="B5771"/>
      <c r="C5771"/>
      <c r="D5771"/>
      <c r="E5771"/>
    </row>
    <row r="5772" spans="2:5" x14ac:dyDescent="0.45">
      <c r="B5772"/>
      <c r="C5772"/>
      <c r="D5772"/>
      <c r="E5772"/>
    </row>
    <row r="5773" spans="2:5" x14ac:dyDescent="0.45">
      <c r="B5773"/>
      <c r="C5773"/>
      <c r="D5773"/>
      <c r="E5773"/>
    </row>
    <row r="5774" spans="2:5" x14ac:dyDescent="0.45">
      <c r="B5774"/>
      <c r="C5774"/>
      <c r="D5774"/>
      <c r="E5774"/>
    </row>
    <row r="5775" spans="2:5" x14ac:dyDescent="0.45">
      <c r="B5775"/>
      <c r="C5775"/>
      <c r="D5775"/>
      <c r="E5775"/>
    </row>
    <row r="5776" spans="2:5" x14ac:dyDescent="0.45">
      <c r="B5776"/>
      <c r="C5776"/>
      <c r="D5776"/>
      <c r="E5776"/>
    </row>
    <row r="5777" spans="2:5" x14ac:dyDescent="0.45">
      <c r="B5777"/>
      <c r="C5777"/>
      <c r="D5777"/>
      <c r="E5777"/>
    </row>
    <row r="5778" spans="2:5" x14ac:dyDescent="0.45">
      <c r="B5778"/>
      <c r="C5778"/>
      <c r="D5778"/>
      <c r="E5778"/>
    </row>
    <row r="5779" spans="2:5" x14ac:dyDescent="0.45">
      <c r="B5779"/>
      <c r="C5779"/>
      <c r="D5779"/>
      <c r="E5779"/>
    </row>
    <row r="5780" spans="2:5" x14ac:dyDescent="0.45">
      <c r="B5780"/>
      <c r="C5780"/>
      <c r="D5780"/>
      <c r="E5780"/>
    </row>
    <row r="5781" spans="2:5" x14ac:dyDescent="0.45">
      <c r="B5781"/>
      <c r="C5781"/>
      <c r="D5781"/>
      <c r="E5781"/>
    </row>
    <row r="5782" spans="2:5" x14ac:dyDescent="0.45">
      <c r="B5782"/>
      <c r="C5782"/>
      <c r="D5782"/>
      <c r="E5782"/>
    </row>
    <row r="5783" spans="2:5" x14ac:dyDescent="0.45">
      <c r="B5783"/>
      <c r="C5783"/>
      <c r="D5783"/>
      <c r="E5783"/>
    </row>
    <row r="5784" spans="2:5" x14ac:dyDescent="0.45">
      <c r="B5784"/>
      <c r="C5784"/>
      <c r="D5784"/>
      <c r="E5784"/>
    </row>
    <row r="5785" spans="2:5" x14ac:dyDescent="0.45">
      <c r="B5785"/>
      <c r="C5785"/>
      <c r="D5785"/>
      <c r="E5785"/>
    </row>
    <row r="5786" spans="2:5" x14ac:dyDescent="0.45">
      <c r="B5786"/>
      <c r="C5786"/>
      <c r="D5786"/>
      <c r="E5786"/>
    </row>
    <row r="5787" spans="2:5" x14ac:dyDescent="0.45">
      <c r="B5787"/>
      <c r="C5787"/>
      <c r="D5787"/>
      <c r="E5787"/>
    </row>
    <row r="5788" spans="2:5" x14ac:dyDescent="0.45">
      <c r="B5788"/>
      <c r="C5788"/>
      <c r="D5788"/>
      <c r="E5788"/>
    </row>
    <row r="5789" spans="2:5" x14ac:dyDescent="0.45">
      <c r="B5789"/>
      <c r="C5789"/>
      <c r="D5789"/>
      <c r="E5789"/>
    </row>
    <row r="5790" spans="2:5" x14ac:dyDescent="0.45">
      <c r="B5790"/>
      <c r="C5790"/>
      <c r="D5790"/>
      <c r="E5790"/>
    </row>
    <row r="5791" spans="2:5" x14ac:dyDescent="0.45">
      <c r="B5791"/>
      <c r="C5791"/>
      <c r="D5791"/>
      <c r="E5791"/>
    </row>
    <row r="5792" spans="2:5" x14ac:dyDescent="0.45">
      <c r="B5792"/>
      <c r="C5792"/>
      <c r="D5792"/>
      <c r="E5792"/>
    </row>
    <row r="5793" spans="2:5" x14ac:dyDescent="0.45">
      <c r="B5793"/>
      <c r="C5793"/>
      <c r="D5793"/>
      <c r="E5793"/>
    </row>
    <row r="5794" spans="2:5" x14ac:dyDescent="0.45">
      <c r="B5794"/>
      <c r="C5794"/>
      <c r="D5794"/>
      <c r="E5794"/>
    </row>
    <row r="5795" spans="2:5" x14ac:dyDescent="0.45">
      <c r="B5795"/>
      <c r="C5795"/>
      <c r="D5795"/>
      <c r="E5795"/>
    </row>
    <row r="5796" spans="2:5" x14ac:dyDescent="0.45">
      <c r="B5796"/>
      <c r="C5796"/>
      <c r="D5796"/>
      <c r="E5796"/>
    </row>
    <row r="5797" spans="2:5" x14ac:dyDescent="0.45">
      <c r="B5797"/>
      <c r="C5797"/>
      <c r="D5797"/>
      <c r="E5797"/>
    </row>
    <row r="5798" spans="2:5" x14ac:dyDescent="0.45">
      <c r="B5798"/>
      <c r="C5798"/>
      <c r="D5798"/>
      <c r="E5798"/>
    </row>
    <row r="5799" spans="2:5" x14ac:dyDescent="0.45">
      <c r="B5799"/>
      <c r="C5799"/>
      <c r="D5799"/>
      <c r="E5799"/>
    </row>
    <row r="5800" spans="2:5" x14ac:dyDescent="0.45">
      <c r="B5800"/>
      <c r="C5800"/>
      <c r="D5800"/>
      <c r="E5800"/>
    </row>
    <row r="5801" spans="2:5" x14ac:dyDescent="0.45">
      <c r="B5801"/>
      <c r="C5801"/>
      <c r="D5801"/>
      <c r="E5801"/>
    </row>
    <row r="5802" spans="2:5" x14ac:dyDescent="0.45">
      <c r="B5802"/>
      <c r="C5802"/>
      <c r="D5802"/>
      <c r="E5802"/>
    </row>
    <row r="5803" spans="2:5" x14ac:dyDescent="0.45">
      <c r="B5803"/>
      <c r="C5803"/>
      <c r="D5803"/>
      <c r="E5803"/>
    </row>
    <row r="5804" spans="2:5" x14ac:dyDescent="0.45">
      <c r="B5804"/>
      <c r="C5804"/>
      <c r="D5804"/>
      <c r="E5804"/>
    </row>
    <row r="5805" spans="2:5" x14ac:dyDescent="0.45">
      <c r="B5805"/>
      <c r="C5805"/>
      <c r="D5805"/>
      <c r="E5805"/>
    </row>
    <row r="5806" spans="2:5" x14ac:dyDescent="0.45">
      <c r="B5806"/>
      <c r="C5806"/>
      <c r="D5806"/>
      <c r="E5806"/>
    </row>
    <row r="5807" spans="2:5" x14ac:dyDescent="0.45">
      <c r="B5807"/>
      <c r="C5807"/>
      <c r="D5807"/>
      <c r="E5807"/>
    </row>
    <row r="5808" spans="2:5" x14ac:dyDescent="0.45">
      <c r="B5808"/>
      <c r="C5808"/>
      <c r="D5808"/>
      <c r="E5808"/>
    </row>
    <row r="5809" spans="2:5" x14ac:dyDescent="0.45">
      <c r="B5809"/>
      <c r="C5809"/>
      <c r="D5809"/>
      <c r="E5809"/>
    </row>
    <row r="5810" spans="2:5" x14ac:dyDescent="0.45">
      <c r="B5810"/>
      <c r="C5810"/>
      <c r="D5810"/>
      <c r="E5810"/>
    </row>
    <row r="5811" spans="2:5" x14ac:dyDescent="0.45">
      <c r="B5811"/>
      <c r="C5811"/>
      <c r="D5811"/>
      <c r="E5811"/>
    </row>
    <row r="5812" spans="2:5" x14ac:dyDescent="0.45">
      <c r="B5812"/>
      <c r="C5812"/>
      <c r="D5812"/>
      <c r="E5812"/>
    </row>
    <row r="5813" spans="2:5" x14ac:dyDescent="0.45">
      <c r="B5813"/>
      <c r="C5813"/>
      <c r="D5813"/>
      <c r="E5813"/>
    </row>
    <row r="5814" spans="2:5" x14ac:dyDescent="0.45">
      <c r="B5814"/>
      <c r="C5814"/>
      <c r="D5814"/>
      <c r="E5814"/>
    </row>
    <row r="5815" spans="2:5" x14ac:dyDescent="0.45">
      <c r="B5815"/>
      <c r="C5815"/>
      <c r="D5815"/>
      <c r="E5815"/>
    </row>
    <row r="5816" spans="2:5" x14ac:dyDescent="0.45">
      <c r="B5816"/>
      <c r="C5816"/>
      <c r="D5816"/>
      <c r="E5816"/>
    </row>
    <row r="5817" spans="2:5" x14ac:dyDescent="0.45">
      <c r="B5817"/>
      <c r="C5817"/>
      <c r="D5817"/>
      <c r="E5817"/>
    </row>
    <row r="5818" spans="2:5" x14ac:dyDescent="0.45">
      <c r="B5818"/>
      <c r="C5818"/>
      <c r="D5818"/>
      <c r="E5818"/>
    </row>
    <row r="5819" spans="2:5" x14ac:dyDescent="0.45">
      <c r="B5819"/>
      <c r="C5819"/>
      <c r="D5819"/>
      <c r="E5819"/>
    </row>
    <row r="5820" spans="2:5" x14ac:dyDescent="0.45">
      <c r="B5820"/>
      <c r="C5820"/>
      <c r="D5820"/>
      <c r="E5820"/>
    </row>
    <row r="5821" spans="2:5" x14ac:dyDescent="0.45">
      <c r="B5821"/>
      <c r="C5821"/>
      <c r="D5821"/>
      <c r="E5821"/>
    </row>
    <row r="5822" spans="2:5" x14ac:dyDescent="0.45">
      <c r="B5822"/>
      <c r="C5822"/>
      <c r="D5822"/>
      <c r="E5822"/>
    </row>
    <row r="5823" spans="2:5" x14ac:dyDescent="0.45">
      <c r="B5823"/>
      <c r="C5823"/>
      <c r="D5823"/>
      <c r="E5823"/>
    </row>
    <row r="5824" spans="2:5" x14ac:dyDescent="0.45">
      <c r="B5824"/>
      <c r="C5824"/>
      <c r="D5824"/>
      <c r="E5824"/>
    </row>
    <row r="5825" spans="2:5" x14ac:dyDescent="0.45">
      <c r="B5825"/>
      <c r="C5825"/>
      <c r="D5825"/>
      <c r="E5825"/>
    </row>
    <row r="5826" spans="2:5" x14ac:dyDescent="0.45">
      <c r="B5826"/>
      <c r="C5826"/>
      <c r="D5826"/>
      <c r="E5826"/>
    </row>
    <row r="5827" spans="2:5" x14ac:dyDescent="0.45">
      <c r="B5827"/>
      <c r="C5827"/>
      <c r="D5827"/>
      <c r="E5827"/>
    </row>
    <row r="5828" spans="2:5" x14ac:dyDescent="0.45">
      <c r="B5828"/>
      <c r="C5828"/>
      <c r="D5828"/>
      <c r="E5828"/>
    </row>
    <row r="5829" spans="2:5" x14ac:dyDescent="0.45">
      <c r="B5829"/>
      <c r="C5829"/>
      <c r="D5829"/>
      <c r="E5829"/>
    </row>
    <row r="5830" spans="2:5" x14ac:dyDescent="0.45">
      <c r="B5830"/>
      <c r="C5830"/>
      <c r="D5830"/>
      <c r="E5830"/>
    </row>
    <row r="5831" spans="2:5" x14ac:dyDescent="0.45">
      <c r="B5831"/>
      <c r="C5831"/>
      <c r="D5831"/>
      <c r="E5831"/>
    </row>
    <row r="5832" spans="2:5" x14ac:dyDescent="0.45">
      <c r="B5832"/>
      <c r="C5832"/>
      <c r="D5832"/>
      <c r="E5832"/>
    </row>
    <row r="5833" spans="2:5" x14ac:dyDescent="0.45">
      <c r="B5833"/>
      <c r="C5833"/>
      <c r="D5833"/>
      <c r="E5833"/>
    </row>
    <row r="5834" spans="2:5" x14ac:dyDescent="0.45">
      <c r="B5834"/>
      <c r="C5834"/>
      <c r="D5834"/>
      <c r="E5834"/>
    </row>
    <row r="5835" spans="2:5" x14ac:dyDescent="0.45">
      <c r="B5835"/>
      <c r="C5835"/>
      <c r="D5835"/>
      <c r="E5835"/>
    </row>
    <row r="5836" spans="2:5" x14ac:dyDescent="0.45">
      <c r="B5836"/>
      <c r="C5836"/>
      <c r="D5836"/>
      <c r="E5836"/>
    </row>
    <row r="5837" spans="2:5" x14ac:dyDescent="0.45">
      <c r="B5837"/>
      <c r="C5837"/>
      <c r="D5837"/>
      <c r="E5837"/>
    </row>
    <row r="5838" spans="2:5" x14ac:dyDescent="0.45">
      <c r="B5838"/>
      <c r="C5838"/>
      <c r="D5838"/>
      <c r="E5838"/>
    </row>
    <row r="5839" spans="2:5" x14ac:dyDescent="0.45">
      <c r="B5839"/>
      <c r="C5839"/>
      <c r="D5839"/>
      <c r="E5839"/>
    </row>
    <row r="5840" spans="2:5" x14ac:dyDescent="0.45">
      <c r="B5840"/>
      <c r="C5840"/>
      <c r="D5840"/>
      <c r="E5840"/>
    </row>
    <row r="5841" spans="2:5" x14ac:dyDescent="0.45">
      <c r="B5841"/>
      <c r="C5841"/>
      <c r="D5841"/>
      <c r="E5841"/>
    </row>
    <row r="5842" spans="2:5" x14ac:dyDescent="0.45">
      <c r="B5842"/>
      <c r="C5842"/>
      <c r="D5842"/>
      <c r="E5842"/>
    </row>
    <row r="5843" spans="2:5" x14ac:dyDescent="0.45">
      <c r="B5843"/>
      <c r="C5843"/>
      <c r="D5843"/>
      <c r="E5843"/>
    </row>
    <row r="5844" spans="2:5" x14ac:dyDescent="0.45">
      <c r="B5844"/>
      <c r="C5844"/>
      <c r="D5844"/>
      <c r="E5844"/>
    </row>
    <row r="5845" spans="2:5" x14ac:dyDescent="0.45">
      <c r="B5845"/>
      <c r="C5845"/>
      <c r="D5845"/>
      <c r="E5845"/>
    </row>
    <row r="5846" spans="2:5" x14ac:dyDescent="0.45">
      <c r="B5846"/>
      <c r="C5846"/>
      <c r="D5846"/>
      <c r="E5846"/>
    </row>
    <row r="5847" spans="2:5" x14ac:dyDescent="0.45">
      <c r="B5847"/>
      <c r="C5847"/>
      <c r="D5847"/>
      <c r="E5847"/>
    </row>
    <row r="5848" spans="2:5" x14ac:dyDescent="0.45">
      <c r="B5848"/>
      <c r="C5848"/>
      <c r="D5848"/>
      <c r="E5848"/>
    </row>
    <row r="5849" spans="2:5" x14ac:dyDescent="0.45">
      <c r="B5849"/>
      <c r="C5849"/>
      <c r="D5849"/>
      <c r="E5849"/>
    </row>
    <row r="5850" spans="2:5" x14ac:dyDescent="0.45">
      <c r="B5850"/>
      <c r="C5850"/>
      <c r="D5850"/>
      <c r="E5850"/>
    </row>
    <row r="5851" spans="2:5" x14ac:dyDescent="0.45">
      <c r="B5851"/>
      <c r="C5851"/>
      <c r="D5851"/>
      <c r="E5851"/>
    </row>
    <row r="5852" spans="2:5" x14ac:dyDescent="0.45">
      <c r="B5852"/>
      <c r="C5852"/>
      <c r="D5852"/>
      <c r="E5852"/>
    </row>
    <row r="5853" spans="2:5" x14ac:dyDescent="0.45">
      <c r="B5853"/>
      <c r="C5853"/>
      <c r="D5853"/>
      <c r="E5853"/>
    </row>
    <row r="5854" spans="2:5" x14ac:dyDescent="0.45">
      <c r="B5854"/>
      <c r="C5854"/>
      <c r="D5854"/>
      <c r="E5854"/>
    </row>
    <row r="5855" spans="2:5" x14ac:dyDescent="0.45">
      <c r="B5855"/>
      <c r="C5855"/>
      <c r="D5855"/>
      <c r="E5855"/>
    </row>
    <row r="5856" spans="2:5" x14ac:dyDescent="0.45">
      <c r="B5856"/>
      <c r="C5856"/>
      <c r="D5856"/>
      <c r="E5856"/>
    </row>
    <row r="5857" spans="2:5" x14ac:dyDescent="0.45">
      <c r="B5857"/>
      <c r="C5857"/>
      <c r="D5857"/>
      <c r="E5857"/>
    </row>
    <row r="5858" spans="2:5" x14ac:dyDescent="0.45">
      <c r="B5858"/>
      <c r="C5858"/>
      <c r="D5858"/>
      <c r="E5858"/>
    </row>
    <row r="5859" spans="2:5" x14ac:dyDescent="0.45">
      <c r="B5859"/>
      <c r="C5859"/>
      <c r="D5859"/>
      <c r="E5859"/>
    </row>
    <row r="5860" spans="2:5" x14ac:dyDescent="0.45">
      <c r="B5860"/>
      <c r="C5860"/>
      <c r="D5860"/>
      <c r="E5860"/>
    </row>
    <row r="5861" spans="2:5" x14ac:dyDescent="0.45">
      <c r="B5861"/>
      <c r="C5861"/>
      <c r="D5861"/>
      <c r="E5861"/>
    </row>
    <row r="5862" spans="2:5" x14ac:dyDescent="0.45">
      <c r="B5862"/>
      <c r="C5862"/>
      <c r="D5862"/>
      <c r="E5862"/>
    </row>
    <row r="5863" spans="2:5" x14ac:dyDescent="0.45">
      <c r="B5863"/>
      <c r="C5863"/>
      <c r="D5863"/>
      <c r="E5863"/>
    </row>
    <row r="5864" spans="2:5" x14ac:dyDescent="0.45">
      <c r="B5864"/>
      <c r="C5864"/>
      <c r="D5864"/>
      <c r="E5864"/>
    </row>
    <row r="5865" spans="2:5" x14ac:dyDescent="0.45">
      <c r="B5865"/>
      <c r="C5865"/>
      <c r="D5865"/>
      <c r="E5865"/>
    </row>
    <row r="5866" spans="2:5" x14ac:dyDescent="0.45">
      <c r="B5866"/>
      <c r="C5866"/>
      <c r="D5866"/>
      <c r="E5866"/>
    </row>
    <row r="5867" spans="2:5" x14ac:dyDescent="0.45">
      <c r="B5867"/>
      <c r="C5867"/>
      <c r="D5867"/>
      <c r="E5867"/>
    </row>
    <row r="5868" spans="2:5" x14ac:dyDescent="0.45">
      <c r="B5868"/>
      <c r="C5868"/>
      <c r="D5868"/>
      <c r="E5868"/>
    </row>
    <row r="5869" spans="2:5" x14ac:dyDescent="0.45">
      <c r="B5869"/>
      <c r="C5869"/>
      <c r="D5869"/>
      <c r="E5869"/>
    </row>
    <row r="5870" spans="2:5" x14ac:dyDescent="0.45">
      <c r="B5870"/>
      <c r="C5870"/>
      <c r="D5870"/>
      <c r="E5870"/>
    </row>
    <row r="5871" spans="2:5" x14ac:dyDescent="0.45">
      <c r="B5871"/>
      <c r="C5871"/>
      <c r="D5871"/>
      <c r="E5871"/>
    </row>
    <row r="5872" spans="2:5" x14ac:dyDescent="0.45">
      <c r="B5872"/>
      <c r="C5872"/>
      <c r="D5872"/>
      <c r="E5872"/>
    </row>
    <row r="5873" spans="2:5" x14ac:dyDescent="0.45">
      <c r="B5873"/>
      <c r="C5873"/>
      <c r="D5873"/>
      <c r="E5873"/>
    </row>
    <row r="5874" spans="2:5" x14ac:dyDescent="0.45">
      <c r="B5874"/>
      <c r="C5874"/>
      <c r="D5874"/>
      <c r="E5874"/>
    </row>
    <row r="5875" spans="2:5" x14ac:dyDescent="0.45">
      <c r="B5875"/>
      <c r="C5875"/>
      <c r="D5875"/>
      <c r="E5875"/>
    </row>
    <row r="5876" spans="2:5" x14ac:dyDescent="0.45">
      <c r="B5876"/>
      <c r="C5876"/>
      <c r="D5876"/>
      <c r="E5876"/>
    </row>
    <row r="5877" spans="2:5" x14ac:dyDescent="0.45">
      <c r="B5877"/>
      <c r="C5877"/>
      <c r="D5877"/>
      <c r="E5877"/>
    </row>
    <row r="5878" spans="2:5" x14ac:dyDescent="0.45">
      <c r="B5878"/>
      <c r="C5878"/>
      <c r="D5878"/>
      <c r="E5878"/>
    </row>
    <row r="5879" spans="2:5" x14ac:dyDescent="0.45">
      <c r="B5879"/>
      <c r="C5879"/>
      <c r="D5879"/>
      <c r="E5879"/>
    </row>
    <row r="5880" spans="2:5" x14ac:dyDescent="0.45">
      <c r="B5880"/>
      <c r="C5880"/>
      <c r="D5880"/>
      <c r="E5880"/>
    </row>
    <row r="5881" spans="2:5" x14ac:dyDescent="0.45">
      <c r="B5881"/>
      <c r="C5881"/>
      <c r="D5881"/>
      <c r="E5881"/>
    </row>
    <row r="5882" spans="2:5" x14ac:dyDescent="0.45">
      <c r="B5882"/>
      <c r="C5882"/>
      <c r="D5882"/>
      <c r="E5882"/>
    </row>
    <row r="5883" spans="2:5" x14ac:dyDescent="0.45">
      <c r="B5883"/>
      <c r="C5883"/>
      <c r="D5883"/>
      <c r="E5883"/>
    </row>
    <row r="5884" spans="2:5" x14ac:dyDescent="0.45">
      <c r="B5884"/>
      <c r="C5884"/>
      <c r="D5884"/>
      <c r="E5884"/>
    </row>
    <row r="5885" spans="2:5" x14ac:dyDescent="0.45">
      <c r="B5885"/>
      <c r="C5885"/>
      <c r="D5885"/>
      <c r="E5885"/>
    </row>
    <row r="5886" spans="2:5" x14ac:dyDescent="0.45">
      <c r="B5886"/>
      <c r="C5886"/>
      <c r="D5886"/>
      <c r="E5886"/>
    </row>
    <row r="5887" spans="2:5" x14ac:dyDescent="0.45">
      <c r="B5887"/>
      <c r="C5887"/>
      <c r="D5887"/>
      <c r="E5887"/>
    </row>
    <row r="5888" spans="2:5" x14ac:dyDescent="0.45">
      <c r="B5888"/>
      <c r="C5888"/>
      <c r="D5888"/>
      <c r="E5888"/>
    </row>
    <row r="5889" spans="2:5" x14ac:dyDescent="0.45">
      <c r="B5889"/>
      <c r="C5889"/>
      <c r="D5889"/>
      <c r="E5889"/>
    </row>
    <row r="5890" spans="2:5" x14ac:dyDescent="0.45">
      <c r="B5890"/>
      <c r="C5890"/>
      <c r="D5890"/>
      <c r="E5890"/>
    </row>
    <row r="5891" spans="2:5" x14ac:dyDescent="0.45">
      <c r="B5891"/>
      <c r="C5891"/>
      <c r="D5891"/>
      <c r="E5891"/>
    </row>
    <row r="5892" spans="2:5" x14ac:dyDescent="0.45">
      <c r="B5892"/>
      <c r="C5892"/>
      <c r="D5892"/>
      <c r="E5892"/>
    </row>
    <row r="5893" spans="2:5" x14ac:dyDescent="0.45">
      <c r="B5893"/>
      <c r="C5893"/>
      <c r="D5893"/>
      <c r="E5893"/>
    </row>
    <row r="5894" spans="2:5" x14ac:dyDescent="0.45">
      <c r="B5894"/>
      <c r="C5894"/>
      <c r="D5894"/>
      <c r="E5894"/>
    </row>
    <row r="5895" spans="2:5" x14ac:dyDescent="0.45">
      <c r="B5895"/>
      <c r="C5895"/>
      <c r="D5895"/>
      <c r="E5895"/>
    </row>
    <row r="5896" spans="2:5" x14ac:dyDescent="0.45">
      <c r="B5896"/>
      <c r="C5896"/>
      <c r="D5896"/>
      <c r="E5896"/>
    </row>
    <row r="5897" spans="2:5" x14ac:dyDescent="0.45">
      <c r="B5897"/>
      <c r="C5897"/>
      <c r="D5897"/>
      <c r="E5897"/>
    </row>
    <row r="5898" spans="2:5" x14ac:dyDescent="0.45">
      <c r="B5898"/>
      <c r="C5898"/>
      <c r="D5898"/>
      <c r="E5898"/>
    </row>
    <row r="5899" spans="2:5" x14ac:dyDescent="0.45">
      <c r="B5899"/>
      <c r="C5899"/>
      <c r="D5899"/>
      <c r="E5899"/>
    </row>
    <row r="5900" spans="2:5" x14ac:dyDescent="0.45">
      <c r="B5900"/>
      <c r="C5900"/>
      <c r="D5900"/>
      <c r="E5900"/>
    </row>
    <row r="5901" spans="2:5" x14ac:dyDescent="0.45">
      <c r="B5901"/>
      <c r="C5901"/>
      <c r="D5901"/>
      <c r="E5901"/>
    </row>
    <row r="5902" spans="2:5" x14ac:dyDescent="0.45">
      <c r="B5902"/>
      <c r="C5902"/>
      <c r="D5902"/>
      <c r="E5902"/>
    </row>
    <row r="5903" spans="2:5" x14ac:dyDescent="0.45">
      <c r="B5903"/>
      <c r="C5903"/>
      <c r="D5903"/>
      <c r="E5903"/>
    </row>
    <row r="5904" spans="2:5" x14ac:dyDescent="0.45">
      <c r="B5904"/>
      <c r="C5904"/>
      <c r="D5904"/>
      <c r="E5904"/>
    </row>
    <row r="5905" spans="2:5" x14ac:dyDescent="0.45">
      <c r="B5905"/>
      <c r="C5905"/>
      <c r="D5905"/>
      <c r="E5905"/>
    </row>
    <row r="5906" spans="2:5" x14ac:dyDescent="0.45">
      <c r="B5906"/>
      <c r="C5906"/>
      <c r="D5906"/>
      <c r="E5906"/>
    </row>
    <row r="5907" spans="2:5" x14ac:dyDescent="0.45">
      <c r="B5907"/>
      <c r="C5907"/>
      <c r="D5907"/>
      <c r="E5907"/>
    </row>
    <row r="5908" spans="2:5" x14ac:dyDescent="0.45">
      <c r="B5908"/>
      <c r="C5908"/>
      <c r="D5908"/>
      <c r="E5908"/>
    </row>
    <row r="5909" spans="2:5" x14ac:dyDescent="0.45">
      <c r="B5909"/>
      <c r="C5909"/>
      <c r="D5909"/>
      <c r="E5909"/>
    </row>
    <row r="5910" spans="2:5" x14ac:dyDescent="0.45">
      <c r="B5910"/>
      <c r="C5910"/>
      <c r="D5910"/>
      <c r="E5910"/>
    </row>
    <row r="5911" spans="2:5" x14ac:dyDescent="0.45">
      <c r="B5911"/>
      <c r="C5911"/>
      <c r="D5911"/>
      <c r="E5911"/>
    </row>
    <row r="5912" spans="2:5" x14ac:dyDescent="0.45">
      <c r="B5912"/>
      <c r="C5912"/>
      <c r="D5912"/>
      <c r="E5912"/>
    </row>
    <row r="5913" spans="2:5" x14ac:dyDescent="0.45">
      <c r="B5913"/>
      <c r="C5913"/>
      <c r="D5913"/>
      <c r="E5913"/>
    </row>
    <row r="5914" spans="2:5" x14ac:dyDescent="0.45">
      <c r="B5914"/>
      <c r="C5914"/>
      <c r="D5914"/>
      <c r="E5914"/>
    </row>
    <row r="5915" spans="2:5" x14ac:dyDescent="0.45">
      <c r="B5915"/>
      <c r="C5915"/>
      <c r="D5915"/>
      <c r="E5915"/>
    </row>
    <row r="5916" spans="2:5" x14ac:dyDescent="0.45">
      <c r="B5916"/>
      <c r="C5916"/>
      <c r="D5916"/>
      <c r="E5916"/>
    </row>
    <row r="5917" spans="2:5" x14ac:dyDescent="0.45">
      <c r="B5917"/>
      <c r="C5917"/>
      <c r="D5917"/>
      <c r="E5917"/>
    </row>
    <row r="5918" spans="2:5" x14ac:dyDescent="0.45">
      <c r="B5918"/>
      <c r="C5918"/>
      <c r="D5918"/>
      <c r="E5918"/>
    </row>
    <row r="5919" spans="2:5" x14ac:dyDescent="0.45">
      <c r="B5919"/>
      <c r="C5919"/>
      <c r="D5919"/>
      <c r="E5919"/>
    </row>
    <row r="5920" spans="2:5" x14ac:dyDescent="0.45">
      <c r="B5920"/>
      <c r="C5920"/>
      <c r="D5920"/>
      <c r="E5920"/>
    </row>
    <row r="5921" spans="2:5" x14ac:dyDescent="0.45">
      <c r="B5921"/>
      <c r="C5921"/>
      <c r="D5921"/>
      <c r="E5921"/>
    </row>
    <row r="5922" spans="2:5" x14ac:dyDescent="0.45">
      <c r="B5922"/>
      <c r="C5922"/>
      <c r="D5922"/>
      <c r="E5922"/>
    </row>
    <row r="5923" spans="2:5" x14ac:dyDescent="0.45">
      <c r="B5923"/>
      <c r="C5923"/>
      <c r="D5923"/>
      <c r="E5923"/>
    </row>
    <row r="5924" spans="2:5" x14ac:dyDescent="0.45">
      <c r="B5924"/>
      <c r="C5924"/>
      <c r="D5924"/>
      <c r="E5924"/>
    </row>
    <row r="5925" spans="2:5" x14ac:dyDescent="0.45">
      <c r="B5925"/>
      <c r="C5925"/>
      <c r="D5925"/>
      <c r="E5925"/>
    </row>
    <row r="5926" spans="2:5" x14ac:dyDescent="0.45">
      <c r="B5926"/>
      <c r="C5926"/>
      <c r="D5926"/>
      <c r="E5926"/>
    </row>
    <row r="5927" spans="2:5" x14ac:dyDescent="0.45">
      <c r="B5927"/>
      <c r="C5927"/>
      <c r="D5927"/>
      <c r="E5927"/>
    </row>
    <row r="5928" spans="2:5" x14ac:dyDescent="0.45">
      <c r="B5928"/>
      <c r="C5928"/>
      <c r="D5928"/>
      <c r="E5928"/>
    </row>
    <row r="5929" spans="2:5" x14ac:dyDescent="0.45">
      <c r="B5929"/>
      <c r="C5929"/>
      <c r="D5929"/>
      <c r="E5929"/>
    </row>
    <row r="5930" spans="2:5" x14ac:dyDescent="0.45">
      <c r="B5930"/>
      <c r="C5930"/>
      <c r="D5930"/>
      <c r="E5930"/>
    </row>
    <row r="5931" spans="2:5" x14ac:dyDescent="0.45">
      <c r="B5931"/>
      <c r="C5931"/>
      <c r="D5931"/>
      <c r="E5931"/>
    </row>
    <row r="5932" spans="2:5" x14ac:dyDescent="0.45">
      <c r="B5932"/>
      <c r="C5932"/>
      <c r="D5932"/>
      <c r="E5932"/>
    </row>
    <row r="5933" spans="2:5" x14ac:dyDescent="0.45">
      <c r="B5933"/>
      <c r="C5933"/>
      <c r="D5933"/>
      <c r="E5933"/>
    </row>
    <row r="5934" spans="2:5" x14ac:dyDescent="0.45">
      <c r="B5934"/>
      <c r="C5934"/>
      <c r="D5934"/>
      <c r="E5934"/>
    </row>
    <row r="5935" spans="2:5" x14ac:dyDescent="0.45">
      <c r="B5935"/>
      <c r="C5935"/>
      <c r="D5935"/>
      <c r="E5935"/>
    </row>
    <row r="5936" spans="2:5" x14ac:dyDescent="0.45">
      <c r="B5936"/>
      <c r="C5936"/>
      <c r="D5936"/>
      <c r="E5936"/>
    </row>
    <row r="5937" spans="2:5" x14ac:dyDescent="0.45">
      <c r="B5937"/>
      <c r="C5937"/>
      <c r="D5937"/>
      <c r="E5937"/>
    </row>
    <row r="5938" spans="2:5" x14ac:dyDescent="0.45">
      <c r="B5938"/>
      <c r="C5938"/>
      <c r="D5938"/>
      <c r="E5938"/>
    </row>
    <row r="5939" spans="2:5" x14ac:dyDescent="0.45">
      <c r="B5939"/>
      <c r="C5939"/>
      <c r="D5939"/>
      <c r="E5939"/>
    </row>
    <row r="5940" spans="2:5" x14ac:dyDescent="0.45">
      <c r="B5940"/>
      <c r="C5940"/>
      <c r="D5940"/>
      <c r="E5940"/>
    </row>
    <row r="5941" spans="2:5" x14ac:dyDescent="0.45">
      <c r="B5941"/>
      <c r="C5941"/>
      <c r="D5941"/>
      <c r="E5941"/>
    </row>
    <row r="5942" spans="2:5" x14ac:dyDescent="0.45">
      <c r="B5942"/>
      <c r="C5942"/>
      <c r="D5942"/>
      <c r="E5942"/>
    </row>
    <row r="5943" spans="2:5" x14ac:dyDescent="0.45">
      <c r="B5943"/>
      <c r="C5943"/>
      <c r="D5943"/>
      <c r="E5943"/>
    </row>
    <row r="5944" spans="2:5" x14ac:dyDescent="0.45">
      <c r="B5944"/>
      <c r="C5944"/>
      <c r="D5944"/>
      <c r="E5944"/>
    </row>
    <row r="5945" spans="2:5" x14ac:dyDescent="0.45">
      <c r="B5945"/>
      <c r="C5945"/>
      <c r="D5945"/>
      <c r="E5945"/>
    </row>
    <row r="5946" spans="2:5" x14ac:dyDescent="0.45">
      <c r="B5946"/>
      <c r="C5946"/>
      <c r="D5946"/>
      <c r="E5946"/>
    </row>
    <row r="5947" spans="2:5" x14ac:dyDescent="0.45">
      <c r="B5947"/>
      <c r="C5947"/>
      <c r="D5947"/>
      <c r="E5947"/>
    </row>
    <row r="5948" spans="2:5" x14ac:dyDescent="0.45">
      <c r="B5948"/>
      <c r="C5948"/>
      <c r="D5948"/>
      <c r="E5948"/>
    </row>
    <row r="5949" spans="2:5" x14ac:dyDescent="0.45">
      <c r="B5949"/>
      <c r="C5949"/>
      <c r="D5949"/>
      <c r="E5949"/>
    </row>
    <row r="5950" spans="2:5" x14ac:dyDescent="0.45">
      <c r="B5950"/>
      <c r="C5950"/>
      <c r="D5950"/>
      <c r="E5950"/>
    </row>
    <row r="5951" spans="2:5" x14ac:dyDescent="0.45">
      <c r="B5951"/>
      <c r="C5951"/>
      <c r="D5951"/>
      <c r="E5951"/>
    </row>
    <row r="5952" spans="2:5" x14ac:dyDescent="0.45">
      <c r="B5952"/>
      <c r="C5952"/>
      <c r="D5952"/>
      <c r="E5952"/>
    </row>
    <row r="5953" spans="2:5" x14ac:dyDescent="0.45">
      <c r="B5953"/>
      <c r="C5953"/>
      <c r="D5953"/>
      <c r="E5953"/>
    </row>
    <row r="5954" spans="2:5" x14ac:dyDescent="0.45">
      <c r="B5954"/>
      <c r="C5954"/>
      <c r="D5954"/>
      <c r="E5954"/>
    </row>
    <row r="5955" spans="2:5" x14ac:dyDescent="0.45">
      <c r="B5955"/>
      <c r="C5955"/>
      <c r="D5955"/>
      <c r="E5955"/>
    </row>
    <row r="5956" spans="2:5" x14ac:dyDescent="0.45">
      <c r="B5956"/>
      <c r="C5956"/>
      <c r="D5956"/>
      <c r="E5956"/>
    </row>
    <row r="5957" spans="2:5" x14ac:dyDescent="0.45">
      <c r="B5957"/>
      <c r="C5957"/>
      <c r="D5957"/>
      <c r="E5957"/>
    </row>
    <row r="5958" spans="2:5" x14ac:dyDescent="0.45">
      <c r="B5958"/>
      <c r="C5958"/>
      <c r="D5958"/>
      <c r="E5958"/>
    </row>
    <row r="5959" spans="2:5" x14ac:dyDescent="0.45">
      <c r="B5959"/>
      <c r="C5959"/>
      <c r="D5959"/>
      <c r="E5959"/>
    </row>
    <row r="5960" spans="2:5" x14ac:dyDescent="0.45">
      <c r="B5960"/>
      <c r="C5960"/>
      <c r="D5960"/>
      <c r="E5960"/>
    </row>
    <row r="5961" spans="2:5" x14ac:dyDescent="0.45">
      <c r="B5961"/>
      <c r="C5961"/>
      <c r="D5961"/>
      <c r="E5961"/>
    </row>
    <row r="5962" spans="2:5" x14ac:dyDescent="0.45">
      <c r="B5962"/>
      <c r="C5962"/>
      <c r="D5962"/>
      <c r="E5962"/>
    </row>
    <row r="5963" spans="2:5" x14ac:dyDescent="0.45">
      <c r="B5963"/>
      <c r="C5963"/>
      <c r="D5963"/>
      <c r="E5963"/>
    </row>
    <row r="5964" spans="2:5" x14ac:dyDescent="0.45">
      <c r="B5964"/>
      <c r="C5964"/>
      <c r="D5964"/>
      <c r="E5964"/>
    </row>
    <row r="5965" spans="2:5" x14ac:dyDescent="0.45">
      <c r="B5965"/>
      <c r="C5965"/>
      <c r="D5965"/>
      <c r="E5965"/>
    </row>
    <row r="5966" spans="2:5" x14ac:dyDescent="0.45">
      <c r="B5966"/>
      <c r="C5966"/>
      <c r="D5966"/>
      <c r="E5966"/>
    </row>
    <row r="5967" spans="2:5" x14ac:dyDescent="0.45">
      <c r="B5967"/>
      <c r="C5967"/>
      <c r="D5967"/>
      <c r="E5967"/>
    </row>
    <row r="5968" spans="2:5" x14ac:dyDescent="0.45">
      <c r="B5968"/>
      <c r="C5968"/>
      <c r="D5968"/>
      <c r="E5968"/>
    </row>
    <row r="5969" spans="2:5" x14ac:dyDescent="0.45">
      <c r="B5969"/>
      <c r="C5969"/>
      <c r="D5969"/>
      <c r="E5969"/>
    </row>
    <row r="5970" spans="2:5" x14ac:dyDescent="0.45">
      <c r="B5970"/>
      <c r="C5970"/>
      <c r="D5970"/>
      <c r="E5970"/>
    </row>
    <row r="5971" spans="2:5" x14ac:dyDescent="0.45">
      <c r="B5971"/>
      <c r="C5971"/>
      <c r="D5971"/>
      <c r="E5971"/>
    </row>
    <row r="5972" spans="2:5" x14ac:dyDescent="0.45">
      <c r="B5972"/>
      <c r="C5972"/>
      <c r="D5972"/>
      <c r="E5972"/>
    </row>
    <row r="5973" spans="2:5" x14ac:dyDescent="0.45">
      <c r="B5973"/>
      <c r="C5973"/>
      <c r="D5973"/>
      <c r="E5973"/>
    </row>
    <row r="5974" spans="2:5" x14ac:dyDescent="0.45">
      <c r="B5974"/>
      <c r="C5974"/>
      <c r="D5974"/>
      <c r="E5974"/>
    </row>
    <row r="5975" spans="2:5" x14ac:dyDescent="0.45">
      <c r="B5975"/>
      <c r="C5975"/>
      <c r="D5975"/>
      <c r="E5975"/>
    </row>
    <row r="5976" spans="2:5" x14ac:dyDescent="0.45">
      <c r="B5976"/>
      <c r="C5976"/>
      <c r="D5976"/>
      <c r="E5976"/>
    </row>
    <row r="5977" spans="2:5" x14ac:dyDescent="0.45">
      <c r="B5977"/>
      <c r="C5977"/>
      <c r="D5977"/>
      <c r="E5977"/>
    </row>
    <row r="5978" spans="2:5" x14ac:dyDescent="0.45">
      <c r="B5978"/>
      <c r="C5978"/>
      <c r="D5978"/>
      <c r="E5978"/>
    </row>
    <row r="5979" spans="2:5" x14ac:dyDescent="0.45">
      <c r="B5979"/>
      <c r="C5979"/>
      <c r="D5979"/>
      <c r="E5979"/>
    </row>
    <row r="5980" spans="2:5" x14ac:dyDescent="0.45">
      <c r="B5980"/>
      <c r="C5980"/>
      <c r="D5980"/>
      <c r="E5980"/>
    </row>
    <row r="5981" spans="2:5" x14ac:dyDescent="0.45">
      <c r="B5981"/>
      <c r="C5981"/>
      <c r="D5981"/>
      <c r="E5981"/>
    </row>
    <row r="5982" spans="2:5" x14ac:dyDescent="0.45">
      <c r="B5982"/>
      <c r="C5982"/>
      <c r="D5982"/>
      <c r="E5982"/>
    </row>
    <row r="5983" spans="2:5" x14ac:dyDescent="0.45">
      <c r="B5983"/>
      <c r="C5983"/>
      <c r="D5983"/>
      <c r="E5983"/>
    </row>
    <row r="5984" spans="2:5" x14ac:dyDescent="0.45">
      <c r="B5984"/>
      <c r="C5984"/>
      <c r="D5984"/>
      <c r="E5984"/>
    </row>
    <row r="5985" spans="2:5" x14ac:dyDescent="0.45">
      <c r="B5985"/>
      <c r="C5985"/>
      <c r="D5985"/>
      <c r="E5985"/>
    </row>
    <row r="5986" spans="2:5" x14ac:dyDescent="0.45">
      <c r="B5986"/>
      <c r="C5986"/>
      <c r="D5986"/>
      <c r="E5986"/>
    </row>
    <row r="5987" spans="2:5" x14ac:dyDescent="0.45">
      <c r="B5987"/>
      <c r="C5987"/>
      <c r="D5987"/>
      <c r="E5987"/>
    </row>
    <row r="5988" spans="2:5" x14ac:dyDescent="0.45">
      <c r="B5988"/>
      <c r="C5988"/>
      <c r="D5988"/>
      <c r="E5988"/>
    </row>
    <row r="5989" spans="2:5" x14ac:dyDescent="0.45">
      <c r="B5989"/>
      <c r="C5989"/>
      <c r="D5989"/>
      <c r="E5989"/>
    </row>
    <row r="5990" spans="2:5" x14ac:dyDescent="0.45">
      <c r="B5990"/>
      <c r="C5990"/>
      <c r="D5990"/>
      <c r="E5990"/>
    </row>
    <row r="5991" spans="2:5" x14ac:dyDescent="0.45">
      <c r="B5991"/>
      <c r="C5991"/>
      <c r="D5991"/>
      <c r="E5991"/>
    </row>
    <row r="5992" spans="2:5" x14ac:dyDescent="0.45">
      <c r="B5992"/>
      <c r="C5992"/>
      <c r="D5992"/>
      <c r="E5992"/>
    </row>
    <row r="5993" spans="2:5" x14ac:dyDescent="0.45">
      <c r="B5993"/>
      <c r="C5993"/>
      <c r="D5993"/>
      <c r="E5993"/>
    </row>
    <row r="5994" spans="2:5" x14ac:dyDescent="0.45">
      <c r="B5994"/>
      <c r="C5994"/>
      <c r="D5994"/>
      <c r="E5994"/>
    </row>
    <row r="5995" spans="2:5" x14ac:dyDescent="0.45">
      <c r="B5995"/>
      <c r="C5995"/>
      <c r="D5995"/>
      <c r="E5995"/>
    </row>
    <row r="5996" spans="2:5" x14ac:dyDescent="0.45">
      <c r="B5996"/>
      <c r="C5996"/>
      <c r="D5996"/>
      <c r="E5996"/>
    </row>
    <row r="5997" spans="2:5" x14ac:dyDescent="0.45">
      <c r="B5997"/>
      <c r="C5997"/>
      <c r="D5997"/>
      <c r="E5997"/>
    </row>
    <row r="5998" spans="2:5" x14ac:dyDescent="0.45">
      <c r="B5998"/>
      <c r="C5998"/>
      <c r="D5998"/>
      <c r="E5998"/>
    </row>
    <row r="5999" spans="2:5" x14ac:dyDescent="0.45">
      <c r="B5999"/>
      <c r="C5999"/>
      <c r="D5999"/>
      <c r="E5999"/>
    </row>
    <row r="6000" spans="2:5" x14ac:dyDescent="0.45">
      <c r="B6000"/>
      <c r="C6000"/>
      <c r="D6000"/>
      <c r="E6000"/>
    </row>
    <row r="6001" spans="2:5" x14ac:dyDescent="0.45">
      <c r="B6001"/>
      <c r="C6001"/>
      <c r="D6001"/>
      <c r="E6001"/>
    </row>
    <row r="6002" spans="2:5" x14ac:dyDescent="0.45">
      <c r="B6002"/>
      <c r="C6002"/>
      <c r="D6002"/>
      <c r="E6002"/>
    </row>
    <row r="6003" spans="2:5" x14ac:dyDescent="0.45">
      <c r="B6003"/>
      <c r="C6003"/>
      <c r="D6003"/>
      <c r="E6003"/>
    </row>
    <row r="6004" spans="2:5" x14ac:dyDescent="0.45">
      <c r="B6004"/>
      <c r="C6004"/>
      <c r="D6004"/>
      <c r="E6004"/>
    </row>
    <row r="6005" spans="2:5" x14ac:dyDescent="0.45">
      <c r="B6005"/>
      <c r="C6005"/>
      <c r="D6005"/>
      <c r="E6005"/>
    </row>
    <row r="6006" spans="2:5" x14ac:dyDescent="0.45">
      <c r="B6006"/>
      <c r="C6006"/>
      <c r="D6006"/>
      <c r="E6006"/>
    </row>
    <row r="6007" spans="2:5" x14ac:dyDescent="0.45">
      <c r="B6007"/>
      <c r="C6007"/>
      <c r="D6007"/>
      <c r="E6007"/>
    </row>
    <row r="6008" spans="2:5" x14ac:dyDescent="0.45">
      <c r="B6008"/>
      <c r="C6008"/>
      <c r="D6008"/>
      <c r="E6008"/>
    </row>
    <row r="6009" spans="2:5" x14ac:dyDescent="0.45">
      <c r="B6009"/>
      <c r="C6009"/>
      <c r="D6009"/>
      <c r="E6009"/>
    </row>
    <row r="6010" spans="2:5" x14ac:dyDescent="0.45">
      <c r="B6010"/>
      <c r="C6010"/>
      <c r="D6010"/>
      <c r="E6010"/>
    </row>
    <row r="6011" spans="2:5" x14ac:dyDescent="0.45">
      <c r="B6011"/>
      <c r="C6011"/>
      <c r="D6011"/>
      <c r="E6011"/>
    </row>
    <row r="6012" spans="2:5" x14ac:dyDescent="0.45">
      <c r="B6012"/>
      <c r="C6012"/>
      <c r="D6012"/>
      <c r="E6012"/>
    </row>
    <row r="6013" spans="2:5" x14ac:dyDescent="0.45">
      <c r="B6013"/>
      <c r="C6013"/>
      <c r="D6013"/>
      <c r="E6013"/>
    </row>
    <row r="6014" spans="2:5" x14ac:dyDescent="0.45">
      <c r="B6014"/>
      <c r="C6014"/>
      <c r="D6014"/>
      <c r="E6014"/>
    </row>
    <row r="6015" spans="2:5" x14ac:dyDescent="0.45">
      <c r="B6015"/>
      <c r="C6015"/>
      <c r="D6015"/>
      <c r="E6015"/>
    </row>
    <row r="6016" spans="2:5" x14ac:dyDescent="0.45">
      <c r="B6016"/>
      <c r="C6016"/>
      <c r="D6016"/>
      <c r="E6016"/>
    </row>
    <row r="6017" spans="2:5" x14ac:dyDescent="0.45">
      <c r="B6017"/>
      <c r="C6017"/>
      <c r="D6017"/>
      <c r="E6017"/>
    </row>
    <row r="6018" spans="2:5" x14ac:dyDescent="0.45">
      <c r="B6018"/>
      <c r="C6018"/>
      <c r="D6018"/>
      <c r="E6018"/>
    </row>
    <row r="6019" spans="2:5" x14ac:dyDescent="0.45">
      <c r="B6019"/>
      <c r="C6019"/>
      <c r="D6019"/>
      <c r="E6019"/>
    </row>
    <row r="6020" spans="2:5" x14ac:dyDescent="0.45">
      <c r="B6020"/>
      <c r="C6020"/>
      <c r="D6020"/>
      <c r="E6020"/>
    </row>
    <row r="6021" spans="2:5" x14ac:dyDescent="0.45">
      <c r="B6021"/>
      <c r="C6021"/>
      <c r="D6021"/>
      <c r="E6021"/>
    </row>
    <row r="6022" spans="2:5" x14ac:dyDescent="0.45">
      <c r="B6022"/>
      <c r="C6022"/>
      <c r="D6022"/>
      <c r="E6022"/>
    </row>
    <row r="6023" spans="2:5" x14ac:dyDescent="0.45">
      <c r="B6023"/>
      <c r="C6023"/>
      <c r="D6023"/>
      <c r="E6023"/>
    </row>
    <row r="6024" spans="2:5" x14ac:dyDescent="0.45">
      <c r="B6024"/>
      <c r="C6024"/>
      <c r="D6024"/>
      <c r="E6024"/>
    </row>
    <row r="6025" spans="2:5" x14ac:dyDescent="0.45">
      <c r="B6025"/>
      <c r="C6025"/>
      <c r="D6025"/>
      <c r="E6025"/>
    </row>
    <row r="6026" spans="2:5" x14ac:dyDescent="0.45">
      <c r="B6026"/>
      <c r="C6026"/>
      <c r="D6026"/>
      <c r="E6026"/>
    </row>
    <row r="6027" spans="2:5" x14ac:dyDescent="0.45">
      <c r="B6027"/>
      <c r="C6027"/>
      <c r="D6027"/>
      <c r="E6027"/>
    </row>
    <row r="6028" spans="2:5" x14ac:dyDescent="0.45">
      <c r="B6028"/>
      <c r="C6028"/>
      <c r="D6028"/>
      <c r="E6028"/>
    </row>
    <row r="6029" spans="2:5" x14ac:dyDescent="0.45">
      <c r="B6029"/>
      <c r="C6029"/>
      <c r="D6029"/>
      <c r="E6029"/>
    </row>
    <row r="6030" spans="2:5" x14ac:dyDescent="0.45">
      <c r="B6030"/>
      <c r="C6030"/>
      <c r="D6030"/>
      <c r="E6030"/>
    </row>
    <row r="6031" spans="2:5" x14ac:dyDescent="0.45">
      <c r="B6031"/>
      <c r="C6031"/>
      <c r="D6031"/>
      <c r="E6031"/>
    </row>
    <row r="6032" spans="2:5" x14ac:dyDescent="0.45">
      <c r="B6032"/>
      <c r="C6032"/>
      <c r="D6032"/>
      <c r="E6032"/>
    </row>
    <row r="6033" spans="2:5" x14ac:dyDescent="0.45">
      <c r="B6033"/>
      <c r="C6033"/>
      <c r="D6033"/>
      <c r="E6033"/>
    </row>
    <row r="6034" spans="2:5" x14ac:dyDescent="0.45">
      <c r="B6034"/>
      <c r="C6034"/>
      <c r="D6034"/>
      <c r="E6034"/>
    </row>
    <row r="6035" spans="2:5" x14ac:dyDescent="0.45">
      <c r="B6035"/>
      <c r="C6035"/>
      <c r="D6035"/>
      <c r="E6035"/>
    </row>
    <row r="6036" spans="2:5" x14ac:dyDescent="0.45">
      <c r="B6036"/>
      <c r="C6036"/>
      <c r="D6036"/>
      <c r="E6036"/>
    </row>
    <row r="6037" spans="2:5" x14ac:dyDescent="0.45">
      <c r="B6037"/>
      <c r="C6037"/>
      <c r="D6037"/>
      <c r="E6037"/>
    </row>
    <row r="6038" spans="2:5" x14ac:dyDescent="0.45">
      <c r="B6038"/>
      <c r="C6038"/>
      <c r="D6038"/>
      <c r="E6038"/>
    </row>
    <row r="6039" spans="2:5" x14ac:dyDescent="0.45">
      <c r="B6039"/>
      <c r="C6039"/>
      <c r="D6039"/>
      <c r="E6039"/>
    </row>
    <row r="6040" spans="2:5" x14ac:dyDescent="0.45">
      <c r="B6040"/>
      <c r="C6040"/>
      <c r="D6040"/>
      <c r="E6040"/>
    </row>
    <row r="6041" spans="2:5" x14ac:dyDescent="0.45">
      <c r="B6041"/>
      <c r="C6041"/>
      <c r="D6041"/>
      <c r="E6041"/>
    </row>
    <row r="6042" spans="2:5" x14ac:dyDescent="0.45">
      <c r="B6042"/>
      <c r="C6042"/>
      <c r="D6042"/>
      <c r="E6042"/>
    </row>
    <row r="6043" spans="2:5" x14ac:dyDescent="0.45">
      <c r="B6043"/>
      <c r="C6043"/>
      <c r="D6043"/>
      <c r="E6043"/>
    </row>
    <row r="6044" spans="2:5" x14ac:dyDescent="0.45">
      <c r="B6044"/>
      <c r="C6044"/>
      <c r="D6044"/>
      <c r="E6044"/>
    </row>
    <row r="6045" spans="2:5" x14ac:dyDescent="0.45">
      <c r="B6045"/>
      <c r="C6045"/>
      <c r="D6045"/>
      <c r="E6045"/>
    </row>
    <row r="6046" spans="2:5" x14ac:dyDescent="0.45">
      <c r="B6046"/>
      <c r="C6046"/>
      <c r="D6046"/>
      <c r="E6046"/>
    </row>
    <row r="6047" spans="2:5" x14ac:dyDescent="0.45">
      <c r="B6047"/>
      <c r="C6047"/>
      <c r="D6047"/>
      <c r="E6047"/>
    </row>
    <row r="6048" spans="2:5" x14ac:dyDescent="0.45">
      <c r="B6048"/>
      <c r="C6048"/>
      <c r="D6048"/>
      <c r="E6048"/>
    </row>
    <row r="6049" spans="2:5" x14ac:dyDescent="0.45">
      <c r="B6049"/>
      <c r="C6049"/>
      <c r="D6049"/>
      <c r="E6049"/>
    </row>
    <row r="6050" spans="2:5" x14ac:dyDescent="0.45">
      <c r="B6050"/>
      <c r="C6050"/>
      <c r="D6050"/>
      <c r="E6050"/>
    </row>
    <row r="6051" spans="2:5" x14ac:dyDescent="0.45">
      <c r="B6051"/>
      <c r="C6051"/>
      <c r="D6051"/>
      <c r="E6051"/>
    </row>
    <row r="6052" spans="2:5" x14ac:dyDescent="0.45">
      <c r="B6052"/>
      <c r="C6052"/>
      <c r="D6052"/>
      <c r="E6052"/>
    </row>
    <row r="6053" spans="2:5" x14ac:dyDescent="0.45">
      <c r="B6053"/>
      <c r="C6053"/>
      <c r="D6053"/>
      <c r="E6053"/>
    </row>
    <row r="6054" spans="2:5" x14ac:dyDescent="0.45">
      <c r="B6054"/>
      <c r="C6054"/>
      <c r="D6054"/>
      <c r="E6054"/>
    </row>
    <row r="6055" spans="2:5" x14ac:dyDescent="0.45">
      <c r="B6055"/>
      <c r="C6055"/>
      <c r="D6055"/>
      <c r="E6055"/>
    </row>
    <row r="6056" spans="2:5" x14ac:dyDescent="0.45">
      <c r="B6056"/>
      <c r="C6056"/>
      <c r="D6056"/>
      <c r="E6056"/>
    </row>
    <row r="6057" spans="2:5" x14ac:dyDescent="0.45">
      <c r="B6057"/>
      <c r="C6057"/>
      <c r="D6057"/>
      <c r="E6057"/>
    </row>
    <row r="6058" spans="2:5" x14ac:dyDescent="0.45">
      <c r="B6058"/>
      <c r="C6058"/>
      <c r="D6058"/>
      <c r="E6058"/>
    </row>
    <row r="6059" spans="2:5" x14ac:dyDescent="0.45">
      <c r="B6059"/>
      <c r="C6059"/>
      <c r="D6059"/>
      <c r="E6059"/>
    </row>
    <row r="6060" spans="2:5" x14ac:dyDescent="0.45">
      <c r="B6060"/>
      <c r="C6060"/>
      <c r="D6060"/>
      <c r="E6060"/>
    </row>
    <row r="6061" spans="2:5" x14ac:dyDescent="0.45">
      <c r="B6061"/>
      <c r="C6061"/>
      <c r="D6061"/>
      <c r="E6061"/>
    </row>
    <row r="6062" spans="2:5" x14ac:dyDescent="0.45">
      <c r="B6062"/>
      <c r="C6062"/>
      <c r="D6062"/>
      <c r="E6062"/>
    </row>
    <row r="6063" spans="2:5" x14ac:dyDescent="0.45">
      <c r="B6063"/>
      <c r="C6063"/>
      <c r="D6063"/>
      <c r="E6063"/>
    </row>
    <row r="6064" spans="2:5" x14ac:dyDescent="0.45">
      <c r="B6064"/>
      <c r="C6064"/>
      <c r="D6064"/>
      <c r="E6064"/>
    </row>
    <row r="6065" spans="2:5" x14ac:dyDescent="0.45">
      <c r="B6065"/>
      <c r="C6065"/>
      <c r="D6065"/>
      <c r="E6065"/>
    </row>
    <row r="6066" spans="2:5" x14ac:dyDescent="0.45">
      <c r="B6066"/>
      <c r="C6066"/>
      <c r="D6066"/>
      <c r="E6066"/>
    </row>
    <row r="6067" spans="2:5" x14ac:dyDescent="0.45">
      <c r="B6067"/>
      <c r="C6067"/>
      <c r="D6067"/>
      <c r="E6067"/>
    </row>
    <row r="6068" spans="2:5" x14ac:dyDescent="0.45">
      <c r="B6068"/>
      <c r="C6068"/>
      <c r="D6068"/>
      <c r="E6068"/>
    </row>
    <row r="6069" spans="2:5" x14ac:dyDescent="0.45">
      <c r="B6069"/>
      <c r="C6069"/>
      <c r="D6069"/>
      <c r="E6069"/>
    </row>
    <row r="6070" spans="2:5" x14ac:dyDescent="0.45">
      <c r="B6070"/>
      <c r="C6070"/>
      <c r="D6070"/>
      <c r="E6070"/>
    </row>
    <row r="6071" spans="2:5" x14ac:dyDescent="0.45">
      <c r="B6071"/>
      <c r="C6071"/>
      <c r="D6071"/>
      <c r="E6071"/>
    </row>
    <row r="6072" spans="2:5" x14ac:dyDescent="0.45">
      <c r="B6072"/>
      <c r="C6072"/>
      <c r="D6072"/>
      <c r="E6072"/>
    </row>
    <row r="6073" spans="2:5" x14ac:dyDescent="0.45">
      <c r="B6073"/>
      <c r="C6073"/>
      <c r="D6073"/>
      <c r="E6073"/>
    </row>
    <row r="6074" spans="2:5" x14ac:dyDescent="0.45">
      <c r="B6074"/>
      <c r="C6074"/>
      <c r="D6074"/>
      <c r="E6074"/>
    </row>
    <row r="6075" spans="2:5" x14ac:dyDescent="0.45">
      <c r="B6075"/>
      <c r="C6075"/>
      <c r="D6075"/>
      <c r="E6075"/>
    </row>
    <row r="6076" spans="2:5" x14ac:dyDescent="0.45">
      <c r="B6076"/>
      <c r="C6076"/>
      <c r="D6076"/>
      <c r="E6076"/>
    </row>
    <row r="6077" spans="2:5" x14ac:dyDescent="0.45">
      <c r="B6077"/>
      <c r="C6077"/>
      <c r="D6077"/>
      <c r="E6077"/>
    </row>
    <row r="6078" spans="2:5" x14ac:dyDescent="0.45">
      <c r="B6078"/>
      <c r="C6078"/>
      <c r="D6078"/>
      <c r="E6078"/>
    </row>
    <row r="6079" spans="2:5" x14ac:dyDescent="0.45">
      <c r="B6079"/>
      <c r="C6079"/>
      <c r="D6079"/>
      <c r="E6079"/>
    </row>
    <row r="6080" spans="2:5" x14ac:dyDescent="0.45">
      <c r="B6080"/>
      <c r="C6080"/>
      <c r="D6080"/>
      <c r="E6080"/>
    </row>
    <row r="6081" spans="2:5" x14ac:dyDescent="0.45">
      <c r="B6081"/>
      <c r="C6081"/>
      <c r="D6081"/>
      <c r="E6081"/>
    </row>
    <row r="6082" spans="2:5" x14ac:dyDescent="0.45">
      <c r="B6082"/>
      <c r="C6082"/>
      <c r="D6082"/>
      <c r="E6082"/>
    </row>
    <row r="6083" spans="2:5" x14ac:dyDescent="0.45">
      <c r="B6083"/>
      <c r="C6083"/>
      <c r="D6083"/>
      <c r="E6083"/>
    </row>
    <row r="6084" spans="2:5" x14ac:dyDescent="0.45">
      <c r="B6084"/>
      <c r="C6084"/>
      <c r="D6084"/>
      <c r="E6084"/>
    </row>
    <row r="6085" spans="2:5" x14ac:dyDescent="0.45">
      <c r="B6085"/>
      <c r="C6085"/>
      <c r="D6085"/>
      <c r="E6085"/>
    </row>
    <row r="6086" spans="2:5" x14ac:dyDescent="0.45">
      <c r="B6086"/>
      <c r="C6086"/>
      <c r="D6086"/>
      <c r="E6086"/>
    </row>
    <row r="6087" spans="2:5" x14ac:dyDescent="0.45">
      <c r="B6087"/>
      <c r="C6087"/>
      <c r="D6087"/>
      <c r="E6087"/>
    </row>
    <row r="6088" spans="2:5" x14ac:dyDescent="0.45">
      <c r="B6088"/>
      <c r="C6088"/>
      <c r="D6088"/>
      <c r="E6088"/>
    </row>
    <row r="6089" spans="2:5" x14ac:dyDescent="0.45">
      <c r="B6089"/>
      <c r="C6089"/>
      <c r="D6089"/>
      <c r="E6089"/>
    </row>
    <row r="6090" spans="2:5" x14ac:dyDescent="0.45">
      <c r="B6090"/>
      <c r="C6090"/>
      <c r="D6090"/>
      <c r="E6090"/>
    </row>
    <row r="6091" spans="2:5" x14ac:dyDescent="0.45">
      <c r="B6091"/>
      <c r="C6091"/>
      <c r="D6091"/>
      <c r="E6091"/>
    </row>
    <row r="6092" spans="2:5" x14ac:dyDescent="0.45">
      <c r="B6092"/>
      <c r="C6092"/>
      <c r="D6092"/>
      <c r="E6092"/>
    </row>
    <row r="6093" spans="2:5" x14ac:dyDescent="0.45">
      <c r="B6093"/>
      <c r="C6093"/>
      <c r="D6093"/>
      <c r="E6093"/>
    </row>
    <row r="6094" spans="2:5" x14ac:dyDescent="0.45">
      <c r="B6094"/>
      <c r="C6094"/>
      <c r="D6094"/>
      <c r="E6094"/>
    </row>
    <row r="6095" spans="2:5" x14ac:dyDescent="0.45">
      <c r="B6095"/>
      <c r="C6095"/>
      <c r="D6095"/>
      <c r="E6095"/>
    </row>
    <row r="6096" spans="2:5" x14ac:dyDescent="0.45">
      <c r="B6096"/>
      <c r="C6096"/>
      <c r="D6096"/>
      <c r="E6096"/>
    </row>
    <row r="6097" spans="2:5" x14ac:dyDescent="0.45">
      <c r="B6097"/>
      <c r="C6097"/>
      <c r="D6097"/>
      <c r="E6097"/>
    </row>
    <row r="6098" spans="2:5" x14ac:dyDescent="0.45">
      <c r="B6098"/>
      <c r="C6098"/>
      <c r="D6098"/>
      <c r="E6098"/>
    </row>
    <row r="6099" spans="2:5" x14ac:dyDescent="0.45">
      <c r="B6099"/>
      <c r="C6099"/>
      <c r="D6099"/>
      <c r="E6099"/>
    </row>
    <row r="6100" spans="2:5" x14ac:dyDescent="0.45">
      <c r="B6100"/>
      <c r="C6100"/>
      <c r="D6100"/>
      <c r="E6100"/>
    </row>
    <row r="6101" spans="2:5" x14ac:dyDescent="0.45">
      <c r="B6101"/>
      <c r="C6101"/>
      <c r="D6101"/>
      <c r="E6101"/>
    </row>
    <row r="6102" spans="2:5" x14ac:dyDescent="0.45">
      <c r="B6102"/>
      <c r="C6102"/>
      <c r="D6102"/>
      <c r="E6102"/>
    </row>
    <row r="6103" spans="2:5" x14ac:dyDescent="0.45">
      <c r="B6103"/>
      <c r="C6103"/>
      <c r="D6103"/>
      <c r="E6103"/>
    </row>
    <row r="6104" spans="2:5" x14ac:dyDescent="0.45">
      <c r="B6104"/>
      <c r="C6104"/>
      <c r="D6104"/>
      <c r="E6104"/>
    </row>
    <row r="6105" spans="2:5" x14ac:dyDescent="0.45">
      <c r="B6105"/>
      <c r="C6105"/>
      <c r="D6105"/>
      <c r="E6105"/>
    </row>
    <row r="6106" spans="2:5" x14ac:dyDescent="0.45">
      <c r="B6106"/>
      <c r="C6106"/>
      <c r="D6106"/>
      <c r="E6106"/>
    </row>
    <row r="6107" spans="2:5" x14ac:dyDescent="0.45">
      <c r="B6107"/>
      <c r="C6107"/>
      <c r="D6107"/>
      <c r="E6107"/>
    </row>
    <row r="6108" spans="2:5" x14ac:dyDescent="0.45">
      <c r="B6108"/>
      <c r="C6108"/>
      <c r="D6108"/>
      <c r="E6108"/>
    </row>
    <row r="6109" spans="2:5" x14ac:dyDescent="0.45">
      <c r="B6109"/>
      <c r="C6109"/>
      <c r="D6109"/>
      <c r="E6109"/>
    </row>
    <row r="6110" spans="2:5" x14ac:dyDescent="0.45">
      <c r="B6110"/>
      <c r="C6110"/>
      <c r="D6110"/>
      <c r="E6110"/>
    </row>
    <row r="6111" spans="2:5" x14ac:dyDescent="0.45">
      <c r="B6111"/>
      <c r="C6111"/>
      <c r="D6111"/>
      <c r="E6111"/>
    </row>
    <row r="6112" spans="2:5" x14ac:dyDescent="0.45">
      <c r="B6112"/>
      <c r="C6112"/>
      <c r="D6112"/>
      <c r="E6112"/>
    </row>
    <row r="6113" spans="2:5" x14ac:dyDescent="0.45">
      <c r="B6113"/>
      <c r="C6113"/>
      <c r="D6113"/>
      <c r="E6113"/>
    </row>
    <row r="6114" spans="2:5" x14ac:dyDescent="0.45">
      <c r="B6114"/>
      <c r="C6114"/>
      <c r="D6114"/>
      <c r="E6114"/>
    </row>
    <row r="6115" spans="2:5" x14ac:dyDescent="0.45">
      <c r="B6115"/>
      <c r="C6115"/>
      <c r="D6115"/>
      <c r="E6115"/>
    </row>
    <row r="6116" spans="2:5" x14ac:dyDescent="0.45">
      <c r="B6116"/>
      <c r="C6116"/>
      <c r="D6116"/>
      <c r="E6116"/>
    </row>
    <row r="6117" spans="2:5" x14ac:dyDescent="0.45">
      <c r="B6117"/>
      <c r="C6117"/>
      <c r="D6117"/>
      <c r="E6117"/>
    </row>
    <row r="6118" spans="2:5" x14ac:dyDescent="0.45">
      <c r="B6118"/>
      <c r="C6118"/>
      <c r="D6118"/>
      <c r="E6118"/>
    </row>
    <row r="6119" spans="2:5" x14ac:dyDescent="0.45">
      <c r="B6119"/>
      <c r="C6119"/>
      <c r="D6119"/>
      <c r="E6119"/>
    </row>
    <row r="6120" spans="2:5" x14ac:dyDescent="0.45">
      <c r="B6120"/>
      <c r="C6120"/>
      <c r="D6120"/>
      <c r="E6120"/>
    </row>
    <row r="6121" spans="2:5" x14ac:dyDescent="0.45">
      <c r="B6121"/>
      <c r="C6121"/>
      <c r="D6121"/>
      <c r="E6121"/>
    </row>
    <row r="6122" spans="2:5" x14ac:dyDescent="0.45">
      <c r="B6122"/>
      <c r="C6122"/>
      <c r="D6122"/>
      <c r="E6122"/>
    </row>
    <row r="6123" spans="2:5" x14ac:dyDescent="0.45">
      <c r="B6123"/>
      <c r="C6123"/>
      <c r="D6123"/>
      <c r="E6123"/>
    </row>
    <row r="6124" spans="2:5" x14ac:dyDescent="0.45">
      <c r="B6124"/>
      <c r="C6124"/>
      <c r="D6124"/>
      <c r="E6124"/>
    </row>
    <row r="6125" spans="2:5" x14ac:dyDescent="0.45">
      <c r="B6125"/>
      <c r="C6125"/>
      <c r="D6125"/>
      <c r="E6125"/>
    </row>
    <row r="6126" spans="2:5" x14ac:dyDescent="0.45">
      <c r="B6126"/>
      <c r="C6126"/>
      <c r="D6126"/>
      <c r="E6126"/>
    </row>
    <row r="6127" spans="2:5" x14ac:dyDescent="0.45">
      <c r="B6127"/>
      <c r="C6127"/>
      <c r="D6127"/>
      <c r="E6127"/>
    </row>
    <row r="6128" spans="2:5" x14ac:dyDescent="0.45">
      <c r="B6128"/>
      <c r="C6128"/>
      <c r="D6128"/>
      <c r="E6128"/>
    </row>
    <row r="6129" spans="2:5" x14ac:dyDescent="0.45">
      <c r="B6129"/>
      <c r="C6129"/>
      <c r="D6129"/>
      <c r="E6129"/>
    </row>
    <row r="6130" spans="2:5" x14ac:dyDescent="0.45">
      <c r="B6130"/>
      <c r="C6130"/>
      <c r="D6130"/>
      <c r="E6130"/>
    </row>
    <row r="6131" spans="2:5" x14ac:dyDescent="0.45">
      <c r="B6131"/>
      <c r="C6131"/>
      <c r="D6131"/>
      <c r="E6131"/>
    </row>
    <row r="6132" spans="2:5" x14ac:dyDescent="0.45">
      <c r="B6132"/>
      <c r="C6132"/>
      <c r="D6132"/>
      <c r="E6132"/>
    </row>
    <row r="6133" spans="2:5" x14ac:dyDescent="0.45">
      <c r="B6133"/>
      <c r="C6133"/>
      <c r="D6133"/>
      <c r="E6133"/>
    </row>
    <row r="6134" spans="2:5" x14ac:dyDescent="0.45">
      <c r="B6134"/>
      <c r="C6134"/>
      <c r="D6134"/>
      <c r="E6134"/>
    </row>
    <row r="6135" spans="2:5" x14ac:dyDescent="0.45">
      <c r="B6135"/>
      <c r="C6135"/>
      <c r="D6135"/>
      <c r="E6135"/>
    </row>
    <row r="6136" spans="2:5" x14ac:dyDescent="0.45">
      <c r="B6136"/>
      <c r="C6136"/>
      <c r="D6136"/>
      <c r="E6136"/>
    </row>
    <row r="6137" spans="2:5" x14ac:dyDescent="0.45">
      <c r="B6137"/>
      <c r="C6137"/>
      <c r="D6137"/>
      <c r="E6137"/>
    </row>
    <row r="6138" spans="2:5" x14ac:dyDescent="0.45">
      <c r="B6138"/>
      <c r="C6138"/>
      <c r="D6138"/>
      <c r="E6138"/>
    </row>
    <row r="6139" spans="2:5" x14ac:dyDescent="0.45">
      <c r="B6139"/>
      <c r="C6139"/>
      <c r="D6139"/>
      <c r="E6139"/>
    </row>
    <row r="6140" spans="2:5" x14ac:dyDescent="0.45">
      <c r="B6140"/>
      <c r="C6140"/>
      <c r="D6140"/>
      <c r="E6140"/>
    </row>
    <row r="6141" spans="2:5" x14ac:dyDescent="0.45">
      <c r="B6141"/>
      <c r="C6141"/>
      <c r="D6141"/>
      <c r="E6141"/>
    </row>
    <row r="6142" spans="2:5" x14ac:dyDescent="0.45">
      <c r="B6142"/>
      <c r="C6142"/>
      <c r="D6142"/>
      <c r="E6142"/>
    </row>
    <row r="6143" spans="2:5" x14ac:dyDescent="0.45">
      <c r="B6143"/>
      <c r="C6143"/>
      <c r="D6143"/>
      <c r="E6143"/>
    </row>
    <row r="6144" spans="2:5" x14ac:dyDescent="0.45">
      <c r="B6144"/>
      <c r="C6144"/>
      <c r="D6144"/>
      <c r="E6144"/>
    </row>
    <row r="6145" spans="2:5" x14ac:dyDescent="0.45">
      <c r="B6145"/>
      <c r="C6145"/>
      <c r="D6145"/>
      <c r="E6145"/>
    </row>
    <row r="6146" spans="2:5" x14ac:dyDescent="0.45">
      <c r="B6146"/>
      <c r="C6146"/>
      <c r="D6146"/>
      <c r="E6146"/>
    </row>
    <row r="6147" spans="2:5" x14ac:dyDescent="0.45">
      <c r="B6147"/>
      <c r="C6147"/>
      <c r="D6147"/>
      <c r="E6147"/>
    </row>
    <row r="6148" spans="2:5" x14ac:dyDescent="0.45">
      <c r="B6148"/>
      <c r="C6148"/>
      <c r="D6148"/>
      <c r="E6148"/>
    </row>
    <row r="6149" spans="2:5" x14ac:dyDescent="0.45">
      <c r="B6149"/>
      <c r="C6149"/>
      <c r="D6149"/>
      <c r="E6149"/>
    </row>
    <row r="6150" spans="2:5" x14ac:dyDescent="0.45">
      <c r="B6150"/>
      <c r="C6150"/>
      <c r="D6150"/>
      <c r="E6150"/>
    </row>
    <row r="6151" spans="2:5" x14ac:dyDescent="0.45">
      <c r="B6151"/>
      <c r="C6151"/>
      <c r="D6151"/>
      <c r="E6151"/>
    </row>
    <row r="6152" spans="2:5" x14ac:dyDescent="0.45">
      <c r="B6152"/>
      <c r="C6152"/>
      <c r="D6152"/>
      <c r="E6152"/>
    </row>
    <row r="6153" spans="2:5" x14ac:dyDescent="0.45">
      <c r="B6153"/>
      <c r="C6153"/>
      <c r="D6153"/>
      <c r="E6153"/>
    </row>
    <row r="6154" spans="2:5" x14ac:dyDescent="0.45">
      <c r="B6154"/>
      <c r="C6154"/>
      <c r="D6154"/>
      <c r="E6154"/>
    </row>
    <row r="6155" spans="2:5" x14ac:dyDescent="0.45">
      <c r="B6155"/>
      <c r="C6155"/>
      <c r="D6155"/>
      <c r="E6155"/>
    </row>
    <row r="6156" spans="2:5" x14ac:dyDescent="0.45">
      <c r="B6156"/>
      <c r="C6156"/>
      <c r="D6156"/>
      <c r="E6156"/>
    </row>
    <row r="6157" spans="2:5" x14ac:dyDescent="0.45">
      <c r="B6157"/>
      <c r="C6157"/>
      <c r="D6157"/>
      <c r="E6157"/>
    </row>
    <row r="6158" spans="2:5" x14ac:dyDescent="0.45">
      <c r="B6158"/>
      <c r="C6158"/>
      <c r="D6158"/>
      <c r="E6158"/>
    </row>
    <row r="6159" spans="2:5" x14ac:dyDescent="0.45">
      <c r="B6159"/>
      <c r="C6159"/>
      <c r="D6159"/>
      <c r="E6159"/>
    </row>
    <row r="6160" spans="2:5" x14ac:dyDescent="0.45">
      <c r="B6160"/>
      <c r="C6160"/>
      <c r="D6160"/>
      <c r="E6160"/>
    </row>
    <row r="6161" spans="2:5" x14ac:dyDescent="0.45">
      <c r="B6161"/>
      <c r="C6161"/>
      <c r="D6161"/>
      <c r="E6161"/>
    </row>
    <row r="6162" spans="2:5" x14ac:dyDescent="0.45">
      <c r="B6162"/>
      <c r="C6162"/>
      <c r="D6162"/>
      <c r="E6162"/>
    </row>
    <row r="6163" spans="2:5" x14ac:dyDescent="0.45">
      <c r="B6163"/>
      <c r="C6163"/>
      <c r="D6163"/>
      <c r="E6163"/>
    </row>
    <row r="6164" spans="2:5" x14ac:dyDescent="0.45">
      <c r="B6164"/>
      <c r="C6164"/>
      <c r="D6164"/>
      <c r="E6164"/>
    </row>
    <row r="6165" spans="2:5" x14ac:dyDescent="0.45">
      <c r="B6165"/>
      <c r="C6165"/>
      <c r="D6165"/>
      <c r="E6165"/>
    </row>
    <row r="6166" spans="2:5" x14ac:dyDescent="0.45">
      <c r="B6166"/>
      <c r="C6166"/>
      <c r="D6166"/>
      <c r="E6166"/>
    </row>
    <row r="6167" spans="2:5" x14ac:dyDescent="0.45">
      <c r="B6167"/>
      <c r="C6167"/>
      <c r="D6167"/>
      <c r="E6167"/>
    </row>
    <row r="6168" spans="2:5" x14ac:dyDescent="0.45">
      <c r="B6168"/>
      <c r="C6168"/>
      <c r="D6168"/>
      <c r="E6168"/>
    </row>
    <row r="6169" spans="2:5" x14ac:dyDescent="0.45">
      <c r="B6169"/>
      <c r="C6169"/>
      <c r="D6169"/>
      <c r="E6169"/>
    </row>
    <row r="6170" spans="2:5" x14ac:dyDescent="0.45">
      <c r="B6170"/>
      <c r="C6170"/>
      <c r="D6170"/>
      <c r="E6170"/>
    </row>
    <row r="6171" spans="2:5" x14ac:dyDescent="0.45">
      <c r="B6171"/>
      <c r="C6171"/>
      <c r="D6171"/>
      <c r="E6171"/>
    </row>
    <row r="6172" spans="2:5" x14ac:dyDescent="0.45">
      <c r="B6172"/>
      <c r="C6172"/>
      <c r="D6172"/>
      <c r="E6172"/>
    </row>
    <row r="6173" spans="2:5" x14ac:dyDescent="0.45">
      <c r="B6173"/>
      <c r="C6173"/>
      <c r="D6173"/>
      <c r="E6173"/>
    </row>
    <row r="6174" spans="2:5" x14ac:dyDescent="0.45">
      <c r="B6174"/>
      <c r="C6174"/>
      <c r="D6174"/>
      <c r="E6174"/>
    </row>
    <row r="6175" spans="2:5" x14ac:dyDescent="0.45">
      <c r="B6175"/>
      <c r="C6175"/>
      <c r="D6175"/>
      <c r="E6175"/>
    </row>
    <row r="6176" spans="2:5" x14ac:dyDescent="0.45">
      <c r="B6176"/>
      <c r="C6176"/>
      <c r="D6176"/>
      <c r="E6176"/>
    </row>
    <row r="6177" spans="2:5" x14ac:dyDescent="0.45">
      <c r="B6177"/>
      <c r="C6177"/>
      <c r="D6177"/>
      <c r="E6177"/>
    </row>
    <row r="6178" spans="2:5" x14ac:dyDescent="0.45">
      <c r="B6178"/>
      <c r="C6178"/>
      <c r="D6178"/>
      <c r="E6178"/>
    </row>
    <row r="6179" spans="2:5" x14ac:dyDescent="0.45">
      <c r="B6179"/>
      <c r="C6179"/>
      <c r="D6179"/>
      <c r="E6179"/>
    </row>
    <row r="6180" spans="2:5" x14ac:dyDescent="0.45">
      <c r="B6180"/>
      <c r="C6180"/>
      <c r="D6180"/>
      <c r="E6180"/>
    </row>
    <row r="6181" spans="2:5" x14ac:dyDescent="0.45">
      <c r="B6181"/>
      <c r="C6181"/>
      <c r="D6181"/>
      <c r="E6181"/>
    </row>
    <row r="6182" spans="2:5" x14ac:dyDescent="0.45">
      <c r="B6182"/>
      <c r="C6182"/>
      <c r="D6182"/>
      <c r="E6182"/>
    </row>
    <row r="6183" spans="2:5" x14ac:dyDescent="0.45">
      <c r="B6183"/>
      <c r="C6183"/>
      <c r="D6183"/>
      <c r="E6183"/>
    </row>
    <row r="6184" spans="2:5" x14ac:dyDescent="0.45">
      <c r="B6184"/>
      <c r="C6184"/>
      <c r="D6184"/>
      <c r="E6184"/>
    </row>
    <row r="6185" spans="2:5" x14ac:dyDescent="0.45">
      <c r="B6185"/>
      <c r="C6185"/>
      <c r="D6185"/>
      <c r="E6185"/>
    </row>
    <row r="6186" spans="2:5" x14ac:dyDescent="0.45">
      <c r="B6186"/>
      <c r="C6186"/>
      <c r="D6186"/>
      <c r="E6186"/>
    </row>
    <row r="6187" spans="2:5" x14ac:dyDescent="0.45">
      <c r="B6187"/>
      <c r="C6187"/>
      <c r="D6187"/>
      <c r="E6187"/>
    </row>
    <row r="6188" spans="2:5" x14ac:dyDescent="0.45">
      <c r="B6188"/>
      <c r="C6188"/>
      <c r="D6188"/>
      <c r="E6188"/>
    </row>
    <row r="6189" spans="2:5" x14ac:dyDescent="0.45">
      <c r="B6189"/>
      <c r="C6189"/>
      <c r="D6189"/>
      <c r="E6189"/>
    </row>
    <row r="6190" spans="2:5" x14ac:dyDescent="0.45">
      <c r="B6190"/>
      <c r="C6190"/>
      <c r="D6190"/>
      <c r="E6190"/>
    </row>
    <row r="6191" spans="2:5" x14ac:dyDescent="0.45">
      <c r="B6191"/>
      <c r="C6191"/>
      <c r="D6191"/>
      <c r="E6191"/>
    </row>
    <row r="6192" spans="2:5" x14ac:dyDescent="0.45">
      <c r="B6192"/>
      <c r="C6192"/>
      <c r="D6192"/>
      <c r="E6192"/>
    </row>
    <row r="6193" spans="2:5" x14ac:dyDescent="0.45">
      <c r="B6193"/>
      <c r="C6193"/>
      <c r="D6193"/>
      <c r="E6193"/>
    </row>
    <row r="6194" spans="2:5" x14ac:dyDescent="0.45">
      <c r="B6194"/>
      <c r="C6194"/>
      <c r="D6194"/>
      <c r="E6194"/>
    </row>
    <row r="6195" spans="2:5" x14ac:dyDescent="0.45">
      <c r="B6195"/>
      <c r="C6195"/>
      <c r="D6195"/>
      <c r="E6195"/>
    </row>
    <row r="6196" spans="2:5" x14ac:dyDescent="0.45">
      <c r="B6196"/>
      <c r="C6196"/>
      <c r="D6196"/>
      <c r="E6196"/>
    </row>
    <row r="6197" spans="2:5" x14ac:dyDescent="0.45">
      <c r="B6197"/>
      <c r="C6197"/>
      <c r="D6197"/>
      <c r="E6197"/>
    </row>
    <row r="6198" spans="2:5" x14ac:dyDescent="0.45">
      <c r="B6198"/>
      <c r="C6198"/>
      <c r="D6198"/>
      <c r="E6198"/>
    </row>
    <row r="6199" spans="2:5" x14ac:dyDescent="0.45">
      <c r="B6199"/>
      <c r="C6199"/>
      <c r="D6199"/>
      <c r="E6199"/>
    </row>
    <row r="6200" spans="2:5" x14ac:dyDescent="0.45">
      <c r="B6200"/>
      <c r="C6200"/>
      <c r="D6200"/>
      <c r="E6200"/>
    </row>
    <row r="6201" spans="2:5" x14ac:dyDescent="0.45">
      <c r="B6201"/>
      <c r="C6201"/>
      <c r="D6201"/>
      <c r="E6201"/>
    </row>
    <row r="6202" spans="2:5" x14ac:dyDescent="0.45">
      <c r="B6202"/>
      <c r="C6202"/>
      <c r="D6202"/>
      <c r="E6202"/>
    </row>
    <row r="6203" spans="2:5" x14ac:dyDescent="0.45">
      <c r="B6203"/>
      <c r="C6203"/>
      <c r="D6203"/>
      <c r="E6203"/>
    </row>
    <row r="6204" spans="2:5" x14ac:dyDescent="0.45">
      <c r="B6204"/>
      <c r="C6204"/>
      <c r="D6204"/>
      <c r="E6204"/>
    </row>
    <row r="6205" spans="2:5" x14ac:dyDescent="0.45">
      <c r="B6205"/>
      <c r="C6205"/>
      <c r="D6205"/>
      <c r="E6205"/>
    </row>
    <row r="6206" spans="2:5" x14ac:dyDescent="0.45">
      <c r="B6206"/>
      <c r="C6206"/>
      <c r="D6206"/>
      <c r="E6206"/>
    </row>
    <row r="6207" spans="2:5" x14ac:dyDescent="0.45">
      <c r="B6207"/>
      <c r="C6207"/>
      <c r="D6207"/>
      <c r="E6207"/>
    </row>
    <row r="6208" spans="2:5" x14ac:dyDescent="0.45">
      <c r="B6208"/>
      <c r="C6208"/>
      <c r="D6208"/>
      <c r="E6208"/>
    </row>
    <row r="6209" spans="2:5" x14ac:dyDescent="0.45">
      <c r="B6209"/>
      <c r="C6209"/>
      <c r="D6209"/>
      <c r="E6209"/>
    </row>
    <row r="6210" spans="2:5" x14ac:dyDescent="0.45">
      <c r="B6210"/>
      <c r="C6210"/>
      <c r="D6210"/>
      <c r="E6210"/>
    </row>
    <row r="6211" spans="2:5" x14ac:dyDescent="0.45">
      <c r="B6211"/>
      <c r="C6211"/>
      <c r="D6211"/>
      <c r="E6211"/>
    </row>
    <row r="6212" spans="2:5" x14ac:dyDescent="0.45">
      <c r="B6212"/>
      <c r="C6212"/>
      <c r="D6212"/>
      <c r="E6212"/>
    </row>
    <row r="6213" spans="2:5" x14ac:dyDescent="0.45">
      <c r="B6213"/>
      <c r="C6213"/>
      <c r="D6213"/>
      <c r="E6213"/>
    </row>
    <row r="6214" spans="2:5" x14ac:dyDescent="0.45">
      <c r="B6214"/>
      <c r="C6214"/>
      <c r="D6214"/>
      <c r="E6214"/>
    </row>
    <row r="6215" spans="2:5" x14ac:dyDescent="0.45">
      <c r="B6215"/>
      <c r="C6215"/>
      <c r="D6215"/>
      <c r="E6215"/>
    </row>
    <row r="6216" spans="2:5" x14ac:dyDescent="0.45">
      <c r="B6216"/>
      <c r="C6216"/>
      <c r="D6216"/>
      <c r="E6216"/>
    </row>
    <row r="6217" spans="2:5" x14ac:dyDescent="0.45">
      <c r="B6217"/>
      <c r="C6217"/>
      <c r="D6217"/>
      <c r="E6217"/>
    </row>
    <row r="6218" spans="2:5" x14ac:dyDescent="0.45">
      <c r="B6218"/>
      <c r="C6218"/>
      <c r="D6218"/>
      <c r="E6218"/>
    </row>
    <row r="6219" spans="2:5" x14ac:dyDescent="0.45">
      <c r="B6219"/>
      <c r="C6219"/>
      <c r="D6219"/>
      <c r="E6219"/>
    </row>
    <row r="6220" spans="2:5" x14ac:dyDescent="0.45">
      <c r="B6220"/>
      <c r="C6220"/>
      <c r="D6220"/>
      <c r="E6220"/>
    </row>
    <row r="6221" spans="2:5" x14ac:dyDescent="0.45">
      <c r="B6221"/>
      <c r="C6221"/>
      <c r="D6221"/>
      <c r="E6221"/>
    </row>
    <row r="6222" spans="2:5" x14ac:dyDescent="0.45">
      <c r="B6222"/>
      <c r="C6222"/>
      <c r="D6222"/>
      <c r="E6222"/>
    </row>
    <row r="6223" spans="2:5" x14ac:dyDescent="0.45">
      <c r="B6223"/>
      <c r="C6223"/>
      <c r="D6223"/>
      <c r="E6223"/>
    </row>
    <row r="6224" spans="2:5" x14ac:dyDescent="0.45">
      <c r="B6224"/>
      <c r="C6224"/>
      <c r="D6224"/>
      <c r="E6224"/>
    </row>
    <row r="6225" spans="2:5" x14ac:dyDescent="0.45">
      <c r="B6225"/>
      <c r="C6225"/>
      <c r="D6225"/>
      <c r="E6225"/>
    </row>
    <row r="6226" spans="2:5" x14ac:dyDescent="0.45">
      <c r="B6226"/>
      <c r="C6226"/>
      <c r="D6226"/>
      <c r="E6226"/>
    </row>
    <row r="6227" spans="2:5" x14ac:dyDescent="0.45">
      <c r="B6227"/>
      <c r="C6227"/>
      <c r="D6227"/>
      <c r="E6227"/>
    </row>
    <row r="6228" spans="2:5" x14ac:dyDescent="0.45">
      <c r="B6228"/>
      <c r="C6228"/>
      <c r="D6228"/>
      <c r="E6228"/>
    </row>
    <row r="6229" spans="2:5" x14ac:dyDescent="0.45">
      <c r="B6229"/>
      <c r="C6229"/>
      <c r="D6229"/>
      <c r="E6229"/>
    </row>
    <row r="6230" spans="2:5" x14ac:dyDescent="0.45">
      <c r="B6230"/>
      <c r="C6230"/>
      <c r="D6230"/>
      <c r="E6230"/>
    </row>
    <row r="6231" spans="2:5" x14ac:dyDescent="0.45">
      <c r="B6231"/>
      <c r="C6231"/>
      <c r="D6231"/>
      <c r="E6231"/>
    </row>
    <row r="6232" spans="2:5" x14ac:dyDescent="0.45">
      <c r="B6232"/>
      <c r="C6232"/>
      <c r="D6232"/>
      <c r="E6232"/>
    </row>
    <row r="6233" spans="2:5" x14ac:dyDescent="0.45">
      <c r="B6233"/>
      <c r="C6233"/>
      <c r="D6233"/>
      <c r="E6233"/>
    </row>
    <row r="6234" spans="2:5" x14ac:dyDescent="0.45">
      <c r="B6234"/>
      <c r="C6234"/>
      <c r="D6234"/>
      <c r="E6234"/>
    </row>
    <row r="6235" spans="2:5" x14ac:dyDescent="0.45">
      <c r="B6235"/>
      <c r="C6235"/>
      <c r="D6235"/>
      <c r="E6235"/>
    </row>
    <row r="6236" spans="2:5" x14ac:dyDescent="0.45">
      <c r="B6236"/>
      <c r="C6236"/>
      <c r="D6236"/>
      <c r="E6236"/>
    </row>
    <row r="6237" spans="2:5" x14ac:dyDescent="0.45">
      <c r="B6237"/>
      <c r="C6237"/>
      <c r="D6237"/>
      <c r="E6237"/>
    </row>
    <row r="6238" spans="2:5" x14ac:dyDescent="0.45">
      <c r="B6238"/>
      <c r="C6238"/>
      <c r="D6238"/>
      <c r="E6238"/>
    </row>
    <row r="6239" spans="2:5" x14ac:dyDescent="0.45">
      <c r="B6239"/>
      <c r="C6239"/>
      <c r="D6239"/>
      <c r="E6239"/>
    </row>
    <row r="6240" spans="2:5" x14ac:dyDescent="0.45">
      <c r="B6240"/>
      <c r="C6240"/>
      <c r="D6240"/>
      <c r="E6240"/>
    </row>
    <row r="6241" spans="2:5" x14ac:dyDescent="0.45">
      <c r="B6241"/>
      <c r="C6241"/>
      <c r="D6241"/>
      <c r="E6241"/>
    </row>
    <row r="6242" spans="2:5" x14ac:dyDescent="0.45">
      <c r="B6242"/>
      <c r="C6242"/>
      <c r="D6242"/>
      <c r="E6242"/>
    </row>
    <row r="6243" spans="2:5" x14ac:dyDescent="0.45">
      <c r="B6243"/>
      <c r="C6243"/>
      <c r="D6243"/>
      <c r="E6243"/>
    </row>
    <row r="6244" spans="2:5" x14ac:dyDescent="0.45">
      <c r="B6244"/>
      <c r="C6244"/>
      <c r="D6244"/>
      <c r="E6244"/>
    </row>
    <row r="6245" spans="2:5" x14ac:dyDescent="0.45">
      <c r="B6245"/>
      <c r="C6245"/>
      <c r="D6245"/>
      <c r="E6245"/>
    </row>
    <row r="6246" spans="2:5" x14ac:dyDescent="0.45">
      <c r="B6246"/>
      <c r="C6246"/>
      <c r="D6246"/>
      <c r="E6246"/>
    </row>
    <row r="6247" spans="2:5" x14ac:dyDescent="0.45">
      <c r="B6247"/>
      <c r="C6247"/>
      <c r="D6247"/>
      <c r="E6247"/>
    </row>
    <row r="6248" spans="2:5" x14ac:dyDescent="0.45">
      <c r="B6248"/>
      <c r="C6248"/>
      <c r="D6248"/>
      <c r="E6248"/>
    </row>
    <row r="6249" spans="2:5" x14ac:dyDescent="0.45">
      <c r="B6249"/>
      <c r="C6249"/>
      <c r="D6249"/>
      <c r="E6249"/>
    </row>
    <row r="6250" spans="2:5" x14ac:dyDescent="0.45">
      <c r="B6250"/>
      <c r="C6250"/>
      <c r="D6250"/>
      <c r="E6250"/>
    </row>
    <row r="6251" spans="2:5" x14ac:dyDescent="0.45">
      <c r="B6251"/>
      <c r="C6251"/>
      <c r="D6251"/>
      <c r="E6251"/>
    </row>
    <row r="6252" spans="2:5" x14ac:dyDescent="0.45">
      <c r="B6252"/>
      <c r="C6252"/>
      <c r="D6252"/>
      <c r="E6252"/>
    </row>
    <row r="6253" spans="2:5" x14ac:dyDescent="0.45">
      <c r="B6253"/>
      <c r="C6253"/>
      <c r="D6253"/>
      <c r="E6253"/>
    </row>
    <row r="6254" spans="2:5" x14ac:dyDescent="0.45">
      <c r="B6254"/>
      <c r="C6254"/>
      <c r="D6254"/>
      <c r="E6254"/>
    </row>
    <row r="6255" spans="2:5" x14ac:dyDescent="0.45">
      <c r="B6255"/>
      <c r="C6255"/>
      <c r="D6255"/>
      <c r="E6255"/>
    </row>
    <row r="6256" spans="2:5" x14ac:dyDescent="0.45">
      <c r="B6256"/>
      <c r="C6256"/>
      <c r="D6256"/>
      <c r="E6256"/>
    </row>
    <row r="6257" spans="2:6" x14ac:dyDescent="0.45">
      <c r="B6257"/>
      <c r="C6257"/>
      <c r="D6257"/>
      <c r="E6257"/>
    </row>
    <row r="6258" spans="2:6" x14ac:dyDescent="0.45">
      <c r="B6258"/>
      <c r="C6258"/>
      <c r="D6258"/>
      <c r="E6258"/>
    </row>
    <row r="6259" spans="2:6" x14ac:dyDescent="0.45">
      <c r="B6259"/>
      <c r="C6259"/>
      <c r="D6259"/>
      <c r="E6259"/>
    </row>
    <row r="6260" spans="2:6" x14ac:dyDescent="0.45">
      <c r="B6260"/>
      <c r="C6260"/>
      <c r="D6260"/>
      <c r="E6260"/>
    </row>
    <row r="6261" spans="2:6" x14ac:dyDescent="0.45">
      <c r="B6261"/>
      <c r="C6261"/>
      <c r="D6261"/>
      <c r="E6261"/>
    </row>
    <row r="6262" spans="2:6" x14ac:dyDescent="0.45">
      <c r="B6262"/>
      <c r="C6262"/>
      <c r="D6262"/>
      <c r="E6262"/>
    </row>
    <row r="6263" spans="2:6" x14ac:dyDescent="0.45">
      <c r="B6263"/>
      <c r="C6263"/>
      <c r="D6263"/>
      <c r="E6263"/>
    </row>
    <row r="6264" spans="2:6" x14ac:dyDescent="0.45">
      <c r="B6264"/>
      <c r="C6264"/>
      <c r="D6264"/>
      <c r="E6264"/>
    </row>
    <row r="6265" spans="2:6" x14ac:dyDescent="0.45">
      <c r="B6265"/>
      <c r="C6265"/>
      <c r="D6265"/>
      <c r="E6265"/>
    </row>
    <row r="6266" spans="2:6" x14ac:dyDescent="0.45">
      <c r="B6266"/>
      <c r="C6266"/>
      <c r="D6266"/>
      <c r="E6266"/>
    </row>
    <row r="6267" spans="2:6" x14ac:dyDescent="0.45">
      <c r="B6267"/>
      <c r="C6267"/>
      <c r="D6267"/>
      <c r="E6267"/>
      <c r="F6267"/>
    </row>
    <row r="6268" spans="2:6" x14ac:dyDescent="0.45">
      <c r="B6268"/>
      <c r="C6268"/>
      <c r="D6268"/>
      <c r="E6268"/>
      <c r="F6268"/>
    </row>
    <row r="6269" spans="2:6" x14ac:dyDescent="0.45">
      <c r="B6269"/>
      <c r="C6269"/>
      <c r="D6269"/>
      <c r="E6269"/>
      <c r="F6269"/>
    </row>
    <row r="6270" spans="2:6" x14ac:dyDescent="0.45">
      <c r="B6270"/>
      <c r="C6270"/>
      <c r="D6270"/>
      <c r="E6270"/>
      <c r="F6270"/>
    </row>
    <row r="6271" spans="2:6" x14ac:dyDescent="0.45">
      <c r="B6271"/>
      <c r="C6271"/>
      <c r="D6271"/>
      <c r="E6271"/>
      <c r="F6271"/>
    </row>
    <row r="6272" spans="2:6" x14ac:dyDescent="0.45">
      <c r="B6272"/>
      <c r="C6272"/>
      <c r="D6272"/>
      <c r="E6272"/>
      <c r="F6272"/>
    </row>
    <row r="6273" customFormat="1" x14ac:dyDescent="0.45"/>
    <row r="6274" customFormat="1" x14ac:dyDescent="0.45"/>
    <row r="6275" customFormat="1" x14ac:dyDescent="0.45"/>
    <row r="6276" customFormat="1" x14ac:dyDescent="0.45"/>
    <row r="6277" customFormat="1" x14ac:dyDescent="0.45"/>
    <row r="6278" customFormat="1" x14ac:dyDescent="0.45"/>
    <row r="6279" customFormat="1" x14ac:dyDescent="0.45"/>
    <row r="6280" customFormat="1" x14ac:dyDescent="0.45"/>
    <row r="6281" customFormat="1" x14ac:dyDescent="0.45"/>
    <row r="6282" customFormat="1" x14ac:dyDescent="0.45"/>
    <row r="6283" customFormat="1" x14ac:dyDescent="0.45"/>
    <row r="6284" customFormat="1" x14ac:dyDescent="0.45"/>
    <row r="6285" customFormat="1" x14ac:dyDescent="0.45"/>
    <row r="6286" customFormat="1" x14ac:dyDescent="0.45"/>
    <row r="6287" customFormat="1" x14ac:dyDescent="0.45"/>
    <row r="6288" customFormat="1" x14ac:dyDescent="0.45"/>
    <row r="6289" customFormat="1" x14ac:dyDescent="0.45"/>
    <row r="6290" customFormat="1" x14ac:dyDescent="0.45"/>
    <row r="6291" customFormat="1" x14ac:dyDescent="0.45"/>
    <row r="6292" customFormat="1" x14ac:dyDescent="0.45"/>
    <row r="6293" customFormat="1" x14ac:dyDescent="0.45"/>
    <row r="6294" customFormat="1" x14ac:dyDescent="0.45"/>
    <row r="6295" customFormat="1" x14ac:dyDescent="0.45"/>
    <row r="6296" customFormat="1" x14ac:dyDescent="0.45"/>
    <row r="6297" customFormat="1" x14ac:dyDescent="0.45"/>
    <row r="6298" customFormat="1" x14ac:dyDescent="0.45"/>
    <row r="6299" customFormat="1" x14ac:dyDescent="0.45"/>
    <row r="6300" customFormat="1" x14ac:dyDescent="0.45"/>
    <row r="6301" customFormat="1" x14ac:dyDescent="0.45"/>
    <row r="6302" customFormat="1" x14ac:dyDescent="0.45"/>
    <row r="6303" customFormat="1" x14ac:dyDescent="0.45"/>
    <row r="6304" customFormat="1" x14ac:dyDescent="0.45"/>
    <row r="6305" customFormat="1" x14ac:dyDescent="0.45"/>
    <row r="6306" customFormat="1" x14ac:dyDescent="0.45"/>
    <row r="6307" customFormat="1" x14ac:dyDescent="0.45"/>
    <row r="6308" customFormat="1" x14ac:dyDescent="0.45"/>
    <row r="6309" customFormat="1" x14ac:dyDescent="0.45"/>
    <row r="6310" customFormat="1" x14ac:dyDescent="0.45"/>
    <row r="6311" customFormat="1" x14ac:dyDescent="0.45"/>
    <row r="6312" customFormat="1" x14ac:dyDescent="0.45"/>
    <row r="6313" customFormat="1" x14ac:dyDescent="0.45"/>
    <row r="6314" customFormat="1" x14ac:dyDescent="0.45"/>
    <row r="6315" customFormat="1" x14ac:dyDescent="0.45"/>
    <row r="6316" customFormat="1" x14ac:dyDescent="0.45"/>
    <row r="6317" customFormat="1" x14ac:dyDescent="0.45"/>
    <row r="6318" customFormat="1" x14ac:dyDescent="0.45"/>
    <row r="6319" customFormat="1" x14ac:dyDescent="0.45"/>
    <row r="6320" customFormat="1" x14ac:dyDescent="0.45"/>
    <row r="6321" customFormat="1" x14ac:dyDescent="0.45"/>
    <row r="6322" customFormat="1" x14ac:dyDescent="0.45"/>
    <row r="6323" customFormat="1" x14ac:dyDescent="0.45"/>
    <row r="6324" customFormat="1" x14ac:dyDescent="0.45"/>
    <row r="6325" customFormat="1" x14ac:dyDescent="0.45"/>
    <row r="6326" customFormat="1" x14ac:dyDescent="0.45"/>
    <row r="6327" customFormat="1" x14ac:dyDescent="0.45"/>
    <row r="6328" customFormat="1" x14ac:dyDescent="0.45"/>
    <row r="6329" customFormat="1" x14ac:dyDescent="0.45"/>
    <row r="6330" customFormat="1" x14ac:dyDescent="0.45"/>
    <row r="6331" customFormat="1" x14ac:dyDescent="0.45"/>
    <row r="6332" customFormat="1" x14ac:dyDescent="0.45"/>
    <row r="6333" customFormat="1" x14ac:dyDescent="0.45"/>
    <row r="6334" customFormat="1" x14ac:dyDescent="0.45"/>
    <row r="6335" customFormat="1" x14ac:dyDescent="0.45"/>
    <row r="6336" customFormat="1" x14ac:dyDescent="0.45"/>
    <row r="6337" customFormat="1" x14ac:dyDescent="0.45"/>
    <row r="6338" customFormat="1" x14ac:dyDescent="0.45"/>
    <row r="6339" customFormat="1" x14ac:dyDescent="0.45"/>
    <row r="6340" customFormat="1" x14ac:dyDescent="0.45"/>
    <row r="6341" customFormat="1" x14ac:dyDescent="0.45"/>
    <row r="6342" customFormat="1" x14ac:dyDescent="0.45"/>
    <row r="6343" customFormat="1" x14ac:dyDescent="0.45"/>
    <row r="6344" customFormat="1" x14ac:dyDescent="0.45"/>
    <row r="6345" customFormat="1" x14ac:dyDescent="0.45"/>
    <row r="6346" customFormat="1" x14ac:dyDescent="0.45"/>
    <row r="6347" customFormat="1" x14ac:dyDescent="0.45"/>
    <row r="6348" customFormat="1" x14ac:dyDescent="0.45"/>
    <row r="6349" customFormat="1" x14ac:dyDescent="0.45"/>
    <row r="6350" customFormat="1" x14ac:dyDescent="0.45"/>
    <row r="6351" customFormat="1" x14ac:dyDescent="0.45"/>
    <row r="6352" customFormat="1" x14ac:dyDescent="0.45"/>
    <row r="6353" customFormat="1" x14ac:dyDescent="0.45"/>
    <row r="6354" customFormat="1" x14ac:dyDescent="0.45"/>
    <row r="6355" customFormat="1" x14ac:dyDescent="0.45"/>
    <row r="6356" customFormat="1" x14ac:dyDescent="0.45"/>
    <row r="6357" customFormat="1" x14ac:dyDescent="0.45"/>
    <row r="6358" customFormat="1" x14ac:dyDescent="0.45"/>
    <row r="6359" customFormat="1" x14ac:dyDescent="0.45"/>
    <row r="6360" customFormat="1" x14ac:dyDescent="0.45"/>
    <row r="6361" customFormat="1" x14ac:dyDescent="0.45"/>
    <row r="6362" customFormat="1" x14ac:dyDescent="0.45"/>
    <row r="6363" customFormat="1" x14ac:dyDescent="0.45"/>
    <row r="6364" customFormat="1" x14ac:dyDescent="0.45"/>
    <row r="6365" customFormat="1" x14ac:dyDescent="0.45"/>
    <row r="6366" customFormat="1" x14ac:dyDescent="0.45"/>
    <row r="6367" customFormat="1" x14ac:dyDescent="0.45"/>
    <row r="6368" customFormat="1" x14ac:dyDescent="0.45"/>
    <row r="6369" customFormat="1" x14ac:dyDescent="0.45"/>
    <row r="6370" customFormat="1" x14ac:dyDescent="0.45"/>
    <row r="6371" customFormat="1" x14ac:dyDescent="0.45"/>
    <row r="6372" customFormat="1" x14ac:dyDescent="0.45"/>
    <row r="6373" customFormat="1" x14ac:dyDescent="0.45"/>
    <row r="6374" customFormat="1" x14ac:dyDescent="0.45"/>
    <row r="6375" customFormat="1" x14ac:dyDescent="0.45"/>
    <row r="6376" customFormat="1" x14ac:dyDescent="0.45"/>
    <row r="6377" customFormat="1" x14ac:dyDescent="0.45"/>
    <row r="6378" customFormat="1" x14ac:dyDescent="0.45"/>
    <row r="6379" customFormat="1" x14ac:dyDescent="0.45"/>
    <row r="6380" customFormat="1" x14ac:dyDescent="0.45"/>
    <row r="6381" customFormat="1" x14ac:dyDescent="0.45"/>
    <row r="6382" customFormat="1" x14ac:dyDescent="0.45"/>
    <row r="6383" customFormat="1" x14ac:dyDescent="0.45"/>
    <row r="6384" customFormat="1" x14ac:dyDescent="0.45"/>
    <row r="6385" customFormat="1" x14ac:dyDescent="0.45"/>
    <row r="6386" customFormat="1" x14ac:dyDescent="0.45"/>
    <row r="6387" customFormat="1" x14ac:dyDescent="0.45"/>
    <row r="6388" customFormat="1" x14ac:dyDescent="0.45"/>
    <row r="6389" customFormat="1" x14ac:dyDescent="0.45"/>
    <row r="6390" customFormat="1" x14ac:dyDescent="0.45"/>
    <row r="6391" customFormat="1" x14ac:dyDescent="0.45"/>
    <row r="6392" customFormat="1" x14ac:dyDescent="0.45"/>
    <row r="6393" customFormat="1" x14ac:dyDescent="0.45"/>
    <row r="6394" customFormat="1" x14ac:dyDescent="0.45"/>
    <row r="6395" customFormat="1" x14ac:dyDescent="0.45"/>
    <row r="6396" customFormat="1" x14ac:dyDescent="0.45"/>
    <row r="6397" customFormat="1" x14ac:dyDescent="0.45"/>
    <row r="6398" customFormat="1" x14ac:dyDescent="0.45"/>
    <row r="6399" customFormat="1" x14ac:dyDescent="0.45"/>
    <row r="6400" customFormat="1" x14ac:dyDescent="0.45"/>
    <row r="6401" customFormat="1" x14ac:dyDescent="0.45"/>
    <row r="6402" customFormat="1" x14ac:dyDescent="0.45"/>
    <row r="6403" customFormat="1" x14ac:dyDescent="0.45"/>
    <row r="6404" customFormat="1" x14ac:dyDescent="0.45"/>
    <row r="6405" customFormat="1" x14ac:dyDescent="0.45"/>
    <row r="6406" customFormat="1" x14ac:dyDescent="0.45"/>
    <row r="6407" customFormat="1" x14ac:dyDescent="0.45"/>
    <row r="6408" customFormat="1" x14ac:dyDescent="0.45"/>
    <row r="6409" customFormat="1" x14ac:dyDescent="0.45"/>
    <row r="6410" customFormat="1" x14ac:dyDescent="0.45"/>
    <row r="6411" customFormat="1" x14ac:dyDescent="0.45"/>
    <row r="6412" customFormat="1" x14ac:dyDescent="0.45"/>
    <row r="6413" customFormat="1" x14ac:dyDescent="0.45"/>
    <row r="6414" customFormat="1" x14ac:dyDescent="0.45"/>
    <row r="6415" customFormat="1" x14ac:dyDescent="0.45"/>
    <row r="6416" customFormat="1" x14ac:dyDescent="0.45"/>
    <row r="6417" customFormat="1" x14ac:dyDescent="0.45"/>
    <row r="6418" customFormat="1" x14ac:dyDescent="0.45"/>
    <row r="6419" customFormat="1" x14ac:dyDescent="0.45"/>
    <row r="6420" customFormat="1" x14ac:dyDescent="0.45"/>
    <row r="6421" customFormat="1" x14ac:dyDescent="0.45"/>
    <row r="6422" customFormat="1" x14ac:dyDescent="0.45"/>
    <row r="6423" customFormat="1" x14ac:dyDescent="0.45"/>
    <row r="6424" customFormat="1" x14ac:dyDescent="0.45"/>
    <row r="6425" customFormat="1" x14ac:dyDescent="0.45"/>
    <row r="6426" customFormat="1" x14ac:dyDescent="0.45"/>
    <row r="6427" customFormat="1" x14ac:dyDescent="0.45"/>
    <row r="6428" customFormat="1" x14ac:dyDescent="0.45"/>
    <row r="6429" customFormat="1" x14ac:dyDescent="0.45"/>
    <row r="6430" customFormat="1" x14ac:dyDescent="0.45"/>
    <row r="6431" customFormat="1" x14ac:dyDescent="0.45"/>
    <row r="6432" customFormat="1" x14ac:dyDescent="0.45"/>
    <row r="6433" customFormat="1" x14ac:dyDescent="0.45"/>
    <row r="6434" customFormat="1" x14ac:dyDescent="0.45"/>
    <row r="6435" customFormat="1" x14ac:dyDescent="0.45"/>
    <row r="6436" customFormat="1" x14ac:dyDescent="0.45"/>
    <row r="6437" customFormat="1" x14ac:dyDescent="0.45"/>
    <row r="6438" customFormat="1" x14ac:dyDescent="0.45"/>
    <row r="6439" customFormat="1" x14ac:dyDescent="0.45"/>
    <row r="6440" customFormat="1" x14ac:dyDescent="0.45"/>
    <row r="6441" customFormat="1" x14ac:dyDescent="0.45"/>
    <row r="6442" customFormat="1" x14ac:dyDescent="0.45"/>
    <row r="6443" customFormat="1" x14ac:dyDescent="0.45"/>
    <row r="6444" customFormat="1" x14ac:dyDescent="0.45"/>
    <row r="6445" customFormat="1" x14ac:dyDescent="0.45"/>
    <row r="6446" customFormat="1" x14ac:dyDescent="0.45"/>
    <row r="6447" customFormat="1" x14ac:dyDescent="0.45"/>
    <row r="6448" customFormat="1" x14ac:dyDescent="0.45"/>
    <row r="6449" customFormat="1" x14ac:dyDescent="0.45"/>
    <row r="6450" customFormat="1" x14ac:dyDescent="0.45"/>
    <row r="6451" customFormat="1" x14ac:dyDescent="0.45"/>
    <row r="6452" customFormat="1" x14ac:dyDescent="0.45"/>
    <row r="6453" customFormat="1" x14ac:dyDescent="0.45"/>
    <row r="6454" customFormat="1" x14ac:dyDescent="0.45"/>
    <row r="6455" customFormat="1" x14ac:dyDescent="0.45"/>
    <row r="6456" customFormat="1" x14ac:dyDescent="0.45"/>
    <row r="6457" customFormat="1" x14ac:dyDescent="0.45"/>
    <row r="6458" customFormat="1" x14ac:dyDescent="0.45"/>
    <row r="6459" customFormat="1" x14ac:dyDescent="0.45"/>
    <row r="6460" customFormat="1" x14ac:dyDescent="0.45"/>
    <row r="6461" customFormat="1" x14ac:dyDescent="0.45"/>
    <row r="6462" customFormat="1" x14ac:dyDescent="0.45"/>
    <row r="6463" customFormat="1" x14ac:dyDescent="0.45"/>
    <row r="6464" customFormat="1" x14ac:dyDescent="0.45"/>
    <row r="6465" customFormat="1" x14ac:dyDescent="0.45"/>
    <row r="6466" customFormat="1" x14ac:dyDescent="0.45"/>
    <row r="6467" customFormat="1" x14ac:dyDescent="0.45"/>
    <row r="6468" customFormat="1" x14ac:dyDescent="0.45"/>
    <row r="6469" customFormat="1" x14ac:dyDescent="0.45"/>
    <row r="6470" customFormat="1" x14ac:dyDescent="0.45"/>
    <row r="6471" customFormat="1" x14ac:dyDescent="0.45"/>
    <row r="6472" customFormat="1" x14ac:dyDescent="0.45"/>
    <row r="6473" customFormat="1" x14ac:dyDescent="0.45"/>
    <row r="6474" customFormat="1" x14ac:dyDescent="0.45"/>
    <row r="6475" customFormat="1" x14ac:dyDescent="0.45"/>
    <row r="6476" customFormat="1" x14ac:dyDescent="0.45"/>
    <row r="6477" customFormat="1" x14ac:dyDescent="0.45"/>
    <row r="6478" customFormat="1" x14ac:dyDescent="0.45"/>
    <row r="6479" customFormat="1" x14ac:dyDescent="0.45"/>
    <row r="6480" customFormat="1" x14ac:dyDescent="0.45"/>
    <row r="6481" customFormat="1" x14ac:dyDescent="0.45"/>
    <row r="6482" customFormat="1" x14ac:dyDescent="0.45"/>
    <row r="6483" customFormat="1" x14ac:dyDescent="0.45"/>
    <row r="6484" customFormat="1" x14ac:dyDescent="0.45"/>
    <row r="6485" customFormat="1" x14ac:dyDescent="0.45"/>
    <row r="6486" customFormat="1" x14ac:dyDescent="0.45"/>
    <row r="6487" customFormat="1" x14ac:dyDescent="0.45"/>
    <row r="6488" customFormat="1" x14ac:dyDescent="0.45"/>
    <row r="6489" customFormat="1" x14ac:dyDescent="0.45"/>
    <row r="6490" customFormat="1" x14ac:dyDescent="0.45"/>
    <row r="6491" customFormat="1" x14ac:dyDescent="0.45"/>
    <row r="6492" customFormat="1" x14ac:dyDescent="0.45"/>
    <row r="6493" customFormat="1" x14ac:dyDescent="0.45"/>
    <row r="6494" customFormat="1" x14ac:dyDescent="0.45"/>
    <row r="6495" customFormat="1" x14ac:dyDescent="0.45"/>
    <row r="6496" customFormat="1" x14ac:dyDescent="0.45"/>
    <row r="6497" customFormat="1" x14ac:dyDescent="0.45"/>
    <row r="6498" customFormat="1" x14ac:dyDescent="0.45"/>
    <row r="6499" customFormat="1" x14ac:dyDescent="0.45"/>
    <row r="6500" customFormat="1" x14ac:dyDescent="0.45"/>
    <row r="6501" customFormat="1" x14ac:dyDescent="0.45"/>
    <row r="6502" customFormat="1" x14ac:dyDescent="0.45"/>
    <row r="6503" customFormat="1" x14ac:dyDescent="0.45"/>
    <row r="6504" customFormat="1" x14ac:dyDescent="0.45"/>
    <row r="6505" customFormat="1" x14ac:dyDescent="0.45"/>
    <row r="6506" customFormat="1" x14ac:dyDescent="0.45"/>
    <row r="6507" customFormat="1" x14ac:dyDescent="0.45"/>
    <row r="6508" customFormat="1" x14ac:dyDescent="0.45"/>
    <row r="6509" customFormat="1" x14ac:dyDescent="0.45"/>
    <row r="6510" customFormat="1" x14ac:dyDescent="0.45"/>
    <row r="6511" customFormat="1" x14ac:dyDescent="0.45"/>
    <row r="6512" customFormat="1" x14ac:dyDescent="0.45"/>
    <row r="6513" customFormat="1" x14ac:dyDescent="0.45"/>
    <row r="6514" customFormat="1" x14ac:dyDescent="0.45"/>
    <row r="6515" customFormat="1" x14ac:dyDescent="0.45"/>
    <row r="6516" customFormat="1" x14ac:dyDescent="0.45"/>
    <row r="6517" customFormat="1" x14ac:dyDescent="0.45"/>
    <row r="6518" customFormat="1" x14ac:dyDescent="0.45"/>
    <row r="6519" customFormat="1" x14ac:dyDescent="0.45"/>
    <row r="6520" customFormat="1" x14ac:dyDescent="0.45"/>
    <row r="6521" customFormat="1" x14ac:dyDescent="0.45"/>
    <row r="6522" customFormat="1" x14ac:dyDescent="0.45"/>
    <row r="6523" customFormat="1" x14ac:dyDescent="0.45"/>
    <row r="6524" customFormat="1" x14ac:dyDescent="0.45"/>
    <row r="6525" customFormat="1" x14ac:dyDescent="0.45"/>
    <row r="6526" customFormat="1" x14ac:dyDescent="0.45"/>
    <row r="6527" customFormat="1" x14ac:dyDescent="0.45"/>
    <row r="6528" customFormat="1" x14ac:dyDescent="0.45"/>
    <row r="6529" customFormat="1" x14ac:dyDescent="0.45"/>
    <row r="6530" customFormat="1" x14ac:dyDescent="0.45"/>
    <row r="6531" customFormat="1" x14ac:dyDescent="0.45"/>
    <row r="6532" customFormat="1" x14ac:dyDescent="0.45"/>
    <row r="6533" customFormat="1" x14ac:dyDescent="0.45"/>
    <row r="6534" customFormat="1" x14ac:dyDescent="0.45"/>
    <row r="6535" customFormat="1" x14ac:dyDescent="0.45"/>
    <row r="6536" customFormat="1" x14ac:dyDescent="0.45"/>
    <row r="6537" customFormat="1" x14ac:dyDescent="0.45"/>
    <row r="6538" customFormat="1" x14ac:dyDescent="0.45"/>
    <row r="6539" customFormat="1" x14ac:dyDescent="0.45"/>
    <row r="6540" customFormat="1" x14ac:dyDescent="0.45"/>
    <row r="6541" customFormat="1" x14ac:dyDescent="0.45"/>
    <row r="6542" customFormat="1" x14ac:dyDescent="0.45"/>
    <row r="6543" customFormat="1" x14ac:dyDescent="0.45"/>
    <row r="6544" customFormat="1" x14ac:dyDescent="0.45"/>
    <row r="6545" customFormat="1" x14ac:dyDescent="0.45"/>
    <row r="6546" customFormat="1" x14ac:dyDescent="0.45"/>
    <row r="6547" customFormat="1" x14ac:dyDescent="0.45"/>
    <row r="6548" customFormat="1" x14ac:dyDescent="0.45"/>
    <row r="6549" customFormat="1" x14ac:dyDescent="0.45"/>
    <row r="6550" customFormat="1" x14ac:dyDescent="0.45"/>
    <row r="6551" customFormat="1" x14ac:dyDescent="0.45"/>
    <row r="6552" customFormat="1" x14ac:dyDescent="0.45"/>
    <row r="6553" customFormat="1" x14ac:dyDescent="0.45"/>
    <row r="6554" customFormat="1" x14ac:dyDescent="0.45"/>
    <row r="6555" customFormat="1" x14ac:dyDescent="0.45"/>
    <row r="6556" customFormat="1" x14ac:dyDescent="0.45"/>
    <row r="6557" customFormat="1" x14ac:dyDescent="0.45"/>
    <row r="6558" customFormat="1" x14ac:dyDescent="0.45"/>
    <row r="6559" customFormat="1" x14ac:dyDescent="0.45"/>
    <row r="6560" customFormat="1" x14ac:dyDescent="0.45"/>
    <row r="6561" customFormat="1" x14ac:dyDescent="0.45"/>
    <row r="6562" customFormat="1" x14ac:dyDescent="0.45"/>
    <row r="6563" customFormat="1" x14ac:dyDescent="0.45"/>
    <row r="6564" customFormat="1" x14ac:dyDescent="0.45"/>
    <row r="6565" customFormat="1" x14ac:dyDescent="0.45"/>
    <row r="6566" customFormat="1" x14ac:dyDescent="0.45"/>
    <row r="6567" customFormat="1" x14ac:dyDescent="0.45"/>
    <row r="6568" customFormat="1" x14ac:dyDescent="0.45"/>
    <row r="6569" customFormat="1" x14ac:dyDescent="0.45"/>
    <row r="6570" customFormat="1" x14ac:dyDescent="0.45"/>
    <row r="6571" customFormat="1" x14ac:dyDescent="0.45"/>
    <row r="6572" customFormat="1" x14ac:dyDescent="0.45"/>
    <row r="6573" customFormat="1" x14ac:dyDescent="0.45"/>
    <row r="6574" customFormat="1" x14ac:dyDescent="0.45"/>
    <row r="6575" customFormat="1" x14ac:dyDescent="0.45"/>
    <row r="6576" customFormat="1" x14ac:dyDescent="0.45"/>
    <row r="6577" customFormat="1" x14ac:dyDescent="0.45"/>
    <row r="6578" customFormat="1" x14ac:dyDescent="0.45"/>
    <row r="6579" customFormat="1" x14ac:dyDescent="0.45"/>
    <row r="6580" customFormat="1" x14ac:dyDescent="0.45"/>
    <row r="6581" customFormat="1" x14ac:dyDescent="0.45"/>
    <row r="6582" customFormat="1" x14ac:dyDescent="0.45"/>
    <row r="6583" customFormat="1" x14ac:dyDescent="0.45"/>
    <row r="6584" customFormat="1" x14ac:dyDescent="0.45"/>
    <row r="6585" customFormat="1" x14ac:dyDescent="0.45"/>
    <row r="6586" customFormat="1" x14ac:dyDescent="0.45"/>
    <row r="6587" customFormat="1" x14ac:dyDescent="0.45"/>
    <row r="6588" customFormat="1" x14ac:dyDescent="0.45"/>
    <row r="6589" customFormat="1" x14ac:dyDescent="0.45"/>
    <row r="6590" customFormat="1" x14ac:dyDescent="0.45"/>
    <row r="6591" customFormat="1" x14ac:dyDescent="0.45"/>
    <row r="6592" customFormat="1" x14ac:dyDescent="0.45"/>
    <row r="6593" customFormat="1" x14ac:dyDescent="0.45"/>
    <row r="6594" customFormat="1" x14ac:dyDescent="0.45"/>
    <row r="6595" customFormat="1" x14ac:dyDescent="0.45"/>
    <row r="6596" customFormat="1" x14ac:dyDescent="0.45"/>
    <row r="6597" customFormat="1" x14ac:dyDescent="0.45"/>
    <row r="6598" customFormat="1" x14ac:dyDescent="0.45"/>
    <row r="6599" customFormat="1" x14ac:dyDescent="0.45"/>
    <row r="6600" customFormat="1" x14ac:dyDescent="0.45"/>
    <row r="6601" customFormat="1" x14ac:dyDescent="0.45"/>
    <row r="6602" customFormat="1" x14ac:dyDescent="0.45"/>
    <row r="6603" customFormat="1" x14ac:dyDescent="0.45"/>
    <row r="6604" customFormat="1" x14ac:dyDescent="0.45"/>
    <row r="6605" customFormat="1" x14ac:dyDescent="0.45"/>
    <row r="6606" customFormat="1" x14ac:dyDescent="0.45"/>
    <row r="6607" customFormat="1" x14ac:dyDescent="0.45"/>
    <row r="6608" customFormat="1" x14ac:dyDescent="0.45"/>
    <row r="6609" customFormat="1" x14ac:dyDescent="0.45"/>
    <row r="6610" customFormat="1" x14ac:dyDescent="0.45"/>
    <row r="6611" customFormat="1" x14ac:dyDescent="0.45"/>
    <row r="6612" customFormat="1" x14ac:dyDescent="0.45"/>
    <row r="6613" customFormat="1" x14ac:dyDescent="0.45"/>
    <row r="6614" customFormat="1" x14ac:dyDescent="0.45"/>
    <row r="6615" customFormat="1" x14ac:dyDescent="0.45"/>
    <row r="6616" customFormat="1" x14ac:dyDescent="0.45"/>
    <row r="6617" customFormat="1" x14ac:dyDescent="0.45"/>
    <row r="6618" customFormat="1" x14ac:dyDescent="0.45"/>
    <row r="6619" customFormat="1" x14ac:dyDescent="0.45"/>
    <row r="6620" customFormat="1" x14ac:dyDescent="0.45"/>
    <row r="6621" customFormat="1" x14ac:dyDescent="0.45"/>
    <row r="6622" customFormat="1" x14ac:dyDescent="0.45"/>
    <row r="6623" customFormat="1" x14ac:dyDescent="0.45"/>
    <row r="6624" customFormat="1" x14ac:dyDescent="0.45"/>
    <row r="6625" customFormat="1" x14ac:dyDescent="0.45"/>
    <row r="6626" customFormat="1" x14ac:dyDescent="0.45"/>
    <row r="6627" customFormat="1" x14ac:dyDescent="0.45"/>
    <row r="6628" customFormat="1" x14ac:dyDescent="0.45"/>
    <row r="6629" customFormat="1" x14ac:dyDescent="0.45"/>
    <row r="6630" customFormat="1" x14ac:dyDescent="0.45"/>
    <row r="6631" customFormat="1" x14ac:dyDescent="0.45"/>
    <row r="6632" customFormat="1" x14ac:dyDescent="0.45"/>
    <row r="6633" customFormat="1" x14ac:dyDescent="0.45"/>
    <row r="6634" customFormat="1" x14ac:dyDescent="0.45"/>
    <row r="6635" customFormat="1" x14ac:dyDescent="0.45"/>
    <row r="6636" customFormat="1" x14ac:dyDescent="0.45"/>
    <row r="6637" customFormat="1" x14ac:dyDescent="0.45"/>
    <row r="6638" customFormat="1" x14ac:dyDescent="0.45"/>
    <row r="6639" customFormat="1" x14ac:dyDescent="0.45"/>
    <row r="6640" customFormat="1" x14ac:dyDescent="0.45"/>
    <row r="6641" customFormat="1" x14ac:dyDescent="0.45"/>
    <row r="6642" customFormat="1" x14ac:dyDescent="0.45"/>
    <row r="6643" customFormat="1" x14ac:dyDescent="0.45"/>
    <row r="6644" customFormat="1" x14ac:dyDescent="0.45"/>
    <row r="6645" customFormat="1" x14ac:dyDescent="0.45"/>
    <row r="6646" customFormat="1" x14ac:dyDescent="0.45"/>
    <row r="6647" customFormat="1" x14ac:dyDescent="0.45"/>
    <row r="6648" customFormat="1" x14ac:dyDescent="0.45"/>
    <row r="6649" customFormat="1" x14ac:dyDescent="0.45"/>
    <row r="6650" customFormat="1" x14ac:dyDescent="0.45"/>
    <row r="6651" customFormat="1" x14ac:dyDescent="0.45"/>
    <row r="6652" customFormat="1" x14ac:dyDescent="0.45"/>
    <row r="6653" customFormat="1" x14ac:dyDescent="0.45"/>
    <row r="6654" customFormat="1" x14ac:dyDescent="0.45"/>
    <row r="6655" customFormat="1" x14ac:dyDescent="0.45"/>
    <row r="6656" customFormat="1" x14ac:dyDescent="0.45"/>
    <row r="6657" customFormat="1" x14ac:dyDescent="0.45"/>
    <row r="6658" customFormat="1" x14ac:dyDescent="0.45"/>
    <row r="6659" customFormat="1" x14ac:dyDescent="0.45"/>
    <row r="6660" customFormat="1" x14ac:dyDescent="0.45"/>
    <row r="6661" customFormat="1" x14ac:dyDescent="0.45"/>
    <row r="6662" customFormat="1" x14ac:dyDescent="0.45"/>
    <row r="6663" customFormat="1" x14ac:dyDescent="0.45"/>
    <row r="6664" customFormat="1" x14ac:dyDescent="0.45"/>
    <row r="6665" customFormat="1" x14ac:dyDescent="0.45"/>
    <row r="6666" customFormat="1" x14ac:dyDescent="0.45"/>
    <row r="6667" customFormat="1" x14ac:dyDescent="0.45"/>
    <row r="6668" customFormat="1" x14ac:dyDescent="0.45"/>
    <row r="6669" customFormat="1" x14ac:dyDescent="0.45"/>
    <row r="6670" customFormat="1" x14ac:dyDescent="0.45"/>
    <row r="6671" customFormat="1" x14ac:dyDescent="0.45"/>
    <row r="6672" customFormat="1" x14ac:dyDescent="0.45"/>
    <row r="6673" customFormat="1" x14ac:dyDescent="0.45"/>
    <row r="6674" customFormat="1" x14ac:dyDescent="0.45"/>
    <row r="6675" customFormat="1" x14ac:dyDescent="0.45"/>
    <row r="6676" customFormat="1" x14ac:dyDescent="0.45"/>
    <row r="6677" customFormat="1" x14ac:dyDescent="0.45"/>
    <row r="6678" customFormat="1" x14ac:dyDescent="0.45"/>
    <row r="6679" customFormat="1" x14ac:dyDescent="0.45"/>
    <row r="6680" customFormat="1" x14ac:dyDescent="0.45"/>
    <row r="6681" customFormat="1" x14ac:dyDescent="0.45"/>
    <row r="6682" customFormat="1" x14ac:dyDescent="0.45"/>
    <row r="6683" customFormat="1" x14ac:dyDescent="0.45"/>
    <row r="6684" customFormat="1" x14ac:dyDescent="0.45"/>
    <row r="6685" customFormat="1" x14ac:dyDescent="0.45"/>
    <row r="6686" customFormat="1" x14ac:dyDescent="0.45"/>
    <row r="6687" customFormat="1" x14ac:dyDescent="0.45"/>
    <row r="6688" customFormat="1" x14ac:dyDescent="0.45"/>
    <row r="6689" customFormat="1" x14ac:dyDescent="0.45"/>
    <row r="6690" customFormat="1" x14ac:dyDescent="0.45"/>
    <row r="6691" customFormat="1" x14ac:dyDescent="0.45"/>
    <row r="6692" customFormat="1" x14ac:dyDescent="0.45"/>
    <row r="6693" customFormat="1" x14ac:dyDescent="0.45"/>
    <row r="6694" customFormat="1" x14ac:dyDescent="0.45"/>
    <row r="6695" customFormat="1" x14ac:dyDescent="0.45"/>
    <row r="6696" customFormat="1" x14ac:dyDescent="0.45"/>
    <row r="6697" customFormat="1" x14ac:dyDescent="0.45"/>
    <row r="6698" customFormat="1" x14ac:dyDescent="0.45"/>
    <row r="6699" customFormat="1" x14ac:dyDescent="0.45"/>
    <row r="6700" customFormat="1" x14ac:dyDescent="0.45"/>
    <row r="6701" customFormat="1" x14ac:dyDescent="0.45"/>
    <row r="6702" customFormat="1" x14ac:dyDescent="0.45"/>
    <row r="6703" customFormat="1" x14ac:dyDescent="0.45"/>
    <row r="6704" customFormat="1" x14ac:dyDescent="0.45"/>
    <row r="6705" customFormat="1" x14ac:dyDescent="0.45"/>
    <row r="6706" customFormat="1" x14ac:dyDescent="0.45"/>
    <row r="6707" customFormat="1" x14ac:dyDescent="0.45"/>
    <row r="6708" customFormat="1" x14ac:dyDescent="0.45"/>
    <row r="6709" customFormat="1" x14ac:dyDescent="0.45"/>
    <row r="6710" customFormat="1" x14ac:dyDescent="0.45"/>
    <row r="6711" customFormat="1" x14ac:dyDescent="0.45"/>
    <row r="6712" customFormat="1" x14ac:dyDescent="0.45"/>
    <row r="6713" customFormat="1" x14ac:dyDescent="0.45"/>
    <row r="6714" customFormat="1" x14ac:dyDescent="0.45"/>
    <row r="6715" customFormat="1" x14ac:dyDescent="0.45"/>
    <row r="6716" customFormat="1" x14ac:dyDescent="0.45"/>
    <row r="6717" customFormat="1" x14ac:dyDescent="0.45"/>
    <row r="6718" customFormat="1" x14ac:dyDescent="0.45"/>
    <row r="6719" customFormat="1" x14ac:dyDescent="0.45"/>
    <row r="6720" customFormat="1" x14ac:dyDescent="0.45"/>
    <row r="6721" customFormat="1" x14ac:dyDescent="0.45"/>
    <row r="6722" customFormat="1" x14ac:dyDescent="0.45"/>
    <row r="6723" customFormat="1" x14ac:dyDescent="0.45"/>
    <row r="6724" customFormat="1" x14ac:dyDescent="0.45"/>
    <row r="6725" customFormat="1" x14ac:dyDescent="0.45"/>
    <row r="6726" customFormat="1" x14ac:dyDescent="0.45"/>
    <row r="6727" customFormat="1" x14ac:dyDescent="0.45"/>
    <row r="6728" customFormat="1" x14ac:dyDescent="0.45"/>
    <row r="6729" customFormat="1" x14ac:dyDescent="0.45"/>
    <row r="6730" customFormat="1" x14ac:dyDescent="0.45"/>
    <row r="6731" customFormat="1" x14ac:dyDescent="0.45"/>
    <row r="6732" customFormat="1" x14ac:dyDescent="0.45"/>
    <row r="6733" customFormat="1" x14ac:dyDescent="0.45"/>
    <row r="6734" customFormat="1" x14ac:dyDescent="0.45"/>
    <row r="6735" customFormat="1" x14ac:dyDescent="0.45"/>
    <row r="6736" customFormat="1" x14ac:dyDescent="0.45"/>
    <row r="6737" customFormat="1" x14ac:dyDescent="0.45"/>
    <row r="6738" customFormat="1" x14ac:dyDescent="0.45"/>
    <row r="6739" customFormat="1" x14ac:dyDescent="0.45"/>
    <row r="6740" customFormat="1" x14ac:dyDescent="0.45"/>
    <row r="6741" customFormat="1" x14ac:dyDescent="0.45"/>
    <row r="6742" customFormat="1" x14ac:dyDescent="0.45"/>
    <row r="6743" customFormat="1" x14ac:dyDescent="0.45"/>
    <row r="6744" customFormat="1" x14ac:dyDescent="0.45"/>
    <row r="6745" customFormat="1" x14ac:dyDescent="0.45"/>
    <row r="6746" customFormat="1" x14ac:dyDescent="0.45"/>
    <row r="6747" customFormat="1" x14ac:dyDescent="0.45"/>
    <row r="6748" customFormat="1" x14ac:dyDescent="0.45"/>
    <row r="6749" customFormat="1" x14ac:dyDescent="0.45"/>
    <row r="6750" customFormat="1" x14ac:dyDescent="0.45"/>
    <row r="6751" customFormat="1" x14ac:dyDescent="0.45"/>
    <row r="6752" customFormat="1" x14ac:dyDescent="0.45"/>
    <row r="6753" customFormat="1" x14ac:dyDescent="0.45"/>
    <row r="6754" customFormat="1" x14ac:dyDescent="0.45"/>
    <row r="6755" customFormat="1" x14ac:dyDescent="0.45"/>
    <row r="6756" customFormat="1" x14ac:dyDescent="0.45"/>
    <row r="6757" customFormat="1" x14ac:dyDescent="0.45"/>
    <row r="6758" customFormat="1" x14ac:dyDescent="0.45"/>
    <row r="6759" customFormat="1" x14ac:dyDescent="0.45"/>
    <row r="6760" customFormat="1" x14ac:dyDescent="0.45"/>
    <row r="6761" customFormat="1" x14ac:dyDescent="0.45"/>
    <row r="6762" customFormat="1" x14ac:dyDescent="0.45"/>
    <row r="6763" customFormat="1" x14ac:dyDescent="0.45"/>
    <row r="6764" customFormat="1" x14ac:dyDescent="0.45"/>
    <row r="6765" customFormat="1" x14ac:dyDescent="0.45"/>
    <row r="6766" customFormat="1" x14ac:dyDescent="0.45"/>
    <row r="6767" customFormat="1" x14ac:dyDescent="0.45"/>
    <row r="6768" customFormat="1" x14ac:dyDescent="0.45"/>
    <row r="6769" customFormat="1" x14ac:dyDescent="0.45"/>
    <row r="6770" customFormat="1" x14ac:dyDescent="0.45"/>
    <row r="6771" customFormat="1" x14ac:dyDescent="0.45"/>
    <row r="6772" customFormat="1" x14ac:dyDescent="0.45"/>
    <row r="6773" customFormat="1" x14ac:dyDescent="0.45"/>
    <row r="6774" customFormat="1" x14ac:dyDescent="0.45"/>
    <row r="6775" customFormat="1" x14ac:dyDescent="0.45"/>
    <row r="6776" customFormat="1" x14ac:dyDescent="0.45"/>
    <row r="6777" customFormat="1" x14ac:dyDescent="0.45"/>
    <row r="6778" customFormat="1" x14ac:dyDescent="0.45"/>
    <row r="6779" customFormat="1" x14ac:dyDescent="0.45"/>
    <row r="6780" customFormat="1" x14ac:dyDescent="0.45"/>
    <row r="6781" customFormat="1" x14ac:dyDescent="0.45"/>
    <row r="6782" customFormat="1" x14ac:dyDescent="0.45"/>
    <row r="6783" customFormat="1" x14ac:dyDescent="0.45"/>
    <row r="6784" customFormat="1" x14ac:dyDescent="0.45"/>
    <row r="6785" customFormat="1" x14ac:dyDescent="0.45"/>
    <row r="6786" customFormat="1" x14ac:dyDescent="0.45"/>
    <row r="6787" customFormat="1" x14ac:dyDescent="0.45"/>
    <row r="6788" customFormat="1" x14ac:dyDescent="0.45"/>
    <row r="6789" customFormat="1" x14ac:dyDescent="0.45"/>
    <row r="6790" customFormat="1" x14ac:dyDescent="0.45"/>
    <row r="6791" customFormat="1" x14ac:dyDescent="0.45"/>
    <row r="6792" customFormat="1" x14ac:dyDescent="0.45"/>
    <row r="6793" customFormat="1" x14ac:dyDescent="0.45"/>
    <row r="6794" customFormat="1" x14ac:dyDescent="0.45"/>
    <row r="6795" customFormat="1" x14ac:dyDescent="0.45"/>
    <row r="6796" customFormat="1" x14ac:dyDescent="0.45"/>
    <row r="6797" customFormat="1" x14ac:dyDescent="0.45"/>
    <row r="6798" customFormat="1" x14ac:dyDescent="0.45"/>
    <row r="6799" customFormat="1" x14ac:dyDescent="0.45"/>
    <row r="6800" customFormat="1" x14ac:dyDescent="0.45"/>
    <row r="6801" customFormat="1" x14ac:dyDescent="0.45"/>
    <row r="6802" customFormat="1" x14ac:dyDescent="0.45"/>
    <row r="6803" customFormat="1" x14ac:dyDescent="0.45"/>
    <row r="6804" customFormat="1" x14ac:dyDescent="0.45"/>
    <row r="6805" customFormat="1" x14ac:dyDescent="0.45"/>
    <row r="6806" customFormat="1" x14ac:dyDescent="0.45"/>
    <row r="6807" customFormat="1" x14ac:dyDescent="0.45"/>
    <row r="6808" customFormat="1" x14ac:dyDescent="0.45"/>
    <row r="6809" customFormat="1" x14ac:dyDescent="0.45"/>
    <row r="6810" customFormat="1" x14ac:dyDescent="0.45"/>
    <row r="6811" customFormat="1" x14ac:dyDescent="0.45"/>
    <row r="6812" customFormat="1" x14ac:dyDescent="0.45"/>
    <row r="6813" customFormat="1" x14ac:dyDescent="0.45"/>
    <row r="6814" customFormat="1" x14ac:dyDescent="0.45"/>
    <row r="6815" customFormat="1" x14ac:dyDescent="0.45"/>
    <row r="6816" customFormat="1" x14ac:dyDescent="0.45"/>
    <row r="6817" customFormat="1" x14ac:dyDescent="0.45"/>
    <row r="6818" customFormat="1" x14ac:dyDescent="0.45"/>
    <row r="6819" customFormat="1" x14ac:dyDescent="0.45"/>
    <row r="6820" customFormat="1" x14ac:dyDescent="0.45"/>
    <row r="6821" customFormat="1" x14ac:dyDescent="0.45"/>
    <row r="6822" customFormat="1" x14ac:dyDescent="0.45"/>
    <row r="6823" customFormat="1" x14ac:dyDescent="0.45"/>
    <row r="6824" customFormat="1" x14ac:dyDescent="0.45"/>
    <row r="6825" customFormat="1" x14ac:dyDescent="0.45"/>
    <row r="6826" customFormat="1" x14ac:dyDescent="0.45"/>
    <row r="6827" customFormat="1" x14ac:dyDescent="0.45"/>
    <row r="6828" customFormat="1" x14ac:dyDescent="0.45"/>
    <row r="6829" customFormat="1" x14ac:dyDescent="0.45"/>
    <row r="6830" customFormat="1" x14ac:dyDescent="0.45"/>
    <row r="6831" customFormat="1" x14ac:dyDescent="0.45"/>
    <row r="6832" customFormat="1" x14ac:dyDescent="0.45"/>
    <row r="6833" customFormat="1" x14ac:dyDescent="0.45"/>
    <row r="6834" customFormat="1" x14ac:dyDescent="0.45"/>
    <row r="6835" customFormat="1" x14ac:dyDescent="0.45"/>
    <row r="6836" customFormat="1" x14ac:dyDescent="0.45"/>
    <row r="6837" customFormat="1" x14ac:dyDescent="0.45"/>
    <row r="6838" customFormat="1" x14ac:dyDescent="0.45"/>
    <row r="6839" customFormat="1" x14ac:dyDescent="0.45"/>
    <row r="6840" customFormat="1" x14ac:dyDescent="0.45"/>
    <row r="6841" customFormat="1" x14ac:dyDescent="0.45"/>
    <row r="6842" customFormat="1" x14ac:dyDescent="0.45"/>
    <row r="6843" customFormat="1" x14ac:dyDescent="0.45"/>
    <row r="6844" customFormat="1" x14ac:dyDescent="0.45"/>
    <row r="6845" customFormat="1" x14ac:dyDescent="0.45"/>
    <row r="6846" customFormat="1" x14ac:dyDescent="0.45"/>
    <row r="6847" customFormat="1" x14ac:dyDescent="0.45"/>
    <row r="6848" customFormat="1" x14ac:dyDescent="0.45"/>
    <row r="6849" customFormat="1" x14ac:dyDescent="0.45"/>
    <row r="6850" customFormat="1" x14ac:dyDescent="0.45"/>
    <row r="6851" customFormat="1" x14ac:dyDescent="0.45"/>
    <row r="6852" customFormat="1" x14ac:dyDescent="0.45"/>
    <row r="6853" customFormat="1" x14ac:dyDescent="0.45"/>
    <row r="6854" customFormat="1" x14ac:dyDescent="0.45"/>
    <row r="6855" customFormat="1" x14ac:dyDescent="0.45"/>
    <row r="6856" customFormat="1" x14ac:dyDescent="0.45"/>
    <row r="6857" customFormat="1" x14ac:dyDescent="0.45"/>
    <row r="6858" customFormat="1" x14ac:dyDescent="0.45"/>
    <row r="6859" customFormat="1" x14ac:dyDescent="0.45"/>
    <row r="6860" customFormat="1" x14ac:dyDescent="0.45"/>
    <row r="6861" customFormat="1" x14ac:dyDescent="0.45"/>
    <row r="6862" customFormat="1" x14ac:dyDescent="0.45"/>
    <row r="6863" customFormat="1" x14ac:dyDescent="0.45"/>
    <row r="6864" customFormat="1" x14ac:dyDescent="0.45"/>
    <row r="6865" customFormat="1" x14ac:dyDescent="0.45"/>
    <row r="6866" customFormat="1" x14ac:dyDescent="0.45"/>
    <row r="6867" customFormat="1" x14ac:dyDescent="0.45"/>
    <row r="6868" customFormat="1" x14ac:dyDescent="0.45"/>
    <row r="6869" customFormat="1" x14ac:dyDescent="0.45"/>
    <row r="6870" customFormat="1" x14ac:dyDescent="0.45"/>
    <row r="6871" customFormat="1" x14ac:dyDescent="0.45"/>
    <row r="6872" customFormat="1" x14ac:dyDescent="0.45"/>
    <row r="6873" customFormat="1" x14ac:dyDescent="0.45"/>
    <row r="6874" customFormat="1" x14ac:dyDescent="0.45"/>
    <row r="6875" customFormat="1" x14ac:dyDescent="0.45"/>
    <row r="6876" customFormat="1" x14ac:dyDescent="0.45"/>
    <row r="6877" customFormat="1" x14ac:dyDescent="0.45"/>
    <row r="6878" customFormat="1" x14ac:dyDescent="0.45"/>
    <row r="6879" customFormat="1" x14ac:dyDescent="0.45"/>
    <row r="6880" customFormat="1" x14ac:dyDescent="0.45"/>
    <row r="6881" customFormat="1" x14ac:dyDescent="0.45"/>
    <row r="6882" customFormat="1" x14ac:dyDescent="0.45"/>
    <row r="6883" customFormat="1" x14ac:dyDescent="0.45"/>
    <row r="6884" customFormat="1" x14ac:dyDescent="0.45"/>
    <row r="6885" customFormat="1" x14ac:dyDescent="0.45"/>
    <row r="6886" customFormat="1" x14ac:dyDescent="0.45"/>
    <row r="6887" customFormat="1" x14ac:dyDescent="0.45"/>
    <row r="6888" customFormat="1" x14ac:dyDescent="0.45"/>
    <row r="6889" customFormat="1" x14ac:dyDescent="0.45"/>
    <row r="6890" customFormat="1" x14ac:dyDescent="0.45"/>
    <row r="6891" customFormat="1" x14ac:dyDescent="0.45"/>
    <row r="6892" customFormat="1" x14ac:dyDescent="0.45"/>
    <row r="6893" customFormat="1" x14ac:dyDescent="0.45"/>
    <row r="6894" customFormat="1" x14ac:dyDescent="0.45"/>
    <row r="6895" customFormat="1" x14ac:dyDescent="0.45"/>
    <row r="6896" customFormat="1" x14ac:dyDescent="0.45"/>
    <row r="6897" customFormat="1" x14ac:dyDescent="0.45"/>
    <row r="6898" customFormat="1" x14ac:dyDescent="0.45"/>
    <row r="6899" customFormat="1" x14ac:dyDescent="0.45"/>
    <row r="6900" customFormat="1" x14ac:dyDescent="0.45"/>
    <row r="6901" customFormat="1" x14ac:dyDescent="0.45"/>
    <row r="6902" customFormat="1" x14ac:dyDescent="0.45"/>
    <row r="6903" customFormat="1" x14ac:dyDescent="0.45"/>
    <row r="6904" customFormat="1" x14ac:dyDescent="0.45"/>
    <row r="6905" customFormat="1" x14ac:dyDescent="0.45"/>
    <row r="6906" customFormat="1" x14ac:dyDescent="0.45"/>
    <row r="6907" customFormat="1" x14ac:dyDescent="0.45"/>
    <row r="6908" customFormat="1" x14ac:dyDescent="0.45"/>
    <row r="6909" customFormat="1" x14ac:dyDescent="0.45"/>
    <row r="6910" customFormat="1" x14ac:dyDescent="0.45"/>
    <row r="6911" customFormat="1" x14ac:dyDescent="0.45"/>
    <row r="6912" customFormat="1" x14ac:dyDescent="0.45"/>
    <row r="6913" customFormat="1" x14ac:dyDescent="0.45"/>
    <row r="6914" customFormat="1" x14ac:dyDescent="0.45"/>
    <row r="6915" customFormat="1" x14ac:dyDescent="0.45"/>
    <row r="6916" customFormat="1" x14ac:dyDescent="0.45"/>
    <row r="6917" customFormat="1" x14ac:dyDescent="0.45"/>
    <row r="6918" customFormat="1" x14ac:dyDescent="0.45"/>
    <row r="6919" customFormat="1" x14ac:dyDescent="0.45"/>
    <row r="6920" customFormat="1" x14ac:dyDescent="0.45"/>
    <row r="6921" customFormat="1" x14ac:dyDescent="0.45"/>
    <row r="6922" customFormat="1" x14ac:dyDescent="0.45"/>
    <row r="6923" customFormat="1" x14ac:dyDescent="0.45"/>
    <row r="6924" customFormat="1" x14ac:dyDescent="0.45"/>
    <row r="6925" customFormat="1" x14ac:dyDescent="0.45"/>
    <row r="6926" customFormat="1" x14ac:dyDescent="0.45"/>
    <row r="6927" customFormat="1" x14ac:dyDescent="0.45"/>
    <row r="6928" customFormat="1" x14ac:dyDescent="0.45"/>
    <row r="6929" customFormat="1" x14ac:dyDescent="0.45"/>
    <row r="6930" customFormat="1" x14ac:dyDescent="0.45"/>
    <row r="6931" customFormat="1" x14ac:dyDescent="0.45"/>
    <row r="6932" customFormat="1" x14ac:dyDescent="0.45"/>
    <row r="6933" customFormat="1" x14ac:dyDescent="0.45"/>
    <row r="6934" customFormat="1" x14ac:dyDescent="0.45"/>
    <row r="6935" customFormat="1" x14ac:dyDescent="0.45"/>
    <row r="6936" customFormat="1" x14ac:dyDescent="0.45"/>
    <row r="6937" customFormat="1" x14ac:dyDescent="0.45"/>
    <row r="6938" customFormat="1" x14ac:dyDescent="0.45"/>
    <row r="6939" customFormat="1" x14ac:dyDescent="0.45"/>
    <row r="6940" customFormat="1" x14ac:dyDescent="0.45"/>
    <row r="6941" customFormat="1" x14ac:dyDescent="0.45"/>
    <row r="6942" customFormat="1" x14ac:dyDescent="0.45"/>
    <row r="6943" customFormat="1" x14ac:dyDescent="0.45"/>
    <row r="6944" customFormat="1" x14ac:dyDescent="0.45"/>
    <row r="6945" customFormat="1" x14ac:dyDescent="0.45"/>
    <row r="6946" customFormat="1" x14ac:dyDescent="0.45"/>
    <row r="6947" customFormat="1" x14ac:dyDescent="0.45"/>
    <row r="6948" customFormat="1" x14ac:dyDescent="0.45"/>
    <row r="6949" customFormat="1" x14ac:dyDescent="0.45"/>
    <row r="6950" customFormat="1" x14ac:dyDescent="0.45"/>
    <row r="6951" customFormat="1" x14ac:dyDescent="0.45"/>
    <row r="6952" customFormat="1" x14ac:dyDescent="0.45"/>
    <row r="6953" customFormat="1" x14ac:dyDescent="0.45"/>
    <row r="6954" customFormat="1" x14ac:dyDescent="0.45"/>
    <row r="6955" customFormat="1" x14ac:dyDescent="0.45"/>
    <row r="6956" customFormat="1" x14ac:dyDescent="0.45"/>
    <row r="6957" customFormat="1" x14ac:dyDescent="0.45"/>
    <row r="6958" customFormat="1" x14ac:dyDescent="0.45"/>
    <row r="6959" customFormat="1" x14ac:dyDescent="0.45"/>
    <row r="6960" customFormat="1" x14ac:dyDescent="0.45"/>
    <row r="6961" customFormat="1" x14ac:dyDescent="0.45"/>
    <row r="6962" customFormat="1" x14ac:dyDescent="0.45"/>
    <row r="6963" customFormat="1" x14ac:dyDescent="0.45"/>
    <row r="6964" customFormat="1" x14ac:dyDescent="0.45"/>
    <row r="6965" customFormat="1" x14ac:dyDescent="0.45"/>
    <row r="6966" customFormat="1" x14ac:dyDescent="0.45"/>
    <row r="6967" customFormat="1" x14ac:dyDescent="0.45"/>
    <row r="6968" customFormat="1" x14ac:dyDescent="0.45"/>
    <row r="6969" customFormat="1" x14ac:dyDescent="0.45"/>
    <row r="6970" customFormat="1" x14ac:dyDescent="0.45"/>
    <row r="6971" customFormat="1" x14ac:dyDescent="0.45"/>
    <row r="6972" customFormat="1" x14ac:dyDescent="0.45"/>
    <row r="6973" customFormat="1" x14ac:dyDescent="0.45"/>
    <row r="6974" customFormat="1" x14ac:dyDescent="0.45"/>
    <row r="6975" customFormat="1" x14ac:dyDescent="0.45"/>
    <row r="6976" customFormat="1" x14ac:dyDescent="0.45"/>
    <row r="6977" customFormat="1" x14ac:dyDescent="0.45"/>
    <row r="6978" customFormat="1" x14ac:dyDescent="0.45"/>
    <row r="6979" customFormat="1" x14ac:dyDescent="0.45"/>
    <row r="6980" customFormat="1" x14ac:dyDescent="0.45"/>
    <row r="6981" customFormat="1" x14ac:dyDescent="0.45"/>
    <row r="6982" customFormat="1" x14ac:dyDescent="0.45"/>
    <row r="6983" customFormat="1" x14ac:dyDescent="0.45"/>
    <row r="6984" customFormat="1" x14ac:dyDescent="0.45"/>
    <row r="6985" customFormat="1" x14ac:dyDescent="0.45"/>
    <row r="6986" customFormat="1" x14ac:dyDescent="0.45"/>
    <row r="6987" customFormat="1" x14ac:dyDescent="0.45"/>
    <row r="6988" customFormat="1" x14ac:dyDescent="0.45"/>
    <row r="6989" customFormat="1" x14ac:dyDescent="0.45"/>
    <row r="6990" customFormat="1" x14ac:dyDescent="0.45"/>
    <row r="6991" customFormat="1" x14ac:dyDescent="0.45"/>
    <row r="6992" customFormat="1" x14ac:dyDescent="0.45"/>
    <row r="6993" customFormat="1" x14ac:dyDescent="0.45"/>
    <row r="6994" customFormat="1" x14ac:dyDescent="0.45"/>
    <row r="6995" customFormat="1" x14ac:dyDescent="0.45"/>
    <row r="6996" customFormat="1" x14ac:dyDescent="0.45"/>
    <row r="6997" customFormat="1" x14ac:dyDescent="0.45"/>
    <row r="6998" customFormat="1" x14ac:dyDescent="0.45"/>
    <row r="6999" customFormat="1" x14ac:dyDescent="0.45"/>
    <row r="7000" customFormat="1" x14ac:dyDescent="0.45"/>
    <row r="7001" customFormat="1" x14ac:dyDescent="0.45"/>
    <row r="7002" customFormat="1" x14ac:dyDescent="0.45"/>
    <row r="7003" customFormat="1" x14ac:dyDescent="0.45"/>
    <row r="7004" customFormat="1" x14ac:dyDescent="0.45"/>
    <row r="7005" customFormat="1" x14ac:dyDescent="0.45"/>
    <row r="7006" customFormat="1" x14ac:dyDescent="0.45"/>
    <row r="7007" customFormat="1" x14ac:dyDescent="0.45"/>
    <row r="7008" customFormat="1" x14ac:dyDescent="0.45"/>
    <row r="7009" customFormat="1" x14ac:dyDescent="0.45"/>
    <row r="7010" customFormat="1" x14ac:dyDescent="0.45"/>
    <row r="7011" customFormat="1" x14ac:dyDescent="0.45"/>
    <row r="7012" customFormat="1" x14ac:dyDescent="0.45"/>
    <row r="7013" customFormat="1" x14ac:dyDescent="0.45"/>
    <row r="7014" customFormat="1" x14ac:dyDescent="0.45"/>
    <row r="7015" customFormat="1" x14ac:dyDescent="0.45"/>
    <row r="7016" customFormat="1" x14ac:dyDescent="0.45"/>
    <row r="7017" customFormat="1" x14ac:dyDescent="0.45"/>
    <row r="7018" customFormat="1" x14ac:dyDescent="0.45"/>
    <row r="7019" customFormat="1" x14ac:dyDescent="0.45"/>
    <row r="7020" customFormat="1" x14ac:dyDescent="0.45"/>
    <row r="7021" customFormat="1" x14ac:dyDescent="0.45"/>
    <row r="7022" customFormat="1" x14ac:dyDescent="0.45"/>
    <row r="7023" customFormat="1" x14ac:dyDescent="0.45"/>
    <row r="7024" customFormat="1" x14ac:dyDescent="0.45"/>
    <row r="7025" customFormat="1" x14ac:dyDescent="0.45"/>
    <row r="7026" customFormat="1" x14ac:dyDescent="0.45"/>
    <row r="7027" customFormat="1" x14ac:dyDescent="0.45"/>
    <row r="7028" customFormat="1" x14ac:dyDescent="0.45"/>
    <row r="7029" customFormat="1" x14ac:dyDescent="0.45"/>
    <row r="7030" customFormat="1" x14ac:dyDescent="0.45"/>
    <row r="7031" customFormat="1" x14ac:dyDescent="0.45"/>
    <row r="7032" customFormat="1" x14ac:dyDescent="0.45"/>
    <row r="7033" customFormat="1" x14ac:dyDescent="0.45"/>
    <row r="7034" customFormat="1" x14ac:dyDescent="0.45"/>
    <row r="7035" customFormat="1" x14ac:dyDescent="0.45"/>
    <row r="7036" customFormat="1" x14ac:dyDescent="0.45"/>
    <row r="7037" customFormat="1" x14ac:dyDescent="0.45"/>
    <row r="7038" customFormat="1" x14ac:dyDescent="0.45"/>
    <row r="7039" customFormat="1" x14ac:dyDescent="0.45"/>
    <row r="7040" customFormat="1" x14ac:dyDescent="0.45"/>
    <row r="7041" customFormat="1" x14ac:dyDescent="0.45"/>
    <row r="7042" customFormat="1" x14ac:dyDescent="0.45"/>
    <row r="7043" customFormat="1" x14ac:dyDescent="0.45"/>
    <row r="7044" customFormat="1" x14ac:dyDescent="0.45"/>
    <row r="7045" customFormat="1" x14ac:dyDescent="0.45"/>
    <row r="7046" customFormat="1" x14ac:dyDescent="0.45"/>
    <row r="7047" customFormat="1" x14ac:dyDescent="0.45"/>
    <row r="7048" customFormat="1" x14ac:dyDescent="0.45"/>
    <row r="7049" customFormat="1" x14ac:dyDescent="0.45"/>
    <row r="7050" customFormat="1" x14ac:dyDescent="0.45"/>
    <row r="7051" customFormat="1" x14ac:dyDescent="0.45"/>
    <row r="7052" customFormat="1" x14ac:dyDescent="0.45"/>
    <row r="7053" customFormat="1" x14ac:dyDescent="0.45"/>
    <row r="7054" customFormat="1" x14ac:dyDescent="0.45"/>
    <row r="7055" customFormat="1" x14ac:dyDescent="0.45"/>
    <row r="7056" customFormat="1" x14ac:dyDescent="0.45"/>
    <row r="7057" customFormat="1" x14ac:dyDescent="0.45"/>
    <row r="7058" customFormat="1" x14ac:dyDescent="0.45"/>
    <row r="7059" customFormat="1" x14ac:dyDescent="0.45"/>
    <row r="7060" customFormat="1" x14ac:dyDescent="0.45"/>
    <row r="7061" customFormat="1" x14ac:dyDescent="0.45"/>
    <row r="7062" customFormat="1" x14ac:dyDescent="0.45"/>
    <row r="7063" customFormat="1" x14ac:dyDescent="0.45"/>
    <row r="7064" customFormat="1" x14ac:dyDescent="0.45"/>
    <row r="7065" customFormat="1" x14ac:dyDescent="0.45"/>
    <row r="7066" customFormat="1" x14ac:dyDescent="0.45"/>
    <row r="7067" customFormat="1" x14ac:dyDescent="0.45"/>
    <row r="7068" customFormat="1" x14ac:dyDescent="0.45"/>
    <row r="7069" customFormat="1" x14ac:dyDescent="0.45"/>
    <row r="7070" customFormat="1" x14ac:dyDescent="0.45"/>
    <row r="7071" customFormat="1" x14ac:dyDescent="0.45"/>
    <row r="7072" customFormat="1" x14ac:dyDescent="0.45"/>
    <row r="7073" customFormat="1" x14ac:dyDescent="0.45"/>
    <row r="7074" customFormat="1" x14ac:dyDescent="0.45"/>
    <row r="7075" customFormat="1" x14ac:dyDescent="0.45"/>
    <row r="7076" customFormat="1" x14ac:dyDescent="0.45"/>
    <row r="7077" customFormat="1" x14ac:dyDescent="0.45"/>
    <row r="7078" customFormat="1" x14ac:dyDescent="0.45"/>
    <row r="7079" customFormat="1" x14ac:dyDescent="0.45"/>
    <row r="7080" customFormat="1" x14ac:dyDescent="0.45"/>
    <row r="7081" customFormat="1" x14ac:dyDescent="0.45"/>
    <row r="7082" customFormat="1" x14ac:dyDescent="0.45"/>
    <row r="7083" customFormat="1" x14ac:dyDescent="0.45"/>
    <row r="7084" customFormat="1" x14ac:dyDescent="0.45"/>
    <row r="7085" customFormat="1" x14ac:dyDescent="0.45"/>
    <row r="7086" customFormat="1" x14ac:dyDescent="0.45"/>
    <row r="7087" customFormat="1" x14ac:dyDescent="0.45"/>
    <row r="7088" customFormat="1" x14ac:dyDescent="0.45"/>
    <row r="7089" customFormat="1" x14ac:dyDescent="0.45"/>
    <row r="7090" customFormat="1" x14ac:dyDescent="0.45"/>
    <row r="7091" customFormat="1" x14ac:dyDescent="0.45"/>
    <row r="7092" customFormat="1" x14ac:dyDescent="0.45"/>
    <row r="7093" customFormat="1" x14ac:dyDescent="0.45"/>
    <row r="7094" customFormat="1" x14ac:dyDescent="0.45"/>
    <row r="7095" customFormat="1" x14ac:dyDescent="0.45"/>
    <row r="7096" customFormat="1" x14ac:dyDescent="0.45"/>
    <row r="7097" customFormat="1" x14ac:dyDescent="0.45"/>
    <row r="7098" customFormat="1" x14ac:dyDescent="0.45"/>
    <row r="7099" customFormat="1" x14ac:dyDescent="0.45"/>
    <row r="7100" customFormat="1" x14ac:dyDescent="0.45"/>
    <row r="7101" customFormat="1" x14ac:dyDescent="0.45"/>
    <row r="7102" customFormat="1" x14ac:dyDescent="0.45"/>
    <row r="7103" customFormat="1" x14ac:dyDescent="0.45"/>
    <row r="7104" customFormat="1" x14ac:dyDescent="0.45"/>
    <row r="7105" customFormat="1" x14ac:dyDescent="0.45"/>
    <row r="7106" customFormat="1" x14ac:dyDescent="0.45"/>
    <row r="7107" customFormat="1" x14ac:dyDescent="0.45"/>
    <row r="7108" customFormat="1" x14ac:dyDescent="0.45"/>
    <row r="7109" customFormat="1" x14ac:dyDescent="0.45"/>
    <row r="7110" customFormat="1" x14ac:dyDescent="0.45"/>
    <row r="7111" customFormat="1" x14ac:dyDescent="0.45"/>
    <row r="7112" customFormat="1" x14ac:dyDescent="0.45"/>
    <row r="7113" customFormat="1" x14ac:dyDescent="0.45"/>
    <row r="7114" customFormat="1" x14ac:dyDescent="0.45"/>
    <row r="7115" customFormat="1" x14ac:dyDescent="0.45"/>
    <row r="7116" customFormat="1" x14ac:dyDescent="0.45"/>
    <row r="7117" customFormat="1" x14ac:dyDescent="0.45"/>
    <row r="7118" customFormat="1" x14ac:dyDescent="0.45"/>
    <row r="7119" customFormat="1" x14ac:dyDescent="0.45"/>
    <row r="7120" customFormat="1" x14ac:dyDescent="0.45"/>
    <row r="7121" customFormat="1" x14ac:dyDescent="0.45"/>
    <row r="7122" customFormat="1" x14ac:dyDescent="0.45"/>
    <row r="7123" customFormat="1" x14ac:dyDescent="0.45"/>
    <row r="7124" customFormat="1" x14ac:dyDescent="0.45"/>
    <row r="7125" customFormat="1" x14ac:dyDescent="0.45"/>
    <row r="7126" customFormat="1" x14ac:dyDescent="0.45"/>
    <row r="7127" customFormat="1" x14ac:dyDescent="0.45"/>
    <row r="7128" customFormat="1" x14ac:dyDescent="0.45"/>
    <row r="7129" customFormat="1" x14ac:dyDescent="0.45"/>
    <row r="7130" customFormat="1" x14ac:dyDescent="0.45"/>
    <row r="7131" customFormat="1" x14ac:dyDescent="0.45"/>
    <row r="7132" customFormat="1" x14ac:dyDescent="0.45"/>
    <row r="7133" customFormat="1" x14ac:dyDescent="0.45"/>
    <row r="7134" customFormat="1" x14ac:dyDescent="0.45"/>
    <row r="7135" customFormat="1" x14ac:dyDescent="0.45"/>
    <row r="7136" customFormat="1" x14ac:dyDescent="0.45"/>
    <row r="7137" customFormat="1" x14ac:dyDescent="0.45"/>
    <row r="7138" customFormat="1" x14ac:dyDescent="0.45"/>
    <row r="7139" customFormat="1" x14ac:dyDescent="0.45"/>
    <row r="7140" customFormat="1" x14ac:dyDescent="0.45"/>
    <row r="7141" customFormat="1" x14ac:dyDescent="0.45"/>
    <row r="7142" customFormat="1" x14ac:dyDescent="0.45"/>
    <row r="7143" customFormat="1" x14ac:dyDescent="0.45"/>
    <row r="7144" customFormat="1" x14ac:dyDescent="0.45"/>
    <row r="7145" customFormat="1" x14ac:dyDescent="0.45"/>
    <row r="7146" customFormat="1" x14ac:dyDescent="0.45"/>
    <row r="7147" customFormat="1" x14ac:dyDescent="0.45"/>
    <row r="7148" customFormat="1" x14ac:dyDescent="0.45"/>
    <row r="7149" customFormat="1" x14ac:dyDescent="0.45"/>
    <row r="7150" customFormat="1" x14ac:dyDescent="0.45"/>
    <row r="7151" customFormat="1" x14ac:dyDescent="0.45"/>
    <row r="7152" customFormat="1" x14ac:dyDescent="0.45"/>
    <row r="7153" customFormat="1" x14ac:dyDescent="0.45"/>
    <row r="7154" customFormat="1" x14ac:dyDescent="0.45"/>
    <row r="7155" customFormat="1" x14ac:dyDescent="0.45"/>
    <row r="7156" customFormat="1" x14ac:dyDescent="0.45"/>
    <row r="7157" customFormat="1" x14ac:dyDescent="0.45"/>
    <row r="7158" customFormat="1" x14ac:dyDescent="0.45"/>
    <row r="7159" customFormat="1" x14ac:dyDescent="0.45"/>
    <row r="7160" customFormat="1" x14ac:dyDescent="0.45"/>
    <row r="7161" customFormat="1" x14ac:dyDescent="0.45"/>
    <row r="7162" customFormat="1" x14ac:dyDescent="0.45"/>
    <row r="7163" customFormat="1" x14ac:dyDescent="0.45"/>
    <row r="7164" customFormat="1" x14ac:dyDescent="0.45"/>
    <row r="7165" customFormat="1" x14ac:dyDescent="0.45"/>
    <row r="7166" customFormat="1" x14ac:dyDescent="0.45"/>
    <row r="7167" customFormat="1" x14ac:dyDescent="0.45"/>
    <row r="7168" customFormat="1" x14ac:dyDescent="0.45"/>
    <row r="7169" customFormat="1" x14ac:dyDescent="0.45"/>
    <row r="7170" customFormat="1" x14ac:dyDescent="0.45"/>
    <row r="7171" customFormat="1" x14ac:dyDescent="0.45"/>
    <row r="7172" customFormat="1" x14ac:dyDescent="0.45"/>
    <row r="7173" customFormat="1" x14ac:dyDescent="0.45"/>
    <row r="7174" customFormat="1" x14ac:dyDescent="0.45"/>
    <row r="7175" customFormat="1" x14ac:dyDescent="0.45"/>
    <row r="7176" customFormat="1" x14ac:dyDescent="0.45"/>
    <row r="7177" customFormat="1" x14ac:dyDescent="0.45"/>
    <row r="7178" customFormat="1" x14ac:dyDescent="0.45"/>
    <row r="7179" customFormat="1" x14ac:dyDescent="0.45"/>
    <row r="7180" customFormat="1" x14ac:dyDescent="0.45"/>
    <row r="7181" customFormat="1" x14ac:dyDescent="0.45"/>
    <row r="7182" customFormat="1" x14ac:dyDescent="0.45"/>
    <row r="7183" customFormat="1" x14ac:dyDescent="0.45"/>
    <row r="7184" customFormat="1" x14ac:dyDescent="0.45"/>
    <row r="7185" customFormat="1" x14ac:dyDescent="0.45"/>
    <row r="7186" customFormat="1" x14ac:dyDescent="0.45"/>
    <row r="7187" customFormat="1" x14ac:dyDescent="0.45"/>
    <row r="7188" customFormat="1" x14ac:dyDescent="0.45"/>
    <row r="7189" customFormat="1" x14ac:dyDescent="0.45"/>
    <row r="7190" customFormat="1" x14ac:dyDescent="0.45"/>
    <row r="7191" customFormat="1" x14ac:dyDescent="0.45"/>
    <row r="7192" customFormat="1" x14ac:dyDescent="0.45"/>
    <row r="7193" customFormat="1" x14ac:dyDescent="0.45"/>
    <row r="7194" customFormat="1" x14ac:dyDescent="0.45"/>
    <row r="7195" customFormat="1" x14ac:dyDescent="0.45"/>
    <row r="7196" customFormat="1" x14ac:dyDescent="0.45"/>
    <row r="7197" customFormat="1" x14ac:dyDescent="0.45"/>
    <row r="7198" customFormat="1" x14ac:dyDescent="0.45"/>
    <row r="7199" customFormat="1" x14ac:dyDescent="0.45"/>
    <row r="7200" customFormat="1" x14ac:dyDescent="0.45"/>
    <row r="7201" customFormat="1" x14ac:dyDescent="0.45"/>
    <row r="7202" customFormat="1" x14ac:dyDescent="0.45"/>
    <row r="7203" customFormat="1" x14ac:dyDescent="0.45"/>
    <row r="7204" customFormat="1" x14ac:dyDescent="0.45"/>
    <row r="7205" customFormat="1" x14ac:dyDescent="0.45"/>
    <row r="7206" customFormat="1" x14ac:dyDescent="0.45"/>
    <row r="7207" customFormat="1" x14ac:dyDescent="0.45"/>
    <row r="7208" customFormat="1" x14ac:dyDescent="0.45"/>
    <row r="7209" customFormat="1" x14ac:dyDescent="0.45"/>
    <row r="7210" customFormat="1" x14ac:dyDescent="0.45"/>
    <row r="7211" customFormat="1" x14ac:dyDescent="0.45"/>
    <row r="7212" customFormat="1" x14ac:dyDescent="0.45"/>
    <row r="7213" customFormat="1" x14ac:dyDescent="0.45"/>
    <row r="7214" customFormat="1" x14ac:dyDescent="0.45"/>
    <row r="7215" customFormat="1" x14ac:dyDescent="0.45"/>
    <row r="7216" customFormat="1" x14ac:dyDescent="0.45"/>
    <row r="7217" customFormat="1" x14ac:dyDescent="0.45"/>
    <row r="7218" customFormat="1" x14ac:dyDescent="0.45"/>
    <row r="7219" customFormat="1" x14ac:dyDescent="0.45"/>
    <row r="7220" customFormat="1" x14ac:dyDescent="0.45"/>
    <row r="7221" customFormat="1" x14ac:dyDescent="0.45"/>
    <row r="7222" customFormat="1" x14ac:dyDescent="0.45"/>
    <row r="7223" customFormat="1" x14ac:dyDescent="0.45"/>
    <row r="7224" customFormat="1" x14ac:dyDescent="0.45"/>
    <row r="7225" customFormat="1" x14ac:dyDescent="0.45"/>
    <row r="7226" customFormat="1" x14ac:dyDescent="0.45"/>
    <row r="7227" customFormat="1" x14ac:dyDescent="0.45"/>
    <row r="7228" customFormat="1" x14ac:dyDescent="0.45"/>
    <row r="7229" customFormat="1" x14ac:dyDescent="0.45"/>
    <row r="7230" customFormat="1" x14ac:dyDescent="0.45"/>
    <row r="7231" customFormat="1" x14ac:dyDescent="0.45"/>
    <row r="7232" customFormat="1" x14ac:dyDescent="0.45"/>
    <row r="7233" customFormat="1" x14ac:dyDescent="0.45"/>
    <row r="7234" customFormat="1" x14ac:dyDescent="0.45"/>
    <row r="7235" customFormat="1" x14ac:dyDescent="0.45"/>
    <row r="7236" customFormat="1" x14ac:dyDescent="0.45"/>
    <row r="7237" customFormat="1" x14ac:dyDescent="0.45"/>
    <row r="7238" customFormat="1" x14ac:dyDescent="0.45"/>
    <row r="7239" customFormat="1" x14ac:dyDescent="0.45"/>
    <row r="7240" customFormat="1" x14ac:dyDescent="0.45"/>
    <row r="7241" customFormat="1" x14ac:dyDescent="0.45"/>
    <row r="7242" customFormat="1" x14ac:dyDescent="0.45"/>
    <row r="7243" customFormat="1" x14ac:dyDescent="0.45"/>
    <row r="7244" customFormat="1" x14ac:dyDescent="0.45"/>
    <row r="7245" customFormat="1" x14ac:dyDescent="0.45"/>
    <row r="7246" customFormat="1" x14ac:dyDescent="0.45"/>
    <row r="7247" customFormat="1" x14ac:dyDescent="0.45"/>
    <row r="7248" customFormat="1" x14ac:dyDescent="0.45"/>
    <row r="7249" customFormat="1" x14ac:dyDescent="0.45"/>
    <row r="7250" customFormat="1" x14ac:dyDescent="0.45"/>
    <row r="7251" customFormat="1" x14ac:dyDescent="0.45"/>
    <row r="7252" customFormat="1" x14ac:dyDescent="0.45"/>
    <row r="7253" customFormat="1" x14ac:dyDescent="0.45"/>
    <row r="7254" customFormat="1" x14ac:dyDescent="0.45"/>
    <row r="7255" customFormat="1" x14ac:dyDescent="0.45"/>
    <row r="7256" customFormat="1" x14ac:dyDescent="0.45"/>
    <row r="7257" customFormat="1" x14ac:dyDescent="0.45"/>
    <row r="7258" customFormat="1" x14ac:dyDescent="0.45"/>
    <row r="7259" customFormat="1" x14ac:dyDescent="0.45"/>
    <row r="7260" customFormat="1" x14ac:dyDescent="0.45"/>
    <row r="7261" customFormat="1" x14ac:dyDescent="0.45"/>
    <row r="7262" customFormat="1" x14ac:dyDescent="0.45"/>
    <row r="7263" customFormat="1" x14ac:dyDescent="0.45"/>
    <row r="7264" customFormat="1" x14ac:dyDescent="0.45"/>
    <row r="7265" customFormat="1" x14ac:dyDescent="0.45"/>
    <row r="7266" customFormat="1" x14ac:dyDescent="0.45"/>
    <row r="7267" customFormat="1" x14ac:dyDescent="0.45"/>
    <row r="7268" customFormat="1" x14ac:dyDescent="0.45"/>
    <row r="7269" customFormat="1" x14ac:dyDescent="0.45"/>
    <row r="7270" customFormat="1" x14ac:dyDescent="0.45"/>
    <row r="7271" customFormat="1" x14ac:dyDescent="0.45"/>
    <row r="7272" customFormat="1" x14ac:dyDescent="0.45"/>
    <row r="7273" customFormat="1" x14ac:dyDescent="0.45"/>
    <row r="7274" customFormat="1" x14ac:dyDescent="0.45"/>
    <row r="7275" customFormat="1" x14ac:dyDescent="0.45"/>
    <row r="7276" customFormat="1" x14ac:dyDescent="0.45"/>
    <row r="7277" customFormat="1" x14ac:dyDescent="0.45"/>
    <row r="7278" customFormat="1" x14ac:dyDescent="0.45"/>
    <row r="7279" customFormat="1" x14ac:dyDescent="0.45"/>
    <row r="7280" customFormat="1" x14ac:dyDescent="0.45"/>
    <row r="7281" customFormat="1" x14ac:dyDescent="0.45"/>
    <row r="7282" customFormat="1" x14ac:dyDescent="0.45"/>
    <row r="7283" customFormat="1" x14ac:dyDescent="0.45"/>
    <row r="7284" customFormat="1" x14ac:dyDescent="0.45"/>
    <row r="7285" customFormat="1" x14ac:dyDescent="0.45"/>
    <row r="7286" customFormat="1" x14ac:dyDescent="0.45"/>
    <row r="7287" customFormat="1" x14ac:dyDescent="0.45"/>
    <row r="7288" customFormat="1" x14ac:dyDescent="0.45"/>
    <row r="7289" customFormat="1" x14ac:dyDescent="0.45"/>
    <row r="7290" customFormat="1" x14ac:dyDescent="0.45"/>
    <row r="7291" customFormat="1" x14ac:dyDescent="0.45"/>
    <row r="7292" customFormat="1" x14ac:dyDescent="0.45"/>
    <row r="7293" customFormat="1" x14ac:dyDescent="0.45"/>
    <row r="7294" customFormat="1" x14ac:dyDescent="0.45"/>
    <row r="7295" customFormat="1" x14ac:dyDescent="0.45"/>
    <row r="7296" customFormat="1" x14ac:dyDescent="0.45"/>
    <row r="7297" customFormat="1" x14ac:dyDescent="0.45"/>
    <row r="7298" customFormat="1" x14ac:dyDescent="0.45"/>
    <row r="7299" customFormat="1" x14ac:dyDescent="0.45"/>
    <row r="7300" customFormat="1" x14ac:dyDescent="0.45"/>
    <row r="7301" customFormat="1" x14ac:dyDescent="0.45"/>
    <row r="7302" customFormat="1" x14ac:dyDescent="0.45"/>
    <row r="7303" customFormat="1" x14ac:dyDescent="0.45"/>
    <row r="7304" customFormat="1" x14ac:dyDescent="0.45"/>
    <row r="7305" customFormat="1" x14ac:dyDescent="0.45"/>
    <row r="7306" customFormat="1" x14ac:dyDescent="0.45"/>
    <row r="7307" customFormat="1" x14ac:dyDescent="0.45"/>
    <row r="7308" customFormat="1" x14ac:dyDescent="0.45"/>
    <row r="7309" customFormat="1" x14ac:dyDescent="0.45"/>
    <row r="7310" customFormat="1" x14ac:dyDescent="0.45"/>
    <row r="7311" customFormat="1" x14ac:dyDescent="0.45"/>
    <row r="7312" customFormat="1" x14ac:dyDescent="0.45"/>
    <row r="7313" customFormat="1" x14ac:dyDescent="0.45"/>
    <row r="7314" customFormat="1" x14ac:dyDescent="0.45"/>
    <row r="7315" customFormat="1" x14ac:dyDescent="0.45"/>
    <row r="7316" customFormat="1" x14ac:dyDescent="0.45"/>
    <row r="7317" customFormat="1" x14ac:dyDescent="0.45"/>
    <row r="7318" customFormat="1" x14ac:dyDescent="0.45"/>
    <row r="7319" customFormat="1" x14ac:dyDescent="0.45"/>
    <row r="7320" customFormat="1" x14ac:dyDescent="0.45"/>
    <row r="7321" customFormat="1" x14ac:dyDescent="0.45"/>
    <row r="7322" customFormat="1" x14ac:dyDescent="0.45"/>
    <row r="7323" customFormat="1" x14ac:dyDescent="0.45"/>
    <row r="7324" customFormat="1" x14ac:dyDescent="0.45"/>
    <row r="7325" customFormat="1" x14ac:dyDescent="0.45"/>
    <row r="7326" customFormat="1" x14ac:dyDescent="0.45"/>
    <row r="7327" customFormat="1" x14ac:dyDescent="0.45"/>
    <row r="7328" customFormat="1" x14ac:dyDescent="0.45"/>
    <row r="7329" customFormat="1" x14ac:dyDescent="0.45"/>
    <row r="7330" customFormat="1" x14ac:dyDescent="0.45"/>
    <row r="7331" customFormat="1" x14ac:dyDescent="0.45"/>
    <row r="7332" customFormat="1" x14ac:dyDescent="0.45"/>
    <row r="7333" customFormat="1" x14ac:dyDescent="0.45"/>
    <row r="7334" customFormat="1" x14ac:dyDescent="0.45"/>
    <row r="7335" customFormat="1" x14ac:dyDescent="0.45"/>
    <row r="7336" customFormat="1" x14ac:dyDescent="0.45"/>
    <row r="7337" customFormat="1" x14ac:dyDescent="0.45"/>
    <row r="7338" customFormat="1" x14ac:dyDescent="0.45"/>
    <row r="7339" customFormat="1" x14ac:dyDescent="0.45"/>
    <row r="7340" customFormat="1" x14ac:dyDescent="0.45"/>
    <row r="7341" customFormat="1" x14ac:dyDescent="0.45"/>
    <row r="7342" customFormat="1" x14ac:dyDescent="0.45"/>
    <row r="7343" customFormat="1" x14ac:dyDescent="0.45"/>
    <row r="7344" customFormat="1" x14ac:dyDescent="0.45"/>
    <row r="7345" customFormat="1" x14ac:dyDescent="0.45"/>
    <row r="7346" customFormat="1" x14ac:dyDescent="0.45"/>
    <row r="7347" customFormat="1" x14ac:dyDescent="0.45"/>
    <row r="7348" customFormat="1" x14ac:dyDescent="0.45"/>
    <row r="7349" customFormat="1" x14ac:dyDescent="0.45"/>
    <row r="7350" customFormat="1" x14ac:dyDescent="0.45"/>
    <row r="7351" customFormat="1" x14ac:dyDescent="0.45"/>
    <row r="7352" customFormat="1" x14ac:dyDescent="0.45"/>
    <row r="7353" customFormat="1" x14ac:dyDescent="0.45"/>
    <row r="7354" customFormat="1" x14ac:dyDescent="0.45"/>
    <row r="7355" customFormat="1" x14ac:dyDescent="0.45"/>
    <row r="7356" customFormat="1" x14ac:dyDescent="0.45"/>
    <row r="7357" customFormat="1" x14ac:dyDescent="0.45"/>
    <row r="7358" customFormat="1" x14ac:dyDescent="0.45"/>
    <row r="7359" customFormat="1" x14ac:dyDescent="0.45"/>
    <row r="7360" customFormat="1" x14ac:dyDescent="0.45"/>
    <row r="7361" customFormat="1" x14ac:dyDescent="0.45"/>
    <row r="7362" customFormat="1" x14ac:dyDescent="0.45"/>
    <row r="7363" customFormat="1" x14ac:dyDescent="0.45"/>
    <row r="7364" customFormat="1" x14ac:dyDescent="0.45"/>
    <row r="7365" customFormat="1" x14ac:dyDescent="0.45"/>
    <row r="7366" customFormat="1" x14ac:dyDescent="0.45"/>
    <row r="7367" customFormat="1" x14ac:dyDescent="0.45"/>
    <row r="7368" customFormat="1" x14ac:dyDescent="0.45"/>
    <row r="7369" customFormat="1" x14ac:dyDescent="0.45"/>
    <row r="7370" customFormat="1" x14ac:dyDescent="0.45"/>
    <row r="7371" customFormat="1" x14ac:dyDescent="0.45"/>
    <row r="7372" customFormat="1" x14ac:dyDescent="0.45"/>
    <row r="7373" customFormat="1" x14ac:dyDescent="0.45"/>
    <row r="7374" customFormat="1" x14ac:dyDescent="0.45"/>
    <row r="7375" customFormat="1" x14ac:dyDescent="0.45"/>
    <row r="7376" customFormat="1" x14ac:dyDescent="0.45"/>
    <row r="7377" customFormat="1" x14ac:dyDescent="0.45"/>
    <row r="7378" customFormat="1" x14ac:dyDescent="0.45"/>
    <row r="7379" customFormat="1" x14ac:dyDescent="0.45"/>
    <row r="7380" customFormat="1" x14ac:dyDescent="0.45"/>
    <row r="7381" customFormat="1" x14ac:dyDescent="0.45"/>
    <row r="7382" customFormat="1" x14ac:dyDescent="0.45"/>
    <row r="7383" customFormat="1" x14ac:dyDescent="0.45"/>
    <row r="7384" customFormat="1" x14ac:dyDescent="0.45"/>
    <row r="7385" customFormat="1" x14ac:dyDescent="0.45"/>
    <row r="7386" customFormat="1" x14ac:dyDescent="0.45"/>
    <row r="7387" customFormat="1" x14ac:dyDescent="0.45"/>
    <row r="7388" customFormat="1" x14ac:dyDescent="0.45"/>
    <row r="7389" customFormat="1" x14ac:dyDescent="0.45"/>
    <row r="7390" customFormat="1" x14ac:dyDescent="0.45"/>
    <row r="7391" customFormat="1" x14ac:dyDescent="0.45"/>
    <row r="7392" customFormat="1" x14ac:dyDescent="0.45"/>
    <row r="7393" customFormat="1" x14ac:dyDescent="0.45"/>
    <row r="7394" customFormat="1" x14ac:dyDescent="0.45"/>
    <row r="7395" customFormat="1" x14ac:dyDescent="0.45"/>
    <row r="7396" customFormat="1" x14ac:dyDescent="0.45"/>
    <row r="7397" customFormat="1" x14ac:dyDescent="0.45"/>
    <row r="7398" customFormat="1" x14ac:dyDescent="0.45"/>
    <row r="7399" customFormat="1" x14ac:dyDescent="0.45"/>
    <row r="7400" customFormat="1" x14ac:dyDescent="0.45"/>
    <row r="7401" customFormat="1" x14ac:dyDescent="0.45"/>
    <row r="7402" customFormat="1" x14ac:dyDescent="0.45"/>
    <row r="7403" customFormat="1" x14ac:dyDescent="0.45"/>
    <row r="7404" customFormat="1" x14ac:dyDescent="0.45"/>
    <row r="7405" customFormat="1" x14ac:dyDescent="0.45"/>
    <row r="7406" customFormat="1" x14ac:dyDescent="0.45"/>
    <row r="7407" customFormat="1" x14ac:dyDescent="0.45"/>
    <row r="7408" customFormat="1" x14ac:dyDescent="0.45"/>
    <row r="7409" customFormat="1" x14ac:dyDescent="0.45"/>
    <row r="7410" customFormat="1" x14ac:dyDescent="0.45"/>
    <row r="7411" customFormat="1" x14ac:dyDescent="0.45"/>
    <row r="7412" customFormat="1" x14ac:dyDescent="0.45"/>
    <row r="7413" customFormat="1" x14ac:dyDescent="0.45"/>
    <row r="7414" customFormat="1" x14ac:dyDescent="0.45"/>
    <row r="7415" customFormat="1" x14ac:dyDescent="0.45"/>
    <row r="7416" customFormat="1" x14ac:dyDescent="0.45"/>
    <row r="7417" customFormat="1" x14ac:dyDescent="0.45"/>
    <row r="7418" customFormat="1" x14ac:dyDescent="0.45"/>
    <row r="7419" customFormat="1" x14ac:dyDescent="0.45"/>
    <row r="7420" customFormat="1" x14ac:dyDescent="0.45"/>
    <row r="7421" customFormat="1" x14ac:dyDescent="0.45"/>
    <row r="7422" customFormat="1" x14ac:dyDescent="0.45"/>
    <row r="7423" customFormat="1" x14ac:dyDescent="0.45"/>
    <row r="7424" customFormat="1" x14ac:dyDescent="0.45"/>
    <row r="7425" customFormat="1" x14ac:dyDescent="0.45"/>
    <row r="7426" customFormat="1" x14ac:dyDescent="0.45"/>
    <row r="7427" customFormat="1" x14ac:dyDescent="0.45"/>
    <row r="7428" customFormat="1" x14ac:dyDescent="0.45"/>
    <row r="7429" customFormat="1" x14ac:dyDescent="0.45"/>
    <row r="7430" customFormat="1" x14ac:dyDescent="0.45"/>
    <row r="7431" customFormat="1" x14ac:dyDescent="0.45"/>
    <row r="7432" customFormat="1" x14ac:dyDescent="0.45"/>
    <row r="7433" customFormat="1" x14ac:dyDescent="0.45"/>
    <row r="7434" customFormat="1" x14ac:dyDescent="0.45"/>
    <row r="7435" customFormat="1" x14ac:dyDescent="0.45"/>
    <row r="7436" customFormat="1" x14ac:dyDescent="0.45"/>
    <row r="7437" customFormat="1" x14ac:dyDescent="0.45"/>
    <row r="7438" customFormat="1" x14ac:dyDescent="0.45"/>
    <row r="7439" customFormat="1" x14ac:dyDescent="0.45"/>
    <row r="7440" customFormat="1" x14ac:dyDescent="0.45"/>
    <row r="7441" customFormat="1" x14ac:dyDescent="0.45"/>
    <row r="7442" customFormat="1" x14ac:dyDescent="0.45"/>
    <row r="7443" customFormat="1" x14ac:dyDescent="0.45"/>
    <row r="7444" customFormat="1" x14ac:dyDescent="0.45"/>
    <row r="7445" customFormat="1" x14ac:dyDescent="0.45"/>
    <row r="7446" customFormat="1" x14ac:dyDescent="0.45"/>
    <row r="7447" customFormat="1" x14ac:dyDescent="0.45"/>
    <row r="7448" customFormat="1" x14ac:dyDescent="0.45"/>
    <row r="7449" customFormat="1" x14ac:dyDescent="0.45"/>
    <row r="7450" customFormat="1" x14ac:dyDescent="0.45"/>
    <row r="7451" customFormat="1" x14ac:dyDescent="0.45"/>
    <row r="7452" customFormat="1" x14ac:dyDescent="0.45"/>
    <row r="7453" customFormat="1" x14ac:dyDescent="0.45"/>
    <row r="7454" customFormat="1" x14ac:dyDescent="0.45"/>
    <row r="7455" customFormat="1" x14ac:dyDescent="0.45"/>
    <row r="7456" customFormat="1" x14ac:dyDescent="0.45"/>
    <row r="7457" customFormat="1" x14ac:dyDescent="0.45"/>
    <row r="7458" customFormat="1" x14ac:dyDescent="0.45"/>
    <row r="7459" customFormat="1" x14ac:dyDescent="0.45"/>
    <row r="7460" customFormat="1" x14ac:dyDescent="0.45"/>
    <row r="7461" customFormat="1" x14ac:dyDescent="0.45"/>
    <row r="7462" customFormat="1" x14ac:dyDescent="0.45"/>
    <row r="7463" customFormat="1" x14ac:dyDescent="0.45"/>
    <row r="7464" customFormat="1" x14ac:dyDescent="0.45"/>
    <row r="7465" customFormat="1" x14ac:dyDescent="0.45"/>
    <row r="7466" customFormat="1" x14ac:dyDescent="0.45"/>
    <row r="7467" customFormat="1" x14ac:dyDescent="0.45"/>
    <row r="7468" customFormat="1" x14ac:dyDescent="0.45"/>
    <row r="7469" customFormat="1" x14ac:dyDescent="0.45"/>
    <row r="7470" customFormat="1" x14ac:dyDescent="0.45"/>
    <row r="7471" customFormat="1" x14ac:dyDescent="0.45"/>
    <row r="7472" customFormat="1" x14ac:dyDescent="0.45"/>
    <row r="7473" customFormat="1" x14ac:dyDescent="0.45"/>
    <row r="7474" customFormat="1" x14ac:dyDescent="0.45"/>
    <row r="7475" customFormat="1" x14ac:dyDescent="0.45"/>
    <row r="7476" customFormat="1" x14ac:dyDescent="0.45"/>
    <row r="7477" customFormat="1" x14ac:dyDescent="0.45"/>
    <row r="7478" customFormat="1" x14ac:dyDescent="0.45"/>
    <row r="7479" customFormat="1" x14ac:dyDescent="0.45"/>
    <row r="7480" customFormat="1" x14ac:dyDescent="0.45"/>
    <row r="7481" customFormat="1" x14ac:dyDescent="0.45"/>
    <row r="7482" customFormat="1" x14ac:dyDescent="0.45"/>
    <row r="7483" customFormat="1" x14ac:dyDescent="0.45"/>
    <row r="7484" customFormat="1" x14ac:dyDescent="0.45"/>
    <row r="7485" customFormat="1" x14ac:dyDescent="0.45"/>
    <row r="7486" customFormat="1" x14ac:dyDescent="0.45"/>
    <row r="7487" customFormat="1" x14ac:dyDescent="0.45"/>
    <row r="7488" customFormat="1" x14ac:dyDescent="0.45"/>
    <row r="7489" customFormat="1" x14ac:dyDescent="0.45"/>
    <row r="7490" customFormat="1" x14ac:dyDescent="0.45"/>
    <row r="7491" customFormat="1" x14ac:dyDescent="0.45"/>
    <row r="7492" customFormat="1" x14ac:dyDescent="0.45"/>
    <row r="7493" customFormat="1" x14ac:dyDescent="0.45"/>
    <row r="7494" customFormat="1" x14ac:dyDescent="0.45"/>
    <row r="7495" customFormat="1" x14ac:dyDescent="0.45"/>
    <row r="7496" customFormat="1" x14ac:dyDescent="0.45"/>
    <row r="7497" customFormat="1" x14ac:dyDescent="0.45"/>
    <row r="7498" customFormat="1" x14ac:dyDescent="0.45"/>
    <row r="7499" customFormat="1" x14ac:dyDescent="0.45"/>
    <row r="7500" customFormat="1" x14ac:dyDescent="0.45"/>
    <row r="7501" customFormat="1" x14ac:dyDescent="0.45"/>
    <row r="7502" customFormat="1" x14ac:dyDescent="0.45"/>
    <row r="7503" customFormat="1" x14ac:dyDescent="0.45"/>
    <row r="7504" customFormat="1" x14ac:dyDescent="0.45"/>
    <row r="7505" customFormat="1" x14ac:dyDescent="0.45"/>
    <row r="7506" customFormat="1" x14ac:dyDescent="0.45"/>
    <row r="7507" customFormat="1" x14ac:dyDescent="0.45"/>
    <row r="7508" customFormat="1" x14ac:dyDescent="0.45"/>
    <row r="7509" customFormat="1" x14ac:dyDescent="0.45"/>
    <row r="7510" customFormat="1" x14ac:dyDescent="0.45"/>
    <row r="7511" customFormat="1" x14ac:dyDescent="0.45"/>
    <row r="7512" customFormat="1" x14ac:dyDescent="0.45"/>
    <row r="7513" customFormat="1" x14ac:dyDescent="0.45"/>
    <row r="7514" customFormat="1" x14ac:dyDescent="0.45"/>
    <row r="7515" customFormat="1" x14ac:dyDescent="0.45"/>
    <row r="7516" customFormat="1" x14ac:dyDescent="0.45"/>
    <row r="7517" customFormat="1" x14ac:dyDescent="0.45"/>
    <row r="7518" customFormat="1" x14ac:dyDescent="0.45"/>
    <row r="7519" customFormat="1" x14ac:dyDescent="0.45"/>
    <row r="7520" customFormat="1" x14ac:dyDescent="0.45"/>
    <row r="7521" customFormat="1" x14ac:dyDescent="0.45"/>
    <row r="7522" customFormat="1" x14ac:dyDescent="0.45"/>
    <row r="7523" customFormat="1" x14ac:dyDescent="0.45"/>
    <row r="7524" customFormat="1" x14ac:dyDescent="0.45"/>
    <row r="7525" customFormat="1" x14ac:dyDescent="0.45"/>
    <row r="7526" customFormat="1" x14ac:dyDescent="0.45"/>
    <row r="7527" customFormat="1" x14ac:dyDescent="0.45"/>
    <row r="7528" customFormat="1" x14ac:dyDescent="0.45"/>
    <row r="7529" customFormat="1" x14ac:dyDescent="0.45"/>
    <row r="7530" customFormat="1" x14ac:dyDescent="0.45"/>
    <row r="7531" customFormat="1" x14ac:dyDescent="0.45"/>
    <row r="7532" customFormat="1" x14ac:dyDescent="0.45"/>
    <row r="7533" customFormat="1" x14ac:dyDescent="0.45"/>
    <row r="7534" customFormat="1" x14ac:dyDescent="0.45"/>
    <row r="7535" customFormat="1" x14ac:dyDescent="0.45"/>
    <row r="7536" customFormat="1" x14ac:dyDescent="0.45"/>
    <row r="7537" customFormat="1" x14ac:dyDescent="0.45"/>
    <row r="7538" customFormat="1" x14ac:dyDescent="0.45"/>
    <row r="7539" customFormat="1" x14ac:dyDescent="0.45"/>
    <row r="7540" customFormat="1" x14ac:dyDescent="0.45"/>
    <row r="7541" customFormat="1" x14ac:dyDescent="0.45"/>
    <row r="7542" customFormat="1" x14ac:dyDescent="0.45"/>
    <row r="7543" customFormat="1" x14ac:dyDescent="0.45"/>
    <row r="7544" customFormat="1" x14ac:dyDescent="0.45"/>
    <row r="7545" customFormat="1" x14ac:dyDescent="0.45"/>
    <row r="7546" customFormat="1" x14ac:dyDescent="0.45"/>
    <row r="7547" customFormat="1" x14ac:dyDescent="0.45"/>
    <row r="7548" customFormat="1" x14ac:dyDescent="0.45"/>
    <row r="7549" customFormat="1" x14ac:dyDescent="0.45"/>
    <row r="7550" customFormat="1" x14ac:dyDescent="0.45"/>
    <row r="7551" customFormat="1" x14ac:dyDescent="0.45"/>
    <row r="7552" customFormat="1" x14ac:dyDescent="0.45"/>
    <row r="7553" customFormat="1" x14ac:dyDescent="0.45"/>
    <row r="7554" customFormat="1" x14ac:dyDescent="0.45"/>
    <row r="7555" customFormat="1" x14ac:dyDescent="0.45"/>
    <row r="7556" customFormat="1" x14ac:dyDescent="0.45"/>
    <row r="7557" customFormat="1" x14ac:dyDescent="0.45"/>
    <row r="7558" customFormat="1" x14ac:dyDescent="0.45"/>
    <row r="7559" customFormat="1" x14ac:dyDescent="0.45"/>
    <row r="7560" customFormat="1" x14ac:dyDescent="0.45"/>
    <row r="7561" customFormat="1" x14ac:dyDescent="0.45"/>
    <row r="7562" customFormat="1" x14ac:dyDescent="0.45"/>
    <row r="7563" customFormat="1" x14ac:dyDescent="0.45"/>
    <row r="7564" customFormat="1" x14ac:dyDescent="0.45"/>
    <row r="7565" customFormat="1" x14ac:dyDescent="0.45"/>
    <row r="7566" customFormat="1" x14ac:dyDescent="0.45"/>
    <row r="7567" customFormat="1" x14ac:dyDescent="0.45"/>
    <row r="7568" customFormat="1" x14ac:dyDescent="0.45"/>
    <row r="7569" customFormat="1" x14ac:dyDescent="0.45"/>
    <row r="7570" customFormat="1" x14ac:dyDescent="0.45"/>
    <row r="7571" customFormat="1" x14ac:dyDescent="0.45"/>
    <row r="7572" customFormat="1" x14ac:dyDescent="0.45"/>
    <row r="7573" customFormat="1" x14ac:dyDescent="0.45"/>
    <row r="7574" customFormat="1" x14ac:dyDescent="0.45"/>
    <row r="7575" customFormat="1" x14ac:dyDescent="0.45"/>
    <row r="7576" customFormat="1" x14ac:dyDescent="0.45"/>
    <row r="7577" customFormat="1" x14ac:dyDescent="0.45"/>
    <row r="7578" customFormat="1" x14ac:dyDescent="0.45"/>
    <row r="7579" customFormat="1" x14ac:dyDescent="0.45"/>
    <row r="7580" customFormat="1" x14ac:dyDescent="0.45"/>
    <row r="7581" customFormat="1" x14ac:dyDescent="0.45"/>
    <row r="7582" customFormat="1" x14ac:dyDescent="0.45"/>
    <row r="7583" customFormat="1" x14ac:dyDescent="0.45"/>
    <row r="7584" customFormat="1" x14ac:dyDescent="0.45"/>
    <row r="7585" customFormat="1" x14ac:dyDescent="0.45"/>
    <row r="7586" customFormat="1" x14ac:dyDescent="0.45"/>
    <row r="7587" customFormat="1" x14ac:dyDescent="0.45"/>
    <row r="7588" customFormat="1" x14ac:dyDescent="0.45"/>
    <row r="7589" customFormat="1" x14ac:dyDescent="0.45"/>
    <row r="7590" customFormat="1" x14ac:dyDescent="0.45"/>
    <row r="7591" customFormat="1" x14ac:dyDescent="0.45"/>
    <row r="7592" customFormat="1" x14ac:dyDescent="0.45"/>
    <row r="7593" customFormat="1" x14ac:dyDescent="0.45"/>
    <row r="7594" customFormat="1" x14ac:dyDescent="0.45"/>
    <row r="7595" customFormat="1" x14ac:dyDescent="0.45"/>
    <row r="7596" customFormat="1" x14ac:dyDescent="0.45"/>
    <row r="7597" customFormat="1" x14ac:dyDescent="0.45"/>
    <row r="7598" customFormat="1" x14ac:dyDescent="0.45"/>
    <row r="7599" customFormat="1" x14ac:dyDescent="0.45"/>
    <row r="7600" customFormat="1" x14ac:dyDescent="0.45"/>
    <row r="7601" customFormat="1" x14ac:dyDescent="0.45"/>
    <row r="7602" customFormat="1" x14ac:dyDescent="0.45"/>
    <row r="7603" customFormat="1" x14ac:dyDescent="0.45"/>
    <row r="7604" customFormat="1" x14ac:dyDescent="0.45"/>
    <row r="7605" customFormat="1" x14ac:dyDescent="0.45"/>
    <row r="7606" customFormat="1" x14ac:dyDescent="0.45"/>
    <row r="7607" customFormat="1" x14ac:dyDescent="0.45"/>
    <row r="7608" customFormat="1" x14ac:dyDescent="0.45"/>
    <row r="7609" customFormat="1" x14ac:dyDescent="0.45"/>
    <row r="7610" customFormat="1" x14ac:dyDescent="0.45"/>
    <row r="7611" customFormat="1" x14ac:dyDescent="0.45"/>
    <row r="7612" customFormat="1" x14ac:dyDescent="0.45"/>
    <row r="7613" customFormat="1" x14ac:dyDescent="0.45"/>
    <row r="7614" customFormat="1" x14ac:dyDescent="0.45"/>
    <row r="7615" customFormat="1" x14ac:dyDescent="0.45"/>
    <row r="7616" customFormat="1" x14ac:dyDescent="0.45"/>
    <row r="7617" customFormat="1" x14ac:dyDescent="0.45"/>
    <row r="7618" customFormat="1" x14ac:dyDescent="0.45"/>
    <row r="7619" customFormat="1" x14ac:dyDescent="0.45"/>
    <row r="7620" customFormat="1" x14ac:dyDescent="0.45"/>
    <row r="7621" customFormat="1" x14ac:dyDescent="0.45"/>
    <row r="7622" customFormat="1" x14ac:dyDescent="0.45"/>
    <row r="7623" customFormat="1" x14ac:dyDescent="0.45"/>
    <row r="7624" customFormat="1" x14ac:dyDescent="0.45"/>
    <row r="7625" customFormat="1" x14ac:dyDescent="0.45"/>
    <row r="7626" customFormat="1" x14ac:dyDescent="0.45"/>
    <row r="7627" customFormat="1" x14ac:dyDescent="0.45"/>
    <row r="7628" customFormat="1" x14ac:dyDescent="0.45"/>
    <row r="7629" customFormat="1" x14ac:dyDescent="0.45"/>
    <row r="7630" customFormat="1" x14ac:dyDescent="0.45"/>
    <row r="7631" customFormat="1" x14ac:dyDescent="0.45"/>
    <row r="7632" customFormat="1" x14ac:dyDescent="0.45"/>
    <row r="7633" customFormat="1" x14ac:dyDescent="0.45"/>
    <row r="7634" customFormat="1" x14ac:dyDescent="0.45"/>
    <row r="7635" customFormat="1" x14ac:dyDescent="0.45"/>
    <row r="7636" customFormat="1" x14ac:dyDescent="0.45"/>
    <row r="7637" customFormat="1" x14ac:dyDescent="0.45"/>
    <row r="7638" customFormat="1" x14ac:dyDescent="0.45"/>
    <row r="7639" customFormat="1" x14ac:dyDescent="0.45"/>
    <row r="7640" customFormat="1" x14ac:dyDescent="0.45"/>
    <row r="7641" customFormat="1" x14ac:dyDescent="0.45"/>
    <row r="7642" customFormat="1" x14ac:dyDescent="0.45"/>
    <row r="7643" customFormat="1" x14ac:dyDescent="0.45"/>
    <row r="7644" customFormat="1" x14ac:dyDescent="0.45"/>
    <row r="7645" customFormat="1" x14ac:dyDescent="0.45"/>
    <row r="7646" customFormat="1" x14ac:dyDescent="0.45"/>
    <row r="7647" customFormat="1" x14ac:dyDescent="0.45"/>
    <row r="7648" customFormat="1" x14ac:dyDescent="0.45"/>
    <row r="7649" customFormat="1" x14ac:dyDescent="0.45"/>
    <row r="7650" customFormat="1" x14ac:dyDescent="0.45"/>
    <row r="7651" customFormat="1" x14ac:dyDescent="0.45"/>
    <row r="7652" customFormat="1" x14ac:dyDescent="0.45"/>
    <row r="7653" customFormat="1" x14ac:dyDescent="0.45"/>
    <row r="7654" customFormat="1" x14ac:dyDescent="0.45"/>
    <row r="7655" customFormat="1" x14ac:dyDescent="0.45"/>
    <row r="7656" customFormat="1" x14ac:dyDescent="0.45"/>
    <row r="7657" customFormat="1" x14ac:dyDescent="0.45"/>
    <row r="7658" customFormat="1" x14ac:dyDescent="0.45"/>
    <row r="7659" customFormat="1" x14ac:dyDescent="0.45"/>
    <row r="7660" customFormat="1" x14ac:dyDescent="0.45"/>
    <row r="7661" customFormat="1" x14ac:dyDescent="0.45"/>
    <row r="7662" customFormat="1" x14ac:dyDescent="0.45"/>
    <row r="7663" customFormat="1" x14ac:dyDescent="0.45"/>
    <row r="7664" customFormat="1" x14ac:dyDescent="0.45"/>
    <row r="7665" customFormat="1" x14ac:dyDescent="0.45"/>
    <row r="7666" customFormat="1" x14ac:dyDescent="0.45"/>
    <row r="7667" customFormat="1" x14ac:dyDescent="0.45"/>
    <row r="7668" customFormat="1" x14ac:dyDescent="0.45"/>
    <row r="7669" customFormat="1" x14ac:dyDescent="0.45"/>
    <row r="7670" customFormat="1" x14ac:dyDescent="0.45"/>
    <row r="7671" customFormat="1" x14ac:dyDescent="0.45"/>
    <row r="7672" customFormat="1" x14ac:dyDescent="0.45"/>
    <row r="7673" customFormat="1" x14ac:dyDescent="0.45"/>
    <row r="7674" customFormat="1" x14ac:dyDescent="0.45"/>
    <row r="7675" customFormat="1" x14ac:dyDescent="0.45"/>
    <row r="7676" customFormat="1" x14ac:dyDescent="0.45"/>
    <row r="7677" customFormat="1" x14ac:dyDescent="0.45"/>
    <row r="7678" customFormat="1" x14ac:dyDescent="0.45"/>
    <row r="7679" customFormat="1" x14ac:dyDescent="0.45"/>
    <row r="7680" customFormat="1" x14ac:dyDescent="0.45"/>
    <row r="7681" customFormat="1" x14ac:dyDescent="0.45"/>
    <row r="7682" customFormat="1" x14ac:dyDescent="0.45"/>
    <row r="7683" customFormat="1" x14ac:dyDescent="0.45"/>
    <row r="7684" customFormat="1" x14ac:dyDescent="0.45"/>
    <row r="7685" customFormat="1" x14ac:dyDescent="0.45"/>
    <row r="7686" customFormat="1" x14ac:dyDescent="0.45"/>
    <row r="7687" customFormat="1" x14ac:dyDescent="0.45"/>
    <row r="7688" customFormat="1" x14ac:dyDescent="0.45"/>
    <row r="7689" customFormat="1" x14ac:dyDescent="0.45"/>
    <row r="7690" customFormat="1" x14ac:dyDescent="0.45"/>
    <row r="7691" customFormat="1" x14ac:dyDescent="0.45"/>
    <row r="7692" customFormat="1" x14ac:dyDescent="0.45"/>
    <row r="7693" customFormat="1" x14ac:dyDescent="0.45"/>
    <row r="7694" customFormat="1" x14ac:dyDescent="0.45"/>
    <row r="7695" customFormat="1" x14ac:dyDescent="0.45"/>
    <row r="7696" customFormat="1" x14ac:dyDescent="0.45"/>
    <row r="7697" customFormat="1" x14ac:dyDescent="0.45"/>
    <row r="7698" customFormat="1" x14ac:dyDescent="0.45"/>
    <row r="7699" customFormat="1" x14ac:dyDescent="0.45"/>
    <row r="7700" customFormat="1" x14ac:dyDescent="0.45"/>
    <row r="7701" customFormat="1" x14ac:dyDescent="0.45"/>
    <row r="7702" customFormat="1" x14ac:dyDescent="0.45"/>
    <row r="7703" customFormat="1" x14ac:dyDescent="0.45"/>
    <row r="7704" customFormat="1" x14ac:dyDescent="0.45"/>
    <row r="7705" customFormat="1" x14ac:dyDescent="0.45"/>
    <row r="7706" customFormat="1" x14ac:dyDescent="0.45"/>
    <row r="7707" customFormat="1" x14ac:dyDescent="0.45"/>
    <row r="7708" customFormat="1" x14ac:dyDescent="0.45"/>
    <row r="7709" customFormat="1" x14ac:dyDescent="0.45"/>
    <row r="7710" customFormat="1" x14ac:dyDescent="0.45"/>
    <row r="7711" customFormat="1" x14ac:dyDescent="0.45"/>
    <row r="7712" customFormat="1" x14ac:dyDescent="0.45"/>
    <row r="7713" customFormat="1" x14ac:dyDescent="0.45"/>
    <row r="7714" customFormat="1" x14ac:dyDescent="0.45"/>
    <row r="7715" customFormat="1" x14ac:dyDescent="0.45"/>
    <row r="7716" customFormat="1" x14ac:dyDescent="0.45"/>
    <row r="7717" customFormat="1" x14ac:dyDescent="0.45"/>
    <row r="7718" customFormat="1" x14ac:dyDescent="0.45"/>
    <row r="7719" customFormat="1" x14ac:dyDescent="0.45"/>
    <row r="7720" customFormat="1" x14ac:dyDescent="0.45"/>
    <row r="7721" customFormat="1" x14ac:dyDescent="0.45"/>
    <row r="7722" customFormat="1" x14ac:dyDescent="0.45"/>
    <row r="7723" customFormat="1" x14ac:dyDescent="0.45"/>
    <row r="7724" customFormat="1" x14ac:dyDescent="0.45"/>
    <row r="7725" customFormat="1" x14ac:dyDescent="0.45"/>
    <row r="7726" customFormat="1" x14ac:dyDescent="0.45"/>
    <row r="7727" customFormat="1" x14ac:dyDescent="0.45"/>
    <row r="7728" customFormat="1" x14ac:dyDescent="0.45"/>
    <row r="7729" customFormat="1" x14ac:dyDescent="0.45"/>
    <row r="7730" customFormat="1" x14ac:dyDescent="0.45"/>
    <row r="7731" customFormat="1" x14ac:dyDescent="0.45"/>
    <row r="7732" customFormat="1" x14ac:dyDescent="0.45"/>
    <row r="7733" customFormat="1" x14ac:dyDescent="0.45"/>
    <row r="7734" customFormat="1" x14ac:dyDescent="0.45"/>
    <row r="7735" customFormat="1" x14ac:dyDescent="0.45"/>
    <row r="7736" customFormat="1" x14ac:dyDescent="0.45"/>
    <row r="7737" customFormat="1" x14ac:dyDescent="0.45"/>
    <row r="7738" customFormat="1" x14ac:dyDescent="0.45"/>
    <row r="7739" customFormat="1" x14ac:dyDescent="0.45"/>
    <row r="7740" customFormat="1" x14ac:dyDescent="0.45"/>
    <row r="7741" customFormat="1" x14ac:dyDescent="0.45"/>
    <row r="7742" customFormat="1" x14ac:dyDescent="0.45"/>
    <row r="7743" customFormat="1" x14ac:dyDescent="0.45"/>
    <row r="7744" customFormat="1" x14ac:dyDescent="0.45"/>
    <row r="7745" customFormat="1" x14ac:dyDescent="0.45"/>
    <row r="7746" customFormat="1" x14ac:dyDescent="0.45"/>
    <row r="7747" customFormat="1" x14ac:dyDescent="0.45"/>
    <row r="7748" customFormat="1" x14ac:dyDescent="0.45"/>
    <row r="7749" customFormat="1" x14ac:dyDescent="0.45"/>
    <row r="7750" customFormat="1" x14ac:dyDescent="0.45"/>
    <row r="7751" customFormat="1" x14ac:dyDescent="0.45"/>
    <row r="7752" customFormat="1" x14ac:dyDescent="0.45"/>
    <row r="7753" customFormat="1" x14ac:dyDescent="0.45"/>
    <row r="7754" customFormat="1" x14ac:dyDescent="0.45"/>
    <row r="7755" customFormat="1" x14ac:dyDescent="0.45"/>
    <row r="7756" customFormat="1" x14ac:dyDescent="0.45"/>
    <row r="7757" customFormat="1" x14ac:dyDescent="0.45"/>
    <row r="7758" customFormat="1" x14ac:dyDescent="0.45"/>
    <row r="7759" customFormat="1" x14ac:dyDescent="0.45"/>
    <row r="7760" customFormat="1" x14ac:dyDescent="0.45"/>
    <row r="7761" customFormat="1" x14ac:dyDescent="0.45"/>
    <row r="7762" customFormat="1" x14ac:dyDescent="0.45"/>
    <row r="7763" customFormat="1" x14ac:dyDescent="0.45"/>
    <row r="7764" customFormat="1" x14ac:dyDescent="0.45"/>
    <row r="7765" customFormat="1" x14ac:dyDescent="0.45"/>
    <row r="7766" customFormat="1" x14ac:dyDescent="0.45"/>
    <row r="7767" customFormat="1" x14ac:dyDescent="0.45"/>
    <row r="7768" customFormat="1" x14ac:dyDescent="0.45"/>
    <row r="7769" customFormat="1" x14ac:dyDescent="0.45"/>
    <row r="7770" customFormat="1" x14ac:dyDescent="0.45"/>
    <row r="7771" customFormat="1" x14ac:dyDescent="0.45"/>
    <row r="7772" customFormat="1" x14ac:dyDescent="0.45"/>
    <row r="7773" customFormat="1" x14ac:dyDescent="0.45"/>
    <row r="7774" customFormat="1" x14ac:dyDescent="0.45"/>
    <row r="7775" customFormat="1" x14ac:dyDescent="0.45"/>
    <row r="7776" customFormat="1" x14ac:dyDescent="0.45"/>
    <row r="7777" customFormat="1" x14ac:dyDescent="0.45"/>
    <row r="7778" customFormat="1" x14ac:dyDescent="0.45"/>
    <row r="7779" customFormat="1" x14ac:dyDescent="0.45"/>
    <row r="7780" customFormat="1" x14ac:dyDescent="0.45"/>
    <row r="7781" customFormat="1" x14ac:dyDescent="0.45"/>
    <row r="7782" customFormat="1" x14ac:dyDescent="0.45"/>
    <row r="7783" customFormat="1" x14ac:dyDescent="0.45"/>
    <row r="7784" customFormat="1" x14ac:dyDescent="0.45"/>
    <row r="7785" customFormat="1" x14ac:dyDescent="0.45"/>
    <row r="7786" customFormat="1" x14ac:dyDescent="0.45"/>
    <row r="7787" customFormat="1" x14ac:dyDescent="0.45"/>
    <row r="7788" customFormat="1" x14ac:dyDescent="0.45"/>
    <row r="7789" customFormat="1" x14ac:dyDescent="0.45"/>
    <row r="7790" customFormat="1" x14ac:dyDescent="0.45"/>
    <row r="7791" customFormat="1" x14ac:dyDescent="0.45"/>
    <row r="7792" customFormat="1" x14ac:dyDescent="0.45"/>
    <row r="7793" customFormat="1" x14ac:dyDescent="0.45"/>
    <row r="7794" customFormat="1" x14ac:dyDescent="0.45"/>
    <row r="7795" customFormat="1" x14ac:dyDescent="0.45"/>
    <row r="7796" customFormat="1" x14ac:dyDescent="0.45"/>
    <row r="7797" customFormat="1" x14ac:dyDescent="0.45"/>
    <row r="7798" customFormat="1" x14ac:dyDescent="0.45"/>
    <row r="7799" customFormat="1" x14ac:dyDescent="0.45"/>
    <row r="7800" customFormat="1" x14ac:dyDescent="0.45"/>
    <row r="7801" customFormat="1" x14ac:dyDescent="0.45"/>
    <row r="7802" customFormat="1" x14ac:dyDescent="0.45"/>
    <row r="7803" customFormat="1" x14ac:dyDescent="0.45"/>
    <row r="7804" customFormat="1" x14ac:dyDescent="0.45"/>
    <row r="7805" customFormat="1" x14ac:dyDescent="0.45"/>
    <row r="7806" customFormat="1" x14ac:dyDescent="0.45"/>
    <row r="7807" customFormat="1" x14ac:dyDescent="0.45"/>
    <row r="7808" customFormat="1" x14ac:dyDescent="0.45"/>
    <row r="7809" customFormat="1" x14ac:dyDescent="0.45"/>
    <row r="7810" customFormat="1" x14ac:dyDescent="0.45"/>
    <row r="7811" customFormat="1" x14ac:dyDescent="0.45"/>
    <row r="7812" customFormat="1" x14ac:dyDescent="0.45"/>
    <row r="7813" customFormat="1" x14ac:dyDescent="0.45"/>
    <row r="7814" customFormat="1" x14ac:dyDescent="0.45"/>
    <row r="7815" customFormat="1" x14ac:dyDescent="0.45"/>
    <row r="7816" customFormat="1" x14ac:dyDescent="0.45"/>
    <row r="7817" customFormat="1" x14ac:dyDescent="0.45"/>
    <row r="7818" customFormat="1" x14ac:dyDescent="0.45"/>
    <row r="7819" customFormat="1" x14ac:dyDescent="0.45"/>
    <row r="7820" customFormat="1" x14ac:dyDescent="0.45"/>
    <row r="7821" customFormat="1" x14ac:dyDescent="0.45"/>
    <row r="7822" customFormat="1" x14ac:dyDescent="0.45"/>
    <row r="7823" customFormat="1" x14ac:dyDescent="0.45"/>
    <row r="7824" customFormat="1" x14ac:dyDescent="0.45"/>
    <row r="7825" customFormat="1" x14ac:dyDescent="0.45"/>
    <row r="7826" customFormat="1" x14ac:dyDescent="0.45"/>
    <row r="7827" customFormat="1" x14ac:dyDescent="0.45"/>
    <row r="7828" customFormat="1" x14ac:dyDescent="0.45"/>
    <row r="7829" customFormat="1" x14ac:dyDescent="0.45"/>
    <row r="7830" customFormat="1" x14ac:dyDescent="0.45"/>
    <row r="7831" customFormat="1" x14ac:dyDescent="0.45"/>
    <row r="7832" customFormat="1" x14ac:dyDescent="0.45"/>
    <row r="7833" customFormat="1" x14ac:dyDescent="0.45"/>
    <row r="7834" customFormat="1" x14ac:dyDescent="0.45"/>
    <row r="7835" customFormat="1" x14ac:dyDescent="0.45"/>
    <row r="7836" customFormat="1" x14ac:dyDescent="0.45"/>
    <row r="7837" customFormat="1" x14ac:dyDescent="0.45"/>
    <row r="7838" customFormat="1" x14ac:dyDescent="0.45"/>
    <row r="7839" customFormat="1" x14ac:dyDescent="0.45"/>
    <row r="7840" customFormat="1" x14ac:dyDescent="0.45"/>
    <row r="7841" customFormat="1" x14ac:dyDescent="0.45"/>
    <row r="7842" customFormat="1" x14ac:dyDescent="0.45"/>
    <row r="7843" customFormat="1" x14ac:dyDescent="0.45"/>
    <row r="7844" customFormat="1" x14ac:dyDescent="0.45"/>
    <row r="7845" customFormat="1" x14ac:dyDescent="0.45"/>
    <row r="7846" customFormat="1" x14ac:dyDescent="0.45"/>
    <row r="7847" customFormat="1" x14ac:dyDescent="0.45"/>
    <row r="7848" customFormat="1" x14ac:dyDescent="0.45"/>
    <row r="7849" customFormat="1" x14ac:dyDescent="0.45"/>
    <row r="7850" customFormat="1" x14ac:dyDescent="0.45"/>
    <row r="7851" customFormat="1" x14ac:dyDescent="0.45"/>
    <row r="7852" customFormat="1" x14ac:dyDescent="0.45"/>
    <row r="7853" customFormat="1" x14ac:dyDescent="0.45"/>
    <row r="7854" customFormat="1" x14ac:dyDescent="0.45"/>
    <row r="7855" customFormat="1" x14ac:dyDescent="0.45"/>
    <row r="7856" customFormat="1" x14ac:dyDescent="0.45"/>
    <row r="7857" customFormat="1" x14ac:dyDescent="0.45"/>
    <row r="7858" customFormat="1" x14ac:dyDescent="0.45"/>
    <row r="7859" customFormat="1" x14ac:dyDescent="0.45"/>
    <row r="7860" customFormat="1" x14ac:dyDescent="0.45"/>
    <row r="7861" customFormat="1" x14ac:dyDescent="0.45"/>
    <row r="7862" customFormat="1" x14ac:dyDescent="0.45"/>
    <row r="7863" customFormat="1" x14ac:dyDescent="0.45"/>
    <row r="7864" customFormat="1" x14ac:dyDescent="0.45"/>
    <row r="7865" customFormat="1" x14ac:dyDescent="0.45"/>
    <row r="7866" customFormat="1" x14ac:dyDescent="0.45"/>
    <row r="7867" customFormat="1" x14ac:dyDescent="0.45"/>
    <row r="7868" customFormat="1" x14ac:dyDescent="0.45"/>
    <row r="7869" customFormat="1" x14ac:dyDescent="0.45"/>
    <row r="7870" customFormat="1" x14ac:dyDescent="0.45"/>
    <row r="7871" customFormat="1" x14ac:dyDescent="0.45"/>
    <row r="7872" customFormat="1" x14ac:dyDescent="0.45"/>
    <row r="7873" customFormat="1" x14ac:dyDescent="0.45"/>
    <row r="7874" customFormat="1" x14ac:dyDescent="0.45"/>
    <row r="7875" customFormat="1" x14ac:dyDescent="0.45"/>
    <row r="7876" customFormat="1" x14ac:dyDescent="0.45"/>
    <row r="7877" customFormat="1" x14ac:dyDescent="0.45"/>
    <row r="7878" customFormat="1" x14ac:dyDescent="0.45"/>
    <row r="7879" customFormat="1" x14ac:dyDescent="0.45"/>
    <row r="7880" customFormat="1" x14ac:dyDescent="0.45"/>
    <row r="7881" customFormat="1" x14ac:dyDescent="0.45"/>
    <row r="7882" customFormat="1" x14ac:dyDescent="0.45"/>
    <row r="7883" customFormat="1" x14ac:dyDescent="0.45"/>
    <row r="7884" customFormat="1" x14ac:dyDescent="0.45"/>
    <row r="7885" customFormat="1" x14ac:dyDescent="0.45"/>
    <row r="7886" customFormat="1" x14ac:dyDescent="0.45"/>
    <row r="7887" customFormat="1" x14ac:dyDescent="0.45"/>
    <row r="7888" customFormat="1" x14ac:dyDescent="0.45"/>
    <row r="7889" customFormat="1" x14ac:dyDescent="0.45"/>
    <row r="7890" customFormat="1" x14ac:dyDescent="0.45"/>
    <row r="7891" customFormat="1" x14ac:dyDescent="0.45"/>
    <row r="7892" customFormat="1" x14ac:dyDescent="0.45"/>
    <row r="7893" customFormat="1" x14ac:dyDescent="0.45"/>
    <row r="7894" customFormat="1" x14ac:dyDescent="0.45"/>
    <row r="7895" customFormat="1" x14ac:dyDescent="0.45"/>
    <row r="7896" customFormat="1" x14ac:dyDescent="0.45"/>
    <row r="7897" customFormat="1" x14ac:dyDescent="0.45"/>
    <row r="7898" customFormat="1" x14ac:dyDescent="0.45"/>
    <row r="7899" customFormat="1" x14ac:dyDescent="0.45"/>
    <row r="7900" customFormat="1" x14ac:dyDescent="0.45"/>
    <row r="7901" customFormat="1" x14ac:dyDescent="0.45"/>
    <row r="7902" customFormat="1" x14ac:dyDescent="0.45"/>
    <row r="7903" customFormat="1" x14ac:dyDescent="0.45"/>
    <row r="7904" customFormat="1" x14ac:dyDescent="0.45"/>
    <row r="7905" customFormat="1" x14ac:dyDescent="0.45"/>
    <row r="7906" customFormat="1" x14ac:dyDescent="0.45"/>
    <row r="7907" customFormat="1" x14ac:dyDescent="0.45"/>
    <row r="7908" customFormat="1" x14ac:dyDescent="0.45"/>
    <row r="7909" customFormat="1" x14ac:dyDescent="0.45"/>
    <row r="7910" customFormat="1" x14ac:dyDescent="0.45"/>
    <row r="7911" customFormat="1" x14ac:dyDescent="0.45"/>
    <row r="7912" customFormat="1" x14ac:dyDescent="0.45"/>
    <row r="7913" customFormat="1" x14ac:dyDescent="0.45"/>
    <row r="7914" customFormat="1" x14ac:dyDescent="0.45"/>
    <row r="7915" customFormat="1" x14ac:dyDescent="0.45"/>
    <row r="7916" customFormat="1" x14ac:dyDescent="0.45"/>
    <row r="7917" customFormat="1" x14ac:dyDescent="0.45"/>
    <row r="7918" customFormat="1" x14ac:dyDescent="0.45"/>
    <row r="7919" customFormat="1" x14ac:dyDescent="0.45"/>
    <row r="7920" customFormat="1" x14ac:dyDescent="0.45"/>
    <row r="7921" customFormat="1" x14ac:dyDescent="0.45"/>
    <row r="7922" customFormat="1" x14ac:dyDescent="0.45"/>
    <row r="7923" customFormat="1" x14ac:dyDescent="0.45"/>
    <row r="7924" customFormat="1" x14ac:dyDescent="0.45"/>
    <row r="7925" customFormat="1" x14ac:dyDescent="0.45"/>
    <row r="7926" customFormat="1" x14ac:dyDescent="0.45"/>
    <row r="7927" customFormat="1" x14ac:dyDescent="0.45"/>
    <row r="7928" customFormat="1" x14ac:dyDescent="0.45"/>
    <row r="7929" customFormat="1" x14ac:dyDescent="0.45"/>
    <row r="7930" customFormat="1" x14ac:dyDescent="0.45"/>
    <row r="7931" customFormat="1" x14ac:dyDescent="0.45"/>
    <row r="7932" customFormat="1" x14ac:dyDescent="0.45"/>
    <row r="7933" customFormat="1" x14ac:dyDescent="0.45"/>
    <row r="7934" customFormat="1" x14ac:dyDescent="0.45"/>
    <row r="7935" customFormat="1" x14ac:dyDescent="0.45"/>
    <row r="7936" customFormat="1" x14ac:dyDescent="0.45"/>
    <row r="7937" customFormat="1" x14ac:dyDescent="0.45"/>
    <row r="7938" customFormat="1" x14ac:dyDescent="0.45"/>
    <row r="7939" customFormat="1" x14ac:dyDescent="0.45"/>
    <row r="7940" customFormat="1" x14ac:dyDescent="0.45"/>
    <row r="7941" customFormat="1" x14ac:dyDescent="0.45"/>
    <row r="7942" customFormat="1" x14ac:dyDescent="0.45"/>
    <row r="7943" customFormat="1" x14ac:dyDescent="0.45"/>
    <row r="7944" customFormat="1" x14ac:dyDescent="0.45"/>
    <row r="7945" customFormat="1" x14ac:dyDescent="0.45"/>
    <row r="7946" customFormat="1" x14ac:dyDescent="0.45"/>
    <row r="7947" customFormat="1" x14ac:dyDescent="0.45"/>
    <row r="7948" customFormat="1" x14ac:dyDescent="0.45"/>
    <row r="7949" customFormat="1" x14ac:dyDescent="0.45"/>
    <row r="7950" customFormat="1" x14ac:dyDescent="0.45"/>
    <row r="7951" customFormat="1" x14ac:dyDescent="0.45"/>
    <row r="7952" customFormat="1" x14ac:dyDescent="0.45"/>
    <row r="7953" customFormat="1" x14ac:dyDescent="0.45"/>
    <row r="7954" customFormat="1" x14ac:dyDescent="0.45"/>
    <row r="7955" customFormat="1" x14ac:dyDescent="0.45"/>
    <row r="7956" customFormat="1" x14ac:dyDescent="0.45"/>
    <row r="7957" customFormat="1" x14ac:dyDescent="0.45"/>
    <row r="7958" customFormat="1" x14ac:dyDescent="0.45"/>
    <row r="7959" customFormat="1" x14ac:dyDescent="0.45"/>
    <row r="7960" customFormat="1" x14ac:dyDescent="0.45"/>
    <row r="7961" customFormat="1" x14ac:dyDescent="0.45"/>
    <row r="7962" customFormat="1" x14ac:dyDescent="0.45"/>
    <row r="7963" customFormat="1" x14ac:dyDescent="0.45"/>
    <row r="7964" customFormat="1" x14ac:dyDescent="0.45"/>
    <row r="7965" customFormat="1" x14ac:dyDescent="0.45"/>
    <row r="7966" customFormat="1" x14ac:dyDescent="0.45"/>
    <row r="7967" customFormat="1" x14ac:dyDescent="0.45"/>
    <row r="7968" customFormat="1" x14ac:dyDescent="0.45"/>
    <row r="7969" customFormat="1" x14ac:dyDescent="0.45"/>
    <row r="7970" customFormat="1" x14ac:dyDescent="0.45"/>
    <row r="7971" customFormat="1" x14ac:dyDescent="0.45"/>
    <row r="7972" customFormat="1" x14ac:dyDescent="0.45"/>
    <row r="7973" customFormat="1" x14ac:dyDescent="0.45"/>
    <row r="7974" customFormat="1" x14ac:dyDescent="0.45"/>
    <row r="7975" customFormat="1" x14ac:dyDescent="0.45"/>
    <row r="7976" customFormat="1" x14ac:dyDescent="0.45"/>
    <row r="7977" customFormat="1" x14ac:dyDescent="0.45"/>
    <row r="7978" customFormat="1" x14ac:dyDescent="0.45"/>
    <row r="7979" customFormat="1" x14ac:dyDescent="0.45"/>
    <row r="7980" customFormat="1" x14ac:dyDescent="0.45"/>
    <row r="7981" customFormat="1" x14ac:dyDescent="0.45"/>
    <row r="7982" customFormat="1" x14ac:dyDescent="0.45"/>
    <row r="7983" customFormat="1" x14ac:dyDescent="0.45"/>
    <row r="7984" customFormat="1" x14ac:dyDescent="0.45"/>
    <row r="7985" customFormat="1" x14ac:dyDescent="0.45"/>
    <row r="7986" customFormat="1" x14ac:dyDescent="0.45"/>
    <row r="7987" customFormat="1" x14ac:dyDescent="0.45"/>
    <row r="7988" customFormat="1" x14ac:dyDescent="0.45"/>
    <row r="7989" customFormat="1" x14ac:dyDescent="0.45"/>
    <row r="7990" customFormat="1" x14ac:dyDescent="0.45"/>
    <row r="7991" customFormat="1" x14ac:dyDescent="0.45"/>
    <row r="7992" customFormat="1" x14ac:dyDescent="0.45"/>
    <row r="7993" customFormat="1" x14ac:dyDescent="0.45"/>
    <row r="7994" customFormat="1" x14ac:dyDescent="0.45"/>
    <row r="7995" customFormat="1" x14ac:dyDescent="0.45"/>
    <row r="7996" customFormat="1" x14ac:dyDescent="0.45"/>
    <row r="7997" customFormat="1" x14ac:dyDescent="0.45"/>
    <row r="7998" customFormat="1" x14ac:dyDescent="0.45"/>
    <row r="7999" customFormat="1" x14ac:dyDescent="0.45"/>
    <row r="8000" customFormat="1" x14ac:dyDescent="0.45"/>
    <row r="8001" customFormat="1" x14ac:dyDescent="0.45"/>
    <row r="8002" customFormat="1" x14ac:dyDescent="0.45"/>
    <row r="8003" customFormat="1" x14ac:dyDescent="0.45"/>
    <row r="8004" customFormat="1" x14ac:dyDescent="0.45"/>
    <row r="8005" customFormat="1" x14ac:dyDescent="0.45"/>
    <row r="8006" customFormat="1" x14ac:dyDescent="0.45"/>
    <row r="8007" customFormat="1" x14ac:dyDescent="0.45"/>
    <row r="8008" customFormat="1" x14ac:dyDescent="0.45"/>
    <row r="8009" customFormat="1" x14ac:dyDescent="0.45"/>
    <row r="8010" customFormat="1" x14ac:dyDescent="0.45"/>
    <row r="8011" customFormat="1" x14ac:dyDescent="0.45"/>
    <row r="8012" customFormat="1" x14ac:dyDescent="0.45"/>
    <row r="8013" customFormat="1" x14ac:dyDescent="0.45"/>
    <row r="8014" customFormat="1" x14ac:dyDescent="0.45"/>
    <row r="8015" customFormat="1" x14ac:dyDescent="0.45"/>
    <row r="8016" customFormat="1" x14ac:dyDescent="0.45"/>
    <row r="8017" customFormat="1" x14ac:dyDescent="0.45"/>
    <row r="8018" customFormat="1" x14ac:dyDescent="0.45"/>
    <row r="8019" customFormat="1" x14ac:dyDescent="0.45"/>
    <row r="8020" customFormat="1" x14ac:dyDescent="0.45"/>
    <row r="8021" customFormat="1" x14ac:dyDescent="0.45"/>
    <row r="8022" customFormat="1" x14ac:dyDescent="0.45"/>
    <row r="8023" customFormat="1" x14ac:dyDescent="0.45"/>
    <row r="8024" customFormat="1" x14ac:dyDescent="0.45"/>
    <row r="8025" customFormat="1" x14ac:dyDescent="0.45"/>
    <row r="8026" customFormat="1" x14ac:dyDescent="0.45"/>
    <row r="8027" customFormat="1" x14ac:dyDescent="0.45"/>
    <row r="8028" customFormat="1" x14ac:dyDescent="0.45"/>
    <row r="8029" customFormat="1" x14ac:dyDescent="0.45"/>
    <row r="8030" customFormat="1" x14ac:dyDescent="0.45"/>
    <row r="8031" customFormat="1" x14ac:dyDescent="0.45"/>
    <row r="8032" customFormat="1" x14ac:dyDescent="0.45"/>
    <row r="8033" customFormat="1" x14ac:dyDescent="0.45"/>
    <row r="8034" customFormat="1" x14ac:dyDescent="0.45"/>
    <row r="8035" customFormat="1" x14ac:dyDescent="0.45"/>
    <row r="8036" customFormat="1" x14ac:dyDescent="0.45"/>
    <row r="8037" customFormat="1" x14ac:dyDescent="0.45"/>
    <row r="8038" customFormat="1" x14ac:dyDescent="0.45"/>
    <row r="8039" customFormat="1" x14ac:dyDescent="0.45"/>
    <row r="8040" customFormat="1" x14ac:dyDescent="0.45"/>
    <row r="8041" customFormat="1" x14ac:dyDescent="0.45"/>
    <row r="8042" customFormat="1" x14ac:dyDescent="0.45"/>
    <row r="8043" customFormat="1" x14ac:dyDescent="0.45"/>
    <row r="8044" customFormat="1" x14ac:dyDescent="0.45"/>
    <row r="8045" customFormat="1" x14ac:dyDescent="0.45"/>
    <row r="8046" customFormat="1" x14ac:dyDescent="0.45"/>
    <row r="8047" customFormat="1" x14ac:dyDescent="0.45"/>
    <row r="8048" customFormat="1" x14ac:dyDescent="0.45"/>
    <row r="8049" customFormat="1" x14ac:dyDescent="0.45"/>
    <row r="8050" customFormat="1" x14ac:dyDescent="0.45"/>
    <row r="8051" customFormat="1" x14ac:dyDescent="0.45"/>
    <row r="8052" customFormat="1" x14ac:dyDescent="0.45"/>
    <row r="8053" customFormat="1" x14ac:dyDescent="0.45"/>
    <row r="8054" customFormat="1" x14ac:dyDescent="0.45"/>
    <row r="8055" customFormat="1" x14ac:dyDescent="0.45"/>
    <row r="8056" customFormat="1" x14ac:dyDescent="0.45"/>
    <row r="8057" customFormat="1" x14ac:dyDescent="0.45"/>
    <row r="8058" customFormat="1" x14ac:dyDescent="0.45"/>
    <row r="8059" customFormat="1" x14ac:dyDescent="0.45"/>
    <row r="8060" customFormat="1" x14ac:dyDescent="0.45"/>
    <row r="8061" customFormat="1" x14ac:dyDescent="0.45"/>
    <row r="8062" customFormat="1" x14ac:dyDescent="0.45"/>
    <row r="8063" customFormat="1" x14ac:dyDescent="0.45"/>
    <row r="8064" customFormat="1" x14ac:dyDescent="0.45"/>
    <row r="8065" customFormat="1" x14ac:dyDescent="0.45"/>
    <row r="8066" customFormat="1" x14ac:dyDescent="0.45"/>
    <row r="8067" customFormat="1" x14ac:dyDescent="0.45"/>
    <row r="8068" customFormat="1" x14ac:dyDescent="0.45"/>
    <row r="8069" customFormat="1" x14ac:dyDescent="0.45"/>
    <row r="8070" customFormat="1" x14ac:dyDescent="0.45"/>
    <row r="8071" customFormat="1" x14ac:dyDescent="0.45"/>
    <row r="8072" customFormat="1" x14ac:dyDescent="0.45"/>
    <row r="8073" customFormat="1" x14ac:dyDescent="0.45"/>
    <row r="8074" customFormat="1" x14ac:dyDescent="0.45"/>
    <row r="8075" customFormat="1" x14ac:dyDescent="0.45"/>
    <row r="8076" customFormat="1" x14ac:dyDescent="0.45"/>
    <row r="8077" customFormat="1" x14ac:dyDescent="0.45"/>
    <row r="8078" customFormat="1" x14ac:dyDescent="0.45"/>
    <row r="8079" customFormat="1" x14ac:dyDescent="0.45"/>
    <row r="8080" customFormat="1" x14ac:dyDescent="0.45"/>
    <row r="8081" customFormat="1" x14ac:dyDescent="0.45"/>
    <row r="8082" customFormat="1" x14ac:dyDescent="0.45"/>
    <row r="8083" customFormat="1" x14ac:dyDescent="0.45"/>
    <row r="8084" customFormat="1" x14ac:dyDescent="0.45"/>
    <row r="8085" customFormat="1" x14ac:dyDescent="0.45"/>
    <row r="8086" customFormat="1" x14ac:dyDescent="0.45"/>
    <row r="8087" customFormat="1" x14ac:dyDescent="0.45"/>
    <row r="8088" customFormat="1" x14ac:dyDescent="0.45"/>
    <row r="8089" customFormat="1" x14ac:dyDescent="0.45"/>
    <row r="8090" customFormat="1" x14ac:dyDescent="0.45"/>
    <row r="8091" customFormat="1" x14ac:dyDescent="0.45"/>
    <row r="8092" customFormat="1" x14ac:dyDescent="0.45"/>
    <row r="8093" customFormat="1" x14ac:dyDescent="0.45"/>
    <row r="8094" customFormat="1" x14ac:dyDescent="0.45"/>
    <row r="8095" customFormat="1" x14ac:dyDescent="0.45"/>
    <row r="8096" customFormat="1" x14ac:dyDescent="0.45"/>
    <row r="8097" customFormat="1" x14ac:dyDescent="0.45"/>
    <row r="8098" customFormat="1" x14ac:dyDescent="0.45"/>
    <row r="8099" customFormat="1" x14ac:dyDescent="0.45"/>
    <row r="8100" customFormat="1" x14ac:dyDescent="0.45"/>
    <row r="8101" customFormat="1" x14ac:dyDescent="0.45"/>
    <row r="8102" customFormat="1" x14ac:dyDescent="0.45"/>
    <row r="8103" customFormat="1" x14ac:dyDescent="0.45"/>
    <row r="8104" customFormat="1" x14ac:dyDescent="0.45"/>
    <row r="8105" customFormat="1" x14ac:dyDescent="0.45"/>
    <row r="8106" customFormat="1" x14ac:dyDescent="0.45"/>
    <row r="8107" customFormat="1" x14ac:dyDescent="0.45"/>
    <row r="8108" customFormat="1" x14ac:dyDescent="0.45"/>
    <row r="8109" customFormat="1" x14ac:dyDescent="0.45"/>
    <row r="8110" customFormat="1" x14ac:dyDescent="0.45"/>
    <row r="8111" customFormat="1" x14ac:dyDescent="0.45"/>
    <row r="8112" customFormat="1" x14ac:dyDescent="0.45"/>
    <row r="8113" customFormat="1" x14ac:dyDescent="0.45"/>
    <row r="8114" customFormat="1" x14ac:dyDescent="0.45"/>
    <row r="8115" customFormat="1" x14ac:dyDescent="0.45"/>
    <row r="8116" customFormat="1" x14ac:dyDescent="0.45"/>
    <row r="8117" customFormat="1" x14ac:dyDescent="0.45"/>
    <row r="8118" customFormat="1" x14ac:dyDescent="0.45"/>
    <row r="8119" customFormat="1" x14ac:dyDescent="0.45"/>
    <row r="8120" customFormat="1" x14ac:dyDescent="0.45"/>
    <row r="8121" customFormat="1" x14ac:dyDescent="0.45"/>
    <row r="8122" customFormat="1" x14ac:dyDescent="0.45"/>
    <row r="8123" customFormat="1" x14ac:dyDescent="0.45"/>
    <row r="8124" customFormat="1" x14ac:dyDescent="0.45"/>
    <row r="8125" customFormat="1" x14ac:dyDescent="0.45"/>
    <row r="8126" customFormat="1" x14ac:dyDescent="0.45"/>
    <row r="8127" customFormat="1" x14ac:dyDescent="0.45"/>
    <row r="8128" customFormat="1" x14ac:dyDescent="0.45"/>
    <row r="8129" customFormat="1" x14ac:dyDescent="0.45"/>
    <row r="8130" customFormat="1" x14ac:dyDescent="0.45"/>
    <row r="8131" customFormat="1" x14ac:dyDescent="0.45"/>
    <row r="8132" customFormat="1" x14ac:dyDescent="0.45"/>
    <row r="8133" customFormat="1" x14ac:dyDescent="0.45"/>
    <row r="8134" customFormat="1" x14ac:dyDescent="0.45"/>
    <row r="8135" customFormat="1" x14ac:dyDescent="0.45"/>
    <row r="8136" customFormat="1" x14ac:dyDescent="0.45"/>
    <row r="8137" customFormat="1" x14ac:dyDescent="0.45"/>
    <row r="8138" customFormat="1" x14ac:dyDescent="0.45"/>
    <row r="8139" customFormat="1" x14ac:dyDescent="0.45"/>
    <row r="8140" customFormat="1" x14ac:dyDescent="0.45"/>
    <row r="8141" customFormat="1" x14ac:dyDescent="0.45"/>
    <row r="8142" customFormat="1" x14ac:dyDescent="0.45"/>
    <row r="8143" customFormat="1" x14ac:dyDescent="0.45"/>
    <row r="8144" customFormat="1" x14ac:dyDescent="0.45"/>
    <row r="8145" customFormat="1" x14ac:dyDescent="0.45"/>
    <row r="8146" customFormat="1" x14ac:dyDescent="0.45"/>
    <row r="8147" customFormat="1" x14ac:dyDescent="0.45"/>
    <row r="8148" customFormat="1" x14ac:dyDescent="0.45"/>
    <row r="8149" customFormat="1" x14ac:dyDescent="0.45"/>
    <row r="8150" customFormat="1" x14ac:dyDescent="0.45"/>
    <row r="8151" customFormat="1" x14ac:dyDescent="0.45"/>
    <row r="8152" customFormat="1" x14ac:dyDescent="0.45"/>
    <row r="8153" customFormat="1" x14ac:dyDescent="0.45"/>
    <row r="8154" customFormat="1" x14ac:dyDescent="0.45"/>
    <row r="8155" customFormat="1" x14ac:dyDescent="0.45"/>
    <row r="8156" customFormat="1" x14ac:dyDescent="0.45"/>
    <row r="8157" customFormat="1" x14ac:dyDescent="0.45"/>
    <row r="8158" customFormat="1" x14ac:dyDescent="0.45"/>
    <row r="8159" customFormat="1" x14ac:dyDescent="0.45"/>
    <row r="8160" customFormat="1" x14ac:dyDescent="0.45"/>
    <row r="8161" customFormat="1" x14ac:dyDescent="0.45"/>
    <row r="8162" customFormat="1" x14ac:dyDescent="0.45"/>
    <row r="8163" customFormat="1" x14ac:dyDescent="0.45"/>
    <row r="8164" customFormat="1" x14ac:dyDescent="0.45"/>
    <row r="8165" customFormat="1" x14ac:dyDescent="0.45"/>
    <row r="8166" customFormat="1" x14ac:dyDescent="0.45"/>
    <row r="8167" customFormat="1" x14ac:dyDescent="0.45"/>
    <row r="8168" customFormat="1" x14ac:dyDescent="0.45"/>
    <row r="8169" customFormat="1" x14ac:dyDescent="0.45"/>
    <row r="8170" customFormat="1" x14ac:dyDescent="0.45"/>
    <row r="8171" customFormat="1" x14ac:dyDescent="0.45"/>
    <row r="8172" customFormat="1" x14ac:dyDescent="0.45"/>
    <row r="8173" customFormat="1" x14ac:dyDescent="0.45"/>
    <row r="8174" customFormat="1" x14ac:dyDescent="0.45"/>
    <row r="8175" customFormat="1" x14ac:dyDescent="0.45"/>
    <row r="8176" customFormat="1" x14ac:dyDescent="0.45"/>
    <row r="8177" customFormat="1" x14ac:dyDescent="0.45"/>
    <row r="8178" customFormat="1" x14ac:dyDescent="0.45"/>
    <row r="8179" customFormat="1" x14ac:dyDescent="0.45"/>
    <row r="8180" customFormat="1" x14ac:dyDescent="0.45"/>
    <row r="8181" customFormat="1" x14ac:dyDescent="0.45"/>
    <row r="8182" customFormat="1" x14ac:dyDescent="0.45"/>
    <row r="8183" customFormat="1" x14ac:dyDescent="0.45"/>
    <row r="8184" customFormat="1" x14ac:dyDescent="0.45"/>
    <row r="8185" customFormat="1" x14ac:dyDescent="0.45"/>
    <row r="8186" customFormat="1" x14ac:dyDescent="0.45"/>
    <row r="8187" customFormat="1" x14ac:dyDescent="0.45"/>
    <row r="8188" customFormat="1" x14ac:dyDescent="0.45"/>
    <row r="8189" customFormat="1" x14ac:dyDescent="0.45"/>
    <row r="8190" customFormat="1" x14ac:dyDescent="0.45"/>
    <row r="8191" customFormat="1" x14ac:dyDescent="0.45"/>
    <row r="8192" customFormat="1" x14ac:dyDescent="0.45"/>
    <row r="8193" customFormat="1" x14ac:dyDescent="0.45"/>
    <row r="8194" customFormat="1" x14ac:dyDescent="0.45"/>
    <row r="8195" customFormat="1" x14ac:dyDescent="0.45"/>
    <row r="8196" customFormat="1" x14ac:dyDescent="0.45"/>
    <row r="8197" customFormat="1" x14ac:dyDescent="0.45"/>
    <row r="8198" customFormat="1" x14ac:dyDescent="0.45"/>
    <row r="8199" customFormat="1" x14ac:dyDescent="0.45"/>
    <row r="8200" customFormat="1" x14ac:dyDescent="0.45"/>
    <row r="8201" customFormat="1" x14ac:dyDescent="0.45"/>
    <row r="8202" customFormat="1" x14ac:dyDescent="0.45"/>
    <row r="8203" customFormat="1" x14ac:dyDescent="0.45"/>
    <row r="8204" customFormat="1" x14ac:dyDescent="0.45"/>
    <row r="8205" customFormat="1" x14ac:dyDescent="0.45"/>
    <row r="8206" customFormat="1" x14ac:dyDescent="0.45"/>
    <row r="8207" customFormat="1" x14ac:dyDescent="0.45"/>
    <row r="8208" customFormat="1" x14ac:dyDescent="0.45"/>
    <row r="8209" customFormat="1" x14ac:dyDescent="0.45"/>
    <row r="8210" customFormat="1" x14ac:dyDescent="0.45"/>
    <row r="8211" customFormat="1" x14ac:dyDescent="0.45"/>
    <row r="8212" customFormat="1" x14ac:dyDescent="0.45"/>
    <row r="8213" customFormat="1" x14ac:dyDescent="0.45"/>
    <row r="8214" customFormat="1" x14ac:dyDescent="0.45"/>
    <row r="8215" customFormat="1" x14ac:dyDescent="0.45"/>
    <row r="8216" customFormat="1" x14ac:dyDescent="0.45"/>
    <row r="8217" customFormat="1" x14ac:dyDescent="0.45"/>
    <row r="8218" customFormat="1" x14ac:dyDescent="0.45"/>
    <row r="8219" customFormat="1" x14ac:dyDescent="0.45"/>
    <row r="8220" customFormat="1" x14ac:dyDescent="0.45"/>
    <row r="8221" customFormat="1" x14ac:dyDescent="0.45"/>
    <row r="8222" customFormat="1" x14ac:dyDescent="0.45"/>
    <row r="8223" customFormat="1" x14ac:dyDescent="0.45"/>
    <row r="8224" customFormat="1" x14ac:dyDescent="0.45"/>
    <row r="8225" customFormat="1" x14ac:dyDescent="0.45"/>
    <row r="8226" customFormat="1" x14ac:dyDescent="0.45"/>
    <row r="8227" customFormat="1" x14ac:dyDescent="0.45"/>
    <row r="8228" customFormat="1" x14ac:dyDescent="0.45"/>
    <row r="8229" customFormat="1" x14ac:dyDescent="0.45"/>
    <row r="8230" customFormat="1" x14ac:dyDescent="0.45"/>
    <row r="8231" customFormat="1" x14ac:dyDescent="0.45"/>
    <row r="8232" customFormat="1" x14ac:dyDescent="0.45"/>
    <row r="8233" customFormat="1" x14ac:dyDescent="0.45"/>
    <row r="8234" customFormat="1" x14ac:dyDescent="0.45"/>
    <row r="8235" customFormat="1" x14ac:dyDescent="0.45"/>
    <row r="8236" customFormat="1" x14ac:dyDescent="0.45"/>
    <row r="8237" customFormat="1" x14ac:dyDescent="0.45"/>
    <row r="8238" customFormat="1" x14ac:dyDescent="0.45"/>
    <row r="8239" customFormat="1" x14ac:dyDescent="0.45"/>
    <row r="8240" customFormat="1" x14ac:dyDescent="0.45"/>
    <row r="8241" customFormat="1" x14ac:dyDescent="0.45"/>
    <row r="8242" customFormat="1" x14ac:dyDescent="0.45"/>
    <row r="8243" customFormat="1" x14ac:dyDescent="0.45"/>
    <row r="8244" customFormat="1" x14ac:dyDescent="0.45"/>
    <row r="8245" customFormat="1" x14ac:dyDescent="0.45"/>
    <row r="8246" customFormat="1" x14ac:dyDescent="0.45"/>
    <row r="8247" customFormat="1" x14ac:dyDescent="0.45"/>
    <row r="8248" customFormat="1" x14ac:dyDescent="0.45"/>
    <row r="8249" customFormat="1" x14ac:dyDescent="0.45"/>
    <row r="8250" customFormat="1" x14ac:dyDescent="0.45"/>
    <row r="8251" customFormat="1" x14ac:dyDescent="0.45"/>
    <row r="8252" customFormat="1" x14ac:dyDescent="0.45"/>
    <row r="8253" customFormat="1" x14ac:dyDescent="0.45"/>
    <row r="8254" customFormat="1" x14ac:dyDescent="0.45"/>
    <row r="8255" customFormat="1" x14ac:dyDescent="0.45"/>
    <row r="8256" customFormat="1" x14ac:dyDescent="0.45"/>
    <row r="8257" customFormat="1" x14ac:dyDescent="0.45"/>
    <row r="8258" customFormat="1" x14ac:dyDescent="0.45"/>
    <row r="8259" customFormat="1" x14ac:dyDescent="0.45"/>
    <row r="8260" customFormat="1" x14ac:dyDescent="0.45"/>
    <row r="8261" customFormat="1" x14ac:dyDescent="0.45"/>
    <row r="8262" customFormat="1" x14ac:dyDescent="0.45"/>
    <row r="8263" customFormat="1" x14ac:dyDescent="0.45"/>
    <row r="8264" customFormat="1" x14ac:dyDescent="0.45"/>
    <row r="8265" customFormat="1" x14ac:dyDescent="0.45"/>
    <row r="8266" customFormat="1" x14ac:dyDescent="0.45"/>
    <row r="8267" customFormat="1" x14ac:dyDescent="0.45"/>
    <row r="8268" customFormat="1" x14ac:dyDescent="0.45"/>
    <row r="8269" customFormat="1" x14ac:dyDescent="0.45"/>
    <row r="8270" customFormat="1" x14ac:dyDescent="0.45"/>
    <row r="8271" customFormat="1" x14ac:dyDescent="0.45"/>
    <row r="8272" customFormat="1" x14ac:dyDescent="0.45"/>
    <row r="8273" customFormat="1" x14ac:dyDescent="0.45"/>
    <row r="8274" customFormat="1" x14ac:dyDescent="0.45"/>
    <row r="8275" customFormat="1" x14ac:dyDescent="0.45"/>
    <row r="8276" customFormat="1" x14ac:dyDescent="0.45"/>
    <row r="8277" customFormat="1" x14ac:dyDescent="0.45"/>
    <row r="8278" customFormat="1" x14ac:dyDescent="0.45"/>
    <row r="8279" customFormat="1" x14ac:dyDescent="0.45"/>
    <row r="8280" customFormat="1" x14ac:dyDescent="0.45"/>
    <row r="8281" customFormat="1" x14ac:dyDescent="0.45"/>
    <row r="8282" customFormat="1" x14ac:dyDescent="0.45"/>
    <row r="8283" customFormat="1" x14ac:dyDescent="0.45"/>
    <row r="8284" customFormat="1" x14ac:dyDescent="0.45"/>
    <row r="8285" customFormat="1" x14ac:dyDescent="0.45"/>
    <row r="8286" customFormat="1" x14ac:dyDescent="0.45"/>
    <row r="8287" customFormat="1" x14ac:dyDescent="0.45"/>
    <row r="8288" customFormat="1" x14ac:dyDescent="0.45"/>
    <row r="8289" customFormat="1" x14ac:dyDescent="0.45"/>
    <row r="8290" customFormat="1" x14ac:dyDescent="0.45"/>
    <row r="8291" customFormat="1" x14ac:dyDescent="0.45"/>
    <row r="8292" customFormat="1" x14ac:dyDescent="0.45"/>
    <row r="8293" customFormat="1" x14ac:dyDescent="0.45"/>
    <row r="8294" customFormat="1" x14ac:dyDescent="0.45"/>
    <row r="8295" customFormat="1" x14ac:dyDescent="0.45"/>
    <row r="8296" customFormat="1" x14ac:dyDescent="0.45"/>
    <row r="8297" customFormat="1" x14ac:dyDescent="0.45"/>
    <row r="8298" customFormat="1" x14ac:dyDescent="0.45"/>
    <row r="8299" customFormat="1" x14ac:dyDescent="0.45"/>
    <row r="8300" customFormat="1" x14ac:dyDescent="0.45"/>
    <row r="8301" customFormat="1" x14ac:dyDescent="0.45"/>
    <row r="8302" customFormat="1" x14ac:dyDescent="0.45"/>
    <row r="8303" customFormat="1" x14ac:dyDescent="0.45"/>
    <row r="8304" customFormat="1" x14ac:dyDescent="0.45"/>
    <row r="8305" customFormat="1" x14ac:dyDescent="0.45"/>
    <row r="8306" customFormat="1" x14ac:dyDescent="0.45"/>
    <row r="8307" customFormat="1" x14ac:dyDescent="0.45"/>
    <row r="8308" customFormat="1" x14ac:dyDescent="0.45"/>
    <row r="8309" customFormat="1" x14ac:dyDescent="0.45"/>
    <row r="8310" customFormat="1" x14ac:dyDescent="0.45"/>
    <row r="8311" customFormat="1" x14ac:dyDescent="0.45"/>
    <row r="8312" customFormat="1" x14ac:dyDescent="0.45"/>
    <row r="8313" customFormat="1" x14ac:dyDescent="0.45"/>
    <row r="8314" customFormat="1" x14ac:dyDescent="0.45"/>
    <row r="8315" customFormat="1" x14ac:dyDescent="0.45"/>
    <row r="8316" customFormat="1" x14ac:dyDescent="0.45"/>
    <row r="8317" customFormat="1" x14ac:dyDescent="0.45"/>
    <row r="8318" customFormat="1" x14ac:dyDescent="0.45"/>
    <row r="8319" customFormat="1" x14ac:dyDescent="0.45"/>
    <row r="8320" customFormat="1" x14ac:dyDescent="0.45"/>
    <row r="8321" customFormat="1" x14ac:dyDescent="0.45"/>
    <row r="8322" customFormat="1" x14ac:dyDescent="0.45"/>
    <row r="8323" customFormat="1" x14ac:dyDescent="0.45"/>
    <row r="8324" customFormat="1" x14ac:dyDescent="0.45"/>
    <row r="8325" customFormat="1" x14ac:dyDescent="0.45"/>
    <row r="8326" customFormat="1" x14ac:dyDescent="0.45"/>
    <row r="8327" customFormat="1" x14ac:dyDescent="0.45"/>
    <row r="8328" customFormat="1" x14ac:dyDescent="0.45"/>
    <row r="8329" customFormat="1" x14ac:dyDescent="0.45"/>
    <row r="8330" customFormat="1" x14ac:dyDescent="0.45"/>
    <row r="8331" customFormat="1" x14ac:dyDescent="0.45"/>
    <row r="8332" customFormat="1" x14ac:dyDescent="0.45"/>
    <row r="8333" customFormat="1" x14ac:dyDescent="0.45"/>
    <row r="8334" customFormat="1" x14ac:dyDescent="0.45"/>
    <row r="8335" customFormat="1" x14ac:dyDescent="0.45"/>
    <row r="8336" customFormat="1" x14ac:dyDescent="0.45"/>
    <row r="8337" customFormat="1" x14ac:dyDescent="0.45"/>
    <row r="8338" customFormat="1" x14ac:dyDescent="0.45"/>
    <row r="8339" customFormat="1" x14ac:dyDescent="0.45"/>
    <row r="8340" customFormat="1" x14ac:dyDescent="0.45"/>
    <row r="8341" customFormat="1" x14ac:dyDescent="0.45"/>
    <row r="8342" customFormat="1" x14ac:dyDescent="0.45"/>
    <row r="8343" customFormat="1" x14ac:dyDescent="0.45"/>
    <row r="8344" customFormat="1" x14ac:dyDescent="0.45"/>
    <row r="8345" customFormat="1" x14ac:dyDescent="0.45"/>
    <row r="8346" customFormat="1" x14ac:dyDescent="0.45"/>
    <row r="8347" customFormat="1" x14ac:dyDescent="0.45"/>
    <row r="8348" customFormat="1" x14ac:dyDescent="0.45"/>
    <row r="8349" customFormat="1" x14ac:dyDescent="0.45"/>
    <row r="8350" customFormat="1" x14ac:dyDescent="0.45"/>
    <row r="8351" customFormat="1" x14ac:dyDescent="0.45"/>
    <row r="8352" customFormat="1" x14ac:dyDescent="0.45"/>
    <row r="8353" customFormat="1" x14ac:dyDescent="0.45"/>
    <row r="8354" customFormat="1" x14ac:dyDescent="0.45"/>
    <row r="8355" customFormat="1" x14ac:dyDescent="0.45"/>
    <row r="8356" customFormat="1" x14ac:dyDescent="0.45"/>
    <row r="8357" customFormat="1" x14ac:dyDescent="0.45"/>
    <row r="8358" customFormat="1" x14ac:dyDescent="0.45"/>
    <row r="8359" customFormat="1" x14ac:dyDescent="0.45"/>
    <row r="8360" customFormat="1" x14ac:dyDescent="0.45"/>
    <row r="8361" customFormat="1" x14ac:dyDescent="0.45"/>
    <row r="8362" customFormat="1" x14ac:dyDescent="0.45"/>
    <row r="8363" customFormat="1" x14ac:dyDescent="0.45"/>
    <row r="8364" customFormat="1" x14ac:dyDescent="0.45"/>
    <row r="8365" customFormat="1" x14ac:dyDescent="0.45"/>
    <row r="8366" customFormat="1" x14ac:dyDescent="0.45"/>
    <row r="8367" customFormat="1" x14ac:dyDescent="0.45"/>
    <row r="8368" customFormat="1" x14ac:dyDescent="0.45"/>
    <row r="8369" customFormat="1" x14ac:dyDescent="0.45"/>
    <row r="8370" customFormat="1" x14ac:dyDescent="0.45"/>
    <row r="8371" customFormat="1" x14ac:dyDescent="0.45"/>
    <row r="8372" customFormat="1" x14ac:dyDescent="0.45"/>
    <row r="8373" customFormat="1" x14ac:dyDescent="0.45"/>
    <row r="8374" customFormat="1" x14ac:dyDescent="0.45"/>
    <row r="8375" customFormat="1" x14ac:dyDescent="0.45"/>
    <row r="8376" customFormat="1" x14ac:dyDescent="0.45"/>
    <row r="8377" customFormat="1" x14ac:dyDescent="0.45"/>
    <row r="8378" customFormat="1" x14ac:dyDescent="0.45"/>
    <row r="8379" customFormat="1" x14ac:dyDescent="0.45"/>
    <row r="8380" customFormat="1" x14ac:dyDescent="0.45"/>
    <row r="8381" customFormat="1" x14ac:dyDescent="0.45"/>
    <row r="8382" customFormat="1" x14ac:dyDescent="0.45"/>
    <row r="8383" customFormat="1" x14ac:dyDescent="0.45"/>
    <row r="8384" customFormat="1" x14ac:dyDescent="0.45"/>
    <row r="8385" customFormat="1" x14ac:dyDescent="0.45"/>
    <row r="8386" customFormat="1" x14ac:dyDescent="0.45"/>
    <row r="8387" customFormat="1" x14ac:dyDescent="0.45"/>
    <row r="8388" customFormat="1" x14ac:dyDescent="0.45"/>
    <row r="8389" customFormat="1" x14ac:dyDescent="0.45"/>
    <row r="8390" customFormat="1" x14ac:dyDescent="0.45"/>
    <row r="8391" customFormat="1" x14ac:dyDescent="0.45"/>
    <row r="8392" customFormat="1" x14ac:dyDescent="0.45"/>
    <row r="8393" customFormat="1" x14ac:dyDescent="0.45"/>
    <row r="8394" customFormat="1" x14ac:dyDescent="0.45"/>
    <row r="8395" customFormat="1" x14ac:dyDescent="0.45"/>
    <row r="8396" customFormat="1" x14ac:dyDescent="0.45"/>
    <row r="8397" customFormat="1" x14ac:dyDescent="0.45"/>
    <row r="8398" customFormat="1" x14ac:dyDescent="0.45"/>
    <row r="8399" customFormat="1" x14ac:dyDescent="0.45"/>
    <row r="8400" customFormat="1" x14ac:dyDescent="0.45"/>
    <row r="8401" customFormat="1" x14ac:dyDescent="0.45"/>
    <row r="8402" customFormat="1" x14ac:dyDescent="0.45"/>
    <row r="8403" customFormat="1" x14ac:dyDescent="0.45"/>
    <row r="8404" customFormat="1" x14ac:dyDescent="0.45"/>
    <row r="8405" customFormat="1" x14ac:dyDescent="0.45"/>
    <row r="8406" customFormat="1" x14ac:dyDescent="0.45"/>
    <row r="8407" customFormat="1" x14ac:dyDescent="0.45"/>
    <row r="8408" customFormat="1" x14ac:dyDescent="0.45"/>
    <row r="8409" customFormat="1" x14ac:dyDescent="0.45"/>
    <row r="8410" customFormat="1" x14ac:dyDescent="0.45"/>
    <row r="8411" customFormat="1" x14ac:dyDescent="0.45"/>
    <row r="8412" customFormat="1" x14ac:dyDescent="0.45"/>
    <row r="8413" customFormat="1" x14ac:dyDescent="0.45"/>
    <row r="8414" customFormat="1" x14ac:dyDescent="0.45"/>
    <row r="8415" customFormat="1" x14ac:dyDescent="0.45"/>
    <row r="8416" customFormat="1" x14ac:dyDescent="0.45"/>
    <row r="8417" customFormat="1" x14ac:dyDescent="0.45"/>
    <row r="8418" customFormat="1" x14ac:dyDescent="0.45"/>
    <row r="8419" customFormat="1" x14ac:dyDescent="0.45"/>
    <row r="8420" customFormat="1" x14ac:dyDescent="0.45"/>
    <row r="8421" customFormat="1" x14ac:dyDescent="0.45"/>
    <row r="8422" customFormat="1" x14ac:dyDescent="0.45"/>
    <row r="8423" customFormat="1" x14ac:dyDescent="0.45"/>
    <row r="8424" customFormat="1" x14ac:dyDescent="0.45"/>
    <row r="8425" customFormat="1" x14ac:dyDescent="0.45"/>
    <row r="8426" customFormat="1" x14ac:dyDescent="0.45"/>
    <row r="8427" customFormat="1" x14ac:dyDescent="0.45"/>
    <row r="8428" customFormat="1" x14ac:dyDescent="0.45"/>
    <row r="8429" customFormat="1" x14ac:dyDescent="0.45"/>
    <row r="8430" customFormat="1" x14ac:dyDescent="0.45"/>
    <row r="8431" customFormat="1" x14ac:dyDescent="0.45"/>
    <row r="8432" customFormat="1" x14ac:dyDescent="0.45"/>
    <row r="8433" customFormat="1" x14ac:dyDescent="0.45"/>
    <row r="8434" customFormat="1" x14ac:dyDescent="0.45"/>
    <row r="8435" customFormat="1" x14ac:dyDescent="0.45"/>
    <row r="8436" customFormat="1" x14ac:dyDescent="0.45"/>
    <row r="8437" customFormat="1" x14ac:dyDescent="0.45"/>
    <row r="8438" customFormat="1" x14ac:dyDescent="0.45"/>
    <row r="8439" customFormat="1" x14ac:dyDescent="0.45"/>
    <row r="8440" customFormat="1" x14ac:dyDescent="0.45"/>
    <row r="8441" customFormat="1" x14ac:dyDescent="0.45"/>
    <row r="8442" customFormat="1" x14ac:dyDescent="0.45"/>
    <row r="8443" customFormat="1" x14ac:dyDescent="0.45"/>
    <row r="8444" customFormat="1" x14ac:dyDescent="0.45"/>
    <row r="8445" customFormat="1" x14ac:dyDescent="0.45"/>
    <row r="8446" customFormat="1" x14ac:dyDescent="0.45"/>
    <row r="8447" customFormat="1" x14ac:dyDescent="0.45"/>
    <row r="8448" customFormat="1" x14ac:dyDescent="0.45"/>
    <row r="8449" customFormat="1" x14ac:dyDescent="0.45"/>
    <row r="8450" customFormat="1" x14ac:dyDescent="0.45"/>
    <row r="8451" customFormat="1" x14ac:dyDescent="0.45"/>
    <row r="8452" customFormat="1" x14ac:dyDescent="0.45"/>
    <row r="8453" customFormat="1" x14ac:dyDescent="0.45"/>
    <row r="8454" customFormat="1" x14ac:dyDescent="0.45"/>
    <row r="8455" customFormat="1" x14ac:dyDescent="0.45"/>
    <row r="8456" customFormat="1" x14ac:dyDescent="0.45"/>
    <row r="8457" customFormat="1" x14ac:dyDescent="0.45"/>
    <row r="8458" customFormat="1" x14ac:dyDescent="0.45"/>
    <row r="8459" customFormat="1" x14ac:dyDescent="0.45"/>
    <row r="8460" customFormat="1" x14ac:dyDescent="0.45"/>
    <row r="8461" customFormat="1" x14ac:dyDescent="0.45"/>
    <row r="8462" customFormat="1" x14ac:dyDescent="0.45"/>
    <row r="8463" customFormat="1" x14ac:dyDescent="0.45"/>
    <row r="8464" customFormat="1" x14ac:dyDescent="0.45"/>
    <row r="8465" customFormat="1" x14ac:dyDescent="0.45"/>
    <row r="8466" customFormat="1" x14ac:dyDescent="0.45"/>
    <row r="8467" customFormat="1" x14ac:dyDescent="0.45"/>
    <row r="8468" customFormat="1" x14ac:dyDescent="0.45"/>
    <row r="8469" customFormat="1" x14ac:dyDescent="0.45"/>
    <row r="8470" customFormat="1" x14ac:dyDescent="0.45"/>
    <row r="8471" customFormat="1" x14ac:dyDescent="0.45"/>
    <row r="8472" customFormat="1" x14ac:dyDescent="0.45"/>
    <row r="8473" customFormat="1" x14ac:dyDescent="0.45"/>
    <row r="8474" customFormat="1" x14ac:dyDescent="0.45"/>
    <row r="8475" customFormat="1" x14ac:dyDescent="0.45"/>
    <row r="8476" customFormat="1" x14ac:dyDescent="0.45"/>
    <row r="8477" customFormat="1" x14ac:dyDescent="0.45"/>
    <row r="8478" customFormat="1" x14ac:dyDescent="0.45"/>
    <row r="8479" customFormat="1" x14ac:dyDescent="0.45"/>
    <row r="8480" customFormat="1" x14ac:dyDescent="0.45"/>
    <row r="8481" customFormat="1" x14ac:dyDescent="0.45"/>
    <row r="8482" customFormat="1" x14ac:dyDescent="0.45"/>
    <row r="8483" customFormat="1" x14ac:dyDescent="0.45"/>
    <row r="8484" customFormat="1" x14ac:dyDescent="0.45"/>
    <row r="8485" customFormat="1" x14ac:dyDescent="0.45"/>
    <row r="8486" customFormat="1" x14ac:dyDescent="0.45"/>
    <row r="8487" customFormat="1" x14ac:dyDescent="0.45"/>
    <row r="8488" customFormat="1" x14ac:dyDescent="0.45"/>
    <row r="8489" customFormat="1" x14ac:dyDescent="0.45"/>
    <row r="8490" customFormat="1" x14ac:dyDescent="0.45"/>
    <row r="8491" customFormat="1" x14ac:dyDescent="0.45"/>
    <row r="8492" customFormat="1" x14ac:dyDescent="0.45"/>
    <row r="8493" customFormat="1" x14ac:dyDescent="0.45"/>
    <row r="8494" customFormat="1" x14ac:dyDescent="0.45"/>
    <row r="8495" customFormat="1" x14ac:dyDescent="0.45"/>
    <row r="8496" customFormat="1" x14ac:dyDescent="0.45"/>
    <row r="8497" customFormat="1" x14ac:dyDescent="0.45"/>
    <row r="8498" customFormat="1" x14ac:dyDescent="0.45"/>
    <row r="8499" customFormat="1" x14ac:dyDescent="0.45"/>
    <row r="8500" customFormat="1" x14ac:dyDescent="0.45"/>
    <row r="8501" customFormat="1" x14ac:dyDescent="0.45"/>
    <row r="8502" customFormat="1" x14ac:dyDescent="0.45"/>
    <row r="8503" customFormat="1" x14ac:dyDescent="0.45"/>
    <row r="8504" customFormat="1" x14ac:dyDescent="0.45"/>
    <row r="8505" customFormat="1" x14ac:dyDescent="0.45"/>
    <row r="8506" customFormat="1" x14ac:dyDescent="0.45"/>
    <row r="8507" customFormat="1" x14ac:dyDescent="0.45"/>
    <row r="8508" customFormat="1" x14ac:dyDescent="0.45"/>
    <row r="8509" customFormat="1" x14ac:dyDescent="0.45"/>
    <row r="8510" customFormat="1" x14ac:dyDescent="0.45"/>
    <row r="8511" customFormat="1" x14ac:dyDescent="0.45"/>
    <row r="8512" customFormat="1" x14ac:dyDescent="0.45"/>
    <row r="8513" customFormat="1" x14ac:dyDescent="0.45"/>
    <row r="8514" customFormat="1" x14ac:dyDescent="0.45"/>
    <row r="8515" customFormat="1" x14ac:dyDescent="0.45"/>
    <row r="8516" customFormat="1" x14ac:dyDescent="0.45"/>
    <row r="8517" customFormat="1" x14ac:dyDescent="0.45"/>
    <row r="8518" customFormat="1" x14ac:dyDescent="0.45"/>
    <row r="8519" customFormat="1" x14ac:dyDescent="0.45"/>
    <row r="8520" customFormat="1" x14ac:dyDescent="0.45"/>
    <row r="8521" customFormat="1" x14ac:dyDescent="0.45"/>
    <row r="8522" customFormat="1" x14ac:dyDescent="0.45"/>
    <row r="8523" customFormat="1" x14ac:dyDescent="0.45"/>
    <row r="8524" customFormat="1" x14ac:dyDescent="0.45"/>
    <row r="8525" customFormat="1" x14ac:dyDescent="0.45"/>
    <row r="8526" customFormat="1" x14ac:dyDescent="0.45"/>
    <row r="8527" customFormat="1" x14ac:dyDescent="0.45"/>
    <row r="8528" customFormat="1" x14ac:dyDescent="0.45"/>
    <row r="8529" customFormat="1" x14ac:dyDescent="0.45"/>
    <row r="8530" customFormat="1" x14ac:dyDescent="0.45"/>
    <row r="8531" customFormat="1" x14ac:dyDescent="0.45"/>
    <row r="8532" customFormat="1" x14ac:dyDescent="0.45"/>
    <row r="8533" customFormat="1" x14ac:dyDescent="0.45"/>
    <row r="8534" customFormat="1" x14ac:dyDescent="0.45"/>
    <row r="8535" customFormat="1" x14ac:dyDescent="0.45"/>
    <row r="8536" customFormat="1" x14ac:dyDescent="0.45"/>
    <row r="8537" customFormat="1" x14ac:dyDescent="0.45"/>
    <row r="8538" customFormat="1" x14ac:dyDescent="0.45"/>
    <row r="8539" customFormat="1" x14ac:dyDescent="0.45"/>
    <row r="8540" customFormat="1" x14ac:dyDescent="0.45"/>
    <row r="8541" customFormat="1" x14ac:dyDescent="0.45"/>
    <row r="8542" customFormat="1" x14ac:dyDescent="0.45"/>
    <row r="8543" customFormat="1" x14ac:dyDescent="0.45"/>
    <row r="8544" customFormat="1" x14ac:dyDescent="0.45"/>
    <row r="8545" customFormat="1" x14ac:dyDescent="0.45"/>
    <row r="8546" customFormat="1" x14ac:dyDescent="0.45"/>
    <row r="8547" customFormat="1" x14ac:dyDescent="0.45"/>
    <row r="8548" customFormat="1" x14ac:dyDescent="0.45"/>
    <row r="8549" customFormat="1" x14ac:dyDescent="0.45"/>
    <row r="8550" customFormat="1" x14ac:dyDescent="0.45"/>
    <row r="8551" customFormat="1" x14ac:dyDescent="0.45"/>
    <row r="8552" customFormat="1" x14ac:dyDescent="0.45"/>
    <row r="8553" customFormat="1" x14ac:dyDescent="0.45"/>
    <row r="8554" customFormat="1" x14ac:dyDescent="0.45"/>
    <row r="8555" customFormat="1" x14ac:dyDescent="0.45"/>
    <row r="8556" customFormat="1" x14ac:dyDescent="0.45"/>
    <row r="8557" customFormat="1" x14ac:dyDescent="0.45"/>
    <row r="8558" customFormat="1" x14ac:dyDescent="0.45"/>
    <row r="8559" customFormat="1" x14ac:dyDescent="0.45"/>
    <row r="8560" customFormat="1" x14ac:dyDescent="0.45"/>
    <row r="8561" customFormat="1" x14ac:dyDescent="0.45"/>
    <row r="8562" customFormat="1" x14ac:dyDescent="0.45"/>
    <row r="8563" customFormat="1" x14ac:dyDescent="0.45"/>
    <row r="8564" customFormat="1" x14ac:dyDescent="0.45"/>
    <row r="8565" customFormat="1" x14ac:dyDescent="0.45"/>
    <row r="8566" customFormat="1" x14ac:dyDescent="0.45"/>
    <row r="8567" customFormat="1" x14ac:dyDescent="0.45"/>
    <row r="8568" customFormat="1" x14ac:dyDescent="0.45"/>
    <row r="8569" customFormat="1" x14ac:dyDescent="0.45"/>
    <row r="8570" customFormat="1" x14ac:dyDescent="0.45"/>
    <row r="8571" customFormat="1" x14ac:dyDescent="0.45"/>
    <row r="8572" customFormat="1" x14ac:dyDescent="0.45"/>
    <row r="8573" customFormat="1" x14ac:dyDescent="0.45"/>
    <row r="8574" customFormat="1" x14ac:dyDescent="0.45"/>
    <row r="8575" customFormat="1" x14ac:dyDescent="0.45"/>
    <row r="8576" customFormat="1" x14ac:dyDescent="0.45"/>
    <row r="8577" customFormat="1" x14ac:dyDescent="0.45"/>
    <row r="8578" customFormat="1" x14ac:dyDescent="0.45"/>
    <row r="8579" customFormat="1" x14ac:dyDescent="0.45"/>
    <row r="8580" customFormat="1" x14ac:dyDescent="0.45"/>
    <row r="8581" customFormat="1" x14ac:dyDescent="0.45"/>
    <row r="8582" customFormat="1" x14ac:dyDescent="0.45"/>
    <row r="8583" customFormat="1" x14ac:dyDescent="0.45"/>
    <row r="8584" customFormat="1" x14ac:dyDescent="0.45"/>
    <row r="8585" customFormat="1" x14ac:dyDescent="0.45"/>
    <row r="8586" customFormat="1" x14ac:dyDescent="0.45"/>
    <row r="8587" customFormat="1" x14ac:dyDescent="0.45"/>
    <row r="8588" customFormat="1" x14ac:dyDescent="0.45"/>
    <row r="8589" customFormat="1" x14ac:dyDescent="0.45"/>
    <row r="8590" customFormat="1" x14ac:dyDescent="0.45"/>
    <row r="8591" customFormat="1" x14ac:dyDescent="0.45"/>
    <row r="8592" customFormat="1" x14ac:dyDescent="0.45"/>
    <row r="8593" customFormat="1" x14ac:dyDescent="0.45"/>
    <row r="8594" customFormat="1" x14ac:dyDescent="0.45"/>
    <row r="8595" customFormat="1" x14ac:dyDescent="0.45"/>
    <row r="8596" customFormat="1" x14ac:dyDescent="0.45"/>
    <row r="8597" customFormat="1" x14ac:dyDescent="0.45"/>
    <row r="8598" customFormat="1" x14ac:dyDescent="0.45"/>
    <row r="8599" customFormat="1" x14ac:dyDescent="0.45"/>
    <row r="8600" customFormat="1" x14ac:dyDescent="0.45"/>
    <row r="8601" customFormat="1" x14ac:dyDescent="0.45"/>
    <row r="8602" customFormat="1" x14ac:dyDescent="0.45"/>
    <row r="8603" customFormat="1" x14ac:dyDescent="0.45"/>
    <row r="8604" customFormat="1" x14ac:dyDescent="0.45"/>
    <row r="8605" customFormat="1" x14ac:dyDescent="0.45"/>
    <row r="8606" customFormat="1" x14ac:dyDescent="0.45"/>
    <row r="8607" customFormat="1" x14ac:dyDescent="0.45"/>
    <row r="8608" customFormat="1" x14ac:dyDescent="0.45"/>
    <row r="8609" customFormat="1" x14ac:dyDescent="0.45"/>
    <row r="8610" customFormat="1" x14ac:dyDescent="0.45"/>
    <row r="8611" customFormat="1" x14ac:dyDescent="0.45"/>
    <row r="8612" customFormat="1" x14ac:dyDescent="0.45"/>
    <row r="8613" customFormat="1" x14ac:dyDescent="0.45"/>
    <row r="8614" customFormat="1" x14ac:dyDescent="0.45"/>
    <row r="8615" customFormat="1" x14ac:dyDescent="0.45"/>
    <row r="8616" customFormat="1" x14ac:dyDescent="0.45"/>
    <row r="8617" customFormat="1" x14ac:dyDescent="0.45"/>
    <row r="8618" customFormat="1" x14ac:dyDescent="0.45"/>
    <row r="8619" customFormat="1" x14ac:dyDescent="0.45"/>
    <row r="8620" customFormat="1" x14ac:dyDescent="0.45"/>
    <row r="8621" customFormat="1" x14ac:dyDescent="0.45"/>
    <row r="8622" customFormat="1" x14ac:dyDescent="0.45"/>
    <row r="8623" customFormat="1" x14ac:dyDescent="0.45"/>
    <row r="8624" customFormat="1" x14ac:dyDescent="0.45"/>
    <row r="8625" customFormat="1" x14ac:dyDescent="0.45"/>
    <row r="8626" customFormat="1" x14ac:dyDescent="0.45"/>
    <row r="8627" customFormat="1" x14ac:dyDescent="0.45"/>
    <row r="8628" customFormat="1" x14ac:dyDescent="0.45"/>
    <row r="8629" customFormat="1" x14ac:dyDescent="0.45"/>
    <row r="8630" customFormat="1" x14ac:dyDescent="0.45"/>
    <row r="8631" customFormat="1" x14ac:dyDescent="0.45"/>
    <row r="8632" customFormat="1" x14ac:dyDescent="0.45"/>
    <row r="8633" customFormat="1" x14ac:dyDescent="0.45"/>
    <row r="8634" customFormat="1" x14ac:dyDescent="0.45"/>
    <row r="8635" customFormat="1" x14ac:dyDescent="0.45"/>
    <row r="8636" customFormat="1" x14ac:dyDescent="0.45"/>
    <row r="8637" customFormat="1" x14ac:dyDescent="0.45"/>
    <row r="8638" customFormat="1" x14ac:dyDescent="0.45"/>
    <row r="8639" customFormat="1" x14ac:dyDescent="0.45"/>
    <row r="8640" customFormat="1" x14ac:dyDescent="0.45"/>
    <row r="8641" customFormat="1" x14ac:dyDescent="0.45"/>
    <row r="8642" customFormat="1" x14ac:dyDescent="0.45"/>
    <row r="8643" customFormat="1" x14ac:dyDescent="0.45"/>
    <row r="8644" customFormat="1" x14ac:dyDescent="0.45"/>
    <row r="8645" customFormat="1" x14ac:dyDescent="0.45"/>
    <row r="8646" customFormat="1" x14ac:dyDescent="0.45"/>
    <row r="8647" customFormat="1" x14ac:dyDescent="0.45"/>
    <row r="8648" customFormat="1" x14ac:dyDescent="0.45"/>
    <row r="8649" customFormat="1" x14ac:dyDescent="0.45"/>
    <row r="8650" customFormat="1" x14ac:dyDescent="0.45"/>
    <row r="8651" customFormat="1" x14ac:dyDescent="0.45"/>
    <row r="8652" customFormat="1" x14ac:dyDescent="0.45"/>
    <row r="8653" customFormat="1" x14ac:dyDescent="0.45"/>
    <row r="8654" customFormat="1" x14ac:dyDescent="0.45"/>
    <row r="8655" customFormat="1" x14ac:dyDescent="0.45"/>
    <row r="8656" customFormat="1" x14ac:dyDescent="0.45"/>
    <row r="8657" customFormat="1" x14ac:dyDescent="0.45"/>
    <row r="8658" customFormat="1" x14ac:dyDescent="0.45"/>
    <row r="8659" customFormat="1" x14ac:dyDescent="0.45"/>
    <row r="8660" customFormat="1" x14ac:dyDescent="0.45"/>
    <row r="8661" customFormat="1" x14ac:dyDescent="0.45"/>
    <row r="8662" customFormat="1" x14ac:dyDescent="0.45"/>
    <row r="8663" customFormat="1" x14ac:dyDescent="0.45"/>
    <row r="8664" customFormat="1" x14ac:dyDescent="0.45"/>
    <row r="8665" customFormat="1" x14ac:dyDescent="0.45"/>
    <row r="8666" customFormat="1" x14ac:dyDescent="0.45"/>
    <row r="8667" customFormat="1" x14ac:dyDescent="0.45"/>
    <row r="8668" customFormat="1" x14ac:dyDescent="0.45"/>
    <row r="8669" customFormat="1" x14ac:dyDescent="0.45"/>
    <row r="8670" customFormat="1" x14ac:dyDescent="0.45"/>
    <row r="8671" customFormat="1" x14ac:dyDescent="0.45"/>
    <row r="8672" customFormat="1" x14ac:dyDescent="0.45"/>
    <row r="8673" customFormat="1" x14ac:dyDescent="0.45"/>
    <row r="8674" customFormat="1" x14ac:dyDescent="0.45"/>
    <row r="8675" customFormat="1" x14ac:dyDescent="0.45"/>
    <row r="8676" customFormat="1" x14ac:dyDescent="0.45"/>
    <row r="8677" customFormat="1" x14ac:dyDescent="0.45"/>
    <row r="8678" customFormat="1" x14ac:dyDescent="0.45"/>
    <row r="8679" customFormat="1" x14ac:dyDescent="0.45"/>
    <row r="8680" customFormat="1" x14ac:dyDescent="0.45"/>
    <row r="8681" customFormat="1" x14ac:dyDescent="0.45"/>
    <row r="8682" customFormat="1" x14ac:dyDescent="0.45"/>
    <row r="8683" customFormat="1" x14ac:dyDescent="0.45"/>
    <row r="8684" customFormat="1" x14ac:dyDescent="0.45"/>
    <row r="8685" customFormat="1" x14ac:dyDescent="0.45"/>
    <row r="8686" customFormat="1" x14ac:dyDescent="0.45"/>
    <row r="8687" customFormat="1" x14ac:dyDescent="0.45"/>
    <row r="8688" customFormat="1" x14ac:dyDescent="0.45"/>
    <row r="8689" customFormat="1" x14ac:dyDescent="0.45"/>
    <row r="8690" customFormat="1" x14ac:dyDescent="0.45"/>
    <row r="8691" customFormat="1" x14ac:dyDescent="0.45"/>
    <row r="8692" customFormat="1" x14ac:dyDescent="0.45"/>
    <row r="8693" customFormat="1" x14ac:dyDescent="0.45"/>
    <row r="8694" customFormat="1" x14ac:dyDescent="0.45"/>
    <row r="8695" customFormat="1" x14ac:dyDescent="0.45"/>
    <row r="8696" customFormat="1" x14ac:dyDescent="0.45"/>
    <row r="8697" customFormat="1" x14ac:dyDescent="0.45"/>
    <row r="8698" customFormat="1" x14ac:dyDescent="0.45"/>
    <row r="8699" customFormat="1" x14ac:dyDescent="0.45"/>
    <row r="8700" customFormat="1" x14ac:dyDescent="0.45"/>
    <row r="8701" customFormat="1" x14ac:dyDescent="0.45"/>
    <row r="8702" customFormat="1" x14ac:dyDescent="0.45"/>
    <row r="8703" customFormat="1" x14ac:dyDescent="0.45"/>
    <row r="8704" customFormat="1" x14ac:dyDescent="0.45"/>
    <row r="8705" customFormat="1" x14ac:dyDescent="0.45"/>
    <row r="8706" customFormat="1" x14ac:dyDescent="0.45"/>
    <row r="8707" customFormat="1" x14ac:dyDescent="0.45"/>
    <row r="8708" customFormat="1" x14ac:dyDescent="0.45"/>
    <row r="8709" customFormat="1" x14ac:dyDescent="0.45"/>
    <row r="8710" customFormat="1" x14ac:dyDescent="0.45"/>
    <row r="8711" customFormat="1" x14ac:dyDescent="0.45"/>
    <row r="8712" customFormat="1" x14ac:dyDescent="0.45"/>
    <row r="8713" customFormat="1" x14ac:dyDescent="0.45"/>
    <row r="8714" customFormat="1" x14ac:dyDescent="0.45"/>
    <row r="8715" customFormat="1" x14ac:dyDescent="0.45"/>
    <row r="8716" customFormat="1" x14ac:dyDescent="0.45"/>
    <row r="8717" customFormat="1" x14ac:dyDescent="0.45"/>
    <row r="8718" customFormat="1" x14ac:dyDescent="0.45"/>
    <row r="8719" customFormat="1" x14ac:dyDescent="0.45"/>
    <row r="8720" customFormat="1" x14ac:dyDescent="0.45"/>
    <row r="8721" customFormat="1" x14ac:dyDescent="0.45"/>
    <row r="8722" customFormat="1" x14ac:dyDescent="0.45"/>
    <row r="8723" customFormat="1" x14ac:dyDescent="0.45"/>
    <row r="8724" customFormat="1" x14ac:dyDescent="0.45"/>
    <row r="8725" customFormat="1" x14ac:dyDescent="0.45"/>
    <row r="8726" customFormat="1" x14ac:dyDescent="0.45"/>
    <row r="8727" customFormat="1" x14ac:dyDescent="0.45"/>
    <row r="8728" customFormat="1" x14ac:dyDescent="0.45"/>
    <row r="8729" customFormat="1" x14ac:dyDescent="0.45"/>
    <row r="8730" customFormat="1" x14ac:dyDescent="0.45"/>
    <row r="8731" customFormat="1" x14ac:dyDescent="0.45"/>
    <row r="8732" customFormat="1" x14ac:dyDescent="0.45"/>
    <row r="8733" customFormat="1" x14ac:dyDescent="0.45"/>
    <row r="8734" customFormat="1" x14ac:dyDescent="0.45"/>
    <row r="8735" customFormat="1" x14ac:dyDescent="0.45"/>
    <row r="8736" customFormat="1" x14ac:dyDescent="0.45"/>
    <row r="8737" customFormat="1" x14ac:dyDescent="0.45"/>
    <row r="8738" customFormat="1" x14ac:dyDescent="0.45"/>
    <row r="8739" customFormat="1" x14ac:dyDescent="0.45"/>
    <row r="8740" customFormat="1" x14ac:dyDescent="0.45"/>
    <row r="8741" customFormat="1" x14ac:dyDescent="0.45"/>
    <row r="8742" customFormat="1" x14ac:dyDescent="0.45"/>
    <row r="8743" customFormat="1" x14ac:dyDescent="0.45"/>
    <row r="8744" customFormat="1" x14ac:dyDescent="0.45"/>
    <row r="8745" customFormat="1" x14ac:dyDescent="0.45"/>
    <row r="8746" customFormat="1" x14ac:dyDescent="0.45"/>
    <row r="8747" customFormat="1" x14ac:dyDescent="0.45"/>
    <row r="8748" customFormat="1" x14ac:dyDescent="0.45"/>
    <row r="8749" customFormat="1" x14ac:dyDescent="0.45"/>
    <row r="8750" customFormat="1" x14ac:dyDescent="0.45"/>
    <row r="8751" customFormat="1" x14ac:dyDescent="0.45"/>
    <row r="8752" customFormat="1" x14ac:dyDescent="0.45"/>
    <row r="8753" customFormat="1" x14ac:dyDescent="0.45"/>
    <row r="8754" customFormat="1" x14ac:dyDescent="0.45"/>
    <row r="8755" customFormat="1" x14ac:dyDescent="0.45"/>
    <row r="8756" customFormat="1" x14ac:dyDescent="0.45"/>
    <row r="8757" customFormat="1" x14ac:dyDescent="0.45"/>
    <row r="8758" customFormat="1" x14ac:dyDescent="0.45"/>
    <row r="8759" customFormat="1" x14ac:dyDescent="0.45"/>
    <row r="8760" customFormat="1" x14ac:dyDescent="0.45"/>
    <row r="8761" customFormat="1" x14ac:dyDescent="0.45"/>
    <row r="8762" customFormat="1" x14ac:dyDescent="0.45"/>
    <row r="8763" customFormat="1" x14ac:dyDescent="0.45"/>
    <row r="8764" customFormat="1" x14ac:dyDescent="0.45"/>
    <row r="8765" customFormat="1" x14ac:dyDescent="0.45"/>
    <row r="8766" customFormat="1" x14ac:dyDescent="0.45"/>
    <row r="8767" customFormat="1" x14ac:dyDescent="0.45"/>
    <row r="8768" customFormat="1" x14ac:dyDescent="0.45"/>
    <row r="8769" customFormat="1" x14ac:dyDescent="0.45"/>
    <row r="8770" customFormat="1" x14ac:dyDescent="0.45"/>
    <row r="8771" customFormat="1" x14ac:dyDescent="0.45"/>
    <row r="8772" customFormat="1" x14ac:dyDescent="0.45"/>
    <row r="8773" customFormat="1" x14ac:dyDescent="0.45"/>
    <row r="8774" customFormat="1" x14ac:dyDescent="0.45"/>
    <row r="8775" customFormat="1" x14ac:dyDescent="0.45"/>
    <row r="8776" customFormat="1" x14ac:dyDescent="0.45"/>
    <row r="8777" customFormat="1" x14ac:dyDescent="0.45"/>
    <row r="8778" customFormat="1" x14ac:dyDescent="0.45"/>
    <row r="8779" customFormat="1" x14ac:dyDescent="0.45"/>
    <row r="8780" customFormat="1" x14ac:dyDescent="0.45"/>
    <row r="8781" customFormat="1" x14ac:dyDescent="0.45"/>
    <row r="8782" customFormat="1" x14ac:dyDescent="0.45"/>
    <row r="8783" customFormat="1" x14ac:dyDescent="0.45"/>
    <row r="8784" customFormat="1" x14ac:dyDescent="0.45"/>
    <row r="8785" customFormat="1" x14ac:dyDescent="0.45"/>
    <row r="8786" customFormat="1" x14ac:dyDescent="0.45"/>
    <row r="8787" customFormat="1" x14ac:dyDescent="0.45"/>
    <row r="8788" customFormat="1" x14ac:dyDescent="0.45"/>
    <row r="8789" customFormat="1" x14ac:dyDescent="0.45"/>
    <row r="8790" customFormat="1" x14ac:dyDescent="0.45"/>
    <row r="8791" customFormat="1" x14ac:dyDescent="0.45"/>
    <row r="8792" customFormat="1" x14ac:dyDescent="0.45"/>
    <row r="8793" customFormat="1" x14ac:dyDescent="0.45"/>
    <row r="8794" customFormat="1" x14ac:dyDescent="0.45"/>
    <row r="8795" customFormat="1" x14ac:dyDescent="0.45"/>
    <row r="8796" customFormat="1" x14ac:dyDescent="0.45"/>
    <row r="8797" customFormat="1" x14ac:dyDescent="0.45"/>
    <row r="8798" customFormat="1" x14ac:dyDescent="0.45"/>
    <row r="8799" customFormat="1" x14ac:dyDescent="0.45"/>
    <row r="8800" customFormat="1" x14ac:dyDescent="0.45"/>
    <row r="8801" customFormat="1" x14ac:dyDescent="0.45"/>
    <row r="8802" customFormat="1" x14ac:dyDescent="0.45"/>
    <row r="8803" customFormat="1" x14ac:dyDescent="0.45"/>
    <row r="8804" customFormat="1" x14ac:dyDescent="0.45"/>
    <row r="8805" customFormat="1" x14ac:dyDescent="0.45"/>
    <row r="8806" customFormat="1" x14ac:dyDescent="0.45"/>
    <row r="8807" customFormat="1" x14ac:dyDescent="0.45"/>
    <row r="8808" customFormat="1" x14ac:dyDescent="0.45"/>
    <row r="8809" customFormat="1" x14ac:dyDescent="0.45"/>
    <row r="8810" customFormat="1" x14ac:dyDescent="0.45"/>
    <row r="8811" customFormat="1" x14ac:dyDescent="0.45"/>
    <row r="8812" customFormat="1" x14ac:dyDescent="0.45"/>
    <row r="8813" customFormat="1" x14ac:dyDescent="0.45"/>
    <row r="8814" customFormat="1" x14ac:dyDescent="0.45"/>
    <row r="8815" customFormat="1" x14ac:dyDescent="0.45"/>
    <row r="8816" customFormat="1" x14ac:dyDescent="0.45"/>
    <row r="8817" customFormat="1" x14ac:dyDescent="0.45"/>
    <row r="8818" customFormat="1" x14ac:dyDescent="0.45"/>
    <row r="8819" customFormat="1" x14ac:dyDescent="0.45"/>
    <row r="8820" customFormat="1" x14ac:dyDescent="0.45"/>
    <row r="8821" customFormat="1" x14ac:dyDescent="0.45"/>
    <row r="8822" customFormat="1" x14ac:dyDescent="0.45"/>
    <row r="8823" customFormat="1" x14ac:dyDescent="0.45"/>
    <row r="8824" customFormat="1" x14ac:dyDescent="0.45"/>
    <row r="8825" customFormat="1" x14ac:dyDescent="0.45"/>
    <row r="8826" customFormat="1" x14ac:dyDescent="0.45"/>
    <row r="8827" customFormat="1" x14ac:dyDescent="0.45"/>
    <row r="8828" customFormat="1" x14ac:dyDescent="0.45"/>
    <row r="8829" customFormat="1" x14ac:dyDescent="0.45"/>
    <row r="8830" customFormat="1" x14ac:dyDescent="0.45"/>
    <row r="8831" customFormat="1" x14ac:dyDescent="0.45"/>
    <row r="8832" customFormat="1" x14ac:dyDescent="0.45"/>
    <row r="8833" customFormat="1" x14ac:dyDescent="0.45"/>
    <row r="8834" customFormat="1" x14ac:dyDescent="0.45"/>
    <row r="8835" customFormat="1" x14ac:dyDescent="0.45"/>
    <row r="8836" customFormat="1" x14ac:dyDescent="0.45"/>
    <row r="8837" customFormat="1" x14ac:dyDescent="0.45"/>
    <row r="8838" customFormat="1" x14ac:dyDescent="0.45"/>
    <row r="8839" customFormat="1" x14ac:dyDescent="0.45"/>
    <row r="8840" customFormat="1" x14ac:dyDescent="0.45"/>
    <row r="8841" customFormat="1" x14ac:dyDescent="0.45"/>
    <row r="8842" customFormat="1" x14ac:dyDescent="0.45"/>
    <row r="8843" customFormat="1" x14ac:dyDescent="0.45"/>
    <row r="8844" customFormat="1" x14ac:dyDescent="0.45"/>
    <row r="8845" customFormat="1" x14ac:dyDescent="0.45"/>
    <row r="8846" customFormat="1" x14ac:dyDescent="0.45"/>
    <row r="8847" customFormat="1" x14ac:dyDescent="0.45"/>
    <row r="8848" customFormat="1" x14ac:dyDescent="0.45"/>
    <row r="8849" customFormat="1" x14ac:dyDescent="0.45"/>
    <row r="8850" customFormat="1" x14ac:dyDescent="0.45"/>
    <row r="8851" customFormat="1" x14ac:dyDescent="0.45"/>
    <row r="8852" customFormat="1" x14ac:dyDescent="0.45"/>
    <row r="8853" customFormat="1" x14ac:dyDescent="0.45"/>
    <row r="8854" customFormat="1" x14ac:dyDescent="0.45"/>
    <row r="8855" customFormat="1" x14ac:dyDescent="0.45"/>
    <row r="8856" customFormat="1" x14ac:dyDescent="0.45"/>
    <row r="8857" customFormat="1" x14ac:dyDescent="0.45"/>
    <row r="8858" customFormat="1" x14ac:dyDescent="0.45"/>
    <row r="8859" customFormat="1" x14ac:dyDescent="0.45"/>
    <row r="8860" customFormat="1" x14ac:dyDescent="0.45"/>
    <row r="8861" customFormat="1" x14ac:dyDescent="0.45"/>
    <row r="8862" customFormat="1" x14ac:dyDescent="0.45"/>
    <row r="8863" customFormat="1" x14ac:dyDescent="0.45"/>
    <row r="8864" customFormat="1" x14ac:dyDescent="0.45"/>
    <row r="8865" customFormat="1" x14ac:dyDescent="0.45"/>
    <row r="8866" customFormat="1" x14ac:dyDescent="0.45"/>
    <row r="8867" customFormat="1" x14ac:dyDescent="0.45"/>
    <row r="8868" customFormat="1" x14ac:dyDescent="0.45"/>
    <row r="8869" customFormat="1" x14ac:dyDescent="0.45"/>
    <row r="8870" customFormat="1" x14ac:dyDescent="0.45"/>
    <row r="8871" customFormat="1" x14ac:dyDescent="0.45"/>
    <row r="8872" customFormat="1" x14ac:dyDescent="0.45"/>
    <row r="8873" customFormat="1" x14ac:dyDescent="0.45"/>
    <row r="8874" customFormat="1" x14ac:dyDescent="0.45"/>
    <row r="8875" customFormat="1" x14ac:dyDescent="0.45"/>
    <row r="8876" customFormat="1" x14ac:dyDescent="0.45"/>
    <row r="8877" customFormat="1" x14ac:dyDescent="0.45"/>
    <row r="8878" customFormat="1" x14ac:dyDescent="0.45"/>
    <row r="8879" customFormat="1" x14ac:dyDescent="0.45"/>
    <row r="8880" customFormat="1" x14ac:dyDescent="0.45"/>
    <row r="8881" customFormat="1" x14ac:dyDescent="0.45"/>
    <row r="8882" customFormat="1" x14ac:dyDescent="0.45"/>
    <row r="8883" customFormat="1" x14ac:dyDescent="0.45"/>
    <row r="8884" customFormat="1" x14ac:dyDescent="0.45"/>
    <row r="8885" customFormat="1" x14ac:dyDescent="0.45"/>
    <row r="8886" customFormat="1" x14ac:dyDescent="0.45"/>
    <row r="8887" customFormat="1" x14ac:dyDescent="0.45"/>
    <row r="8888" customFormat="1" x14ac:dyDescent="0.45"/>
    <row r="8889" customFormat="1" x14ac:dyDescent="0.45"/>
    <row r="8890" customFormat="1" x14ac:dyDescent="0.45"/>
    <row r="8891" customFormat="1" x14ac:dyDescent="0.45"/>
    <row r="8892" customFormat="1" x14ac:dyDescent="0.45"/>
    <row r="8893" customFormat="1" x14ac:dyDescent="0.45"/>
    <row r="8894" customFormat="1" x14ac:dyDescent="0.45"/>
    <row r="8895" customFormat="1" x14ac:dyDescent="0.45"/>
    <row r="8896" customFormat="1" x14ac:dyDescent="0.45"/>
    <row r="8897" customFormat="1" x14ac:dyDescent="0.45"/>
    <row r="8898" customFormat="1" x14ac:dyDescent="0.45"/>
    <row r="8899" customFormat="1" x14ac:dyDescent="0.45"/>
    <row r="8900" customFormat="1" x14ac:dyDescent="0.45"/>
    <row r="8901" customFormat="1" x14ac:dyDescent="0.45"/>
    <row r="8902" customFormat="1" x14ac:dyDescent="0.45"/>
    <row r="8903" customFormat="1" x14ac:dyDescent="0.45"/>
    <row r="8904" customFormat="1" x14ac:dyDescent="0.45"/>
    <row r="8905" customFormat="1" x14ac:dyDescent="0.45"/>
    <row r="8906" customFormat="1" x14ac:dyDescent="0.45"/>
    <row r="8907" customFormat="1" x14ac:dyDescent="0.45"/>
    <row r="8908" customFormat="1" x14ac:dyDescent="0.45"/>
    <row r="8909" customFormat="1" x14ac:dyDescent="0.45"/>
    <row r="8910" customFormat="1" x14ac:dyDescent="0.45"/>
    <row r="8911" customFormat="1" x14ac:dyDescent="0.45"/>
    <row r="8912" customFormat="1" x14ac:dyDescent="0.45"/>
    <row r="8913" customFormat="1" x14ac:dyDescent="0.45"/>
    <row r="8914" customFormat="1" x14ac:dyDescent="0.45"/>
    <row r="8915" customFormat="1" x14ac:dyDescent="0.45"/>
    <row r="8916" customFormat="1" x14ac:dyDescent="0.45"/>
    <row r="8917" customFormat="1" x14ac:dyDescent="0.45"/>
    <row r="8918" customFormat="1" x14ac:dyDescent="0.45"/>
    <row r="8919" customFormat="1" x14ac:dyDescent="0.45"/>
    <row r="8920" customFormat="1" x14ac:dyDescent="0.45"/>
    <row r="8921" customFormat="1" x14ac:dyDescent="0.45"/>
    <row r="8922" customFormat="1" x14ac:dyDescent="0.45"/>
    <row r="8923" customFormat="1" x14ac:dyDescent="0.45"/>
    <row r="8924" customFormat="1" x14ac:dyDescent="0.45"/>
    <row r="8925" customFormat="1" x14ac:dyDescent="0.45"/>
    <row r="8926" customFormat="1" x14ac:dyDescent="0.45"/>
    <row r="8927" customFormat="1" x14ac:dyDescent="0.45"/>
    <row r="8928" customFormat="1" x14ac:dyDescent="0.45"/>
    <row r="8929" customFormat="1" x14ac:dyDescent="0.45"/>
    <row r="8930" customFormat="1" x14ac:dyDescent="0.45"/>
    <row r="8931" customFormat="1" x14ac:dyDescent="0.45"/>
    <row r="8932" customFormat="1" x14ac:dyDescent="0.45"/>
    <row r="8933" customFormat="1" x14ac:dyDescent="0.45"/>
    <row r="8934" customFormat="1" x14ac:dyDescent="0.45"/>
    <row r="8935" customFormat="1" x14ac:dyDescent="0.45"/>
    <row r="8936" customFormat="1" x14ac:dyDescent="0.45"/>
    <row r="8937" customFormat="1" x14ac:dyDescent="0.45"/>
    <row r="8938" customFormat="1" x14ac:dyDescent="0.45"/>
    <row r="8939" customFormat="1" x14ac:dyDescent="0.45"/>
    <row r="8940" customFormat="1" x14ac:dyDescent="0.45"/>
    <row r="8941" customFormat="1" x14ac:dyDescent="0.45"/>
    <row r="8942" customFormat="1" x14ac:dyDescent="0.45"/>
    <row r="8943" customFormat="1" x14ac:dyDescent="0.45"/>
    <row r="8944" customFormat="1" x14ac:dyDescent="0.45"/>
    <row r="8945" customFormat="1" x14ac:dyDescent="0.45"/>
    <row r="8946" customFormat="1" x14ac:dyDescent="0.45"/>
    <row r="8947" customFormat="1" x14ac:dyDescent="0.45"/>
    <row r="8948" customFormat="1" x14ac:dyDescent="0.45"/>
    <row r="8949" customFormat="1" x14ac:dyDescent="0.45"/>
    <row r="8950" customFormat="1" x14ac:dyDescent="0.45"/>
    <row r="8951" customFormat="1" x14ac:dyDescent="0.45"/>
    <row r="8952" customFormat="1" x14ac:dyDescent="0.45"/>
    <row r="8953" customFormat="1" x14ac:dyDescent="0.45"/>
    <row r="8954" customFormat="1" x14ac:dyDescent="0.45"/>
    <row r="8955" customFormat="1" x14ac:dyDescent="0.45"/>
    <row r="8956" customFormat="1" x14ac:dyDescent="0.45"/>
    <row r="8957" customFormat="1" x14ac:dyDescent="0.45"/>
    <row r="8958" customFormat="1" x14ac:dyDescent="0.45"/>
    <row r="8959" customFormat="1" x14ac:dyDescent="0.45"/>
    <row r="8960" customFormat="1" x14ac:dyDescent="0.45"/>
    <row r="8961" customFormat="1" x14ac:dyDescent="0.45"/>
    <row r="8962" customFormat="1" x14ac:dyDescent="0.45"/>
    <row r="8963" customFormat="1" x14ac:dyDescent="0.45"/>
    <row r="8964" customFormat="1" x14ac:dyDescent="0.45"/>
    <row r="8965" customFormat="1" x14ac:dyDescent="0.45"/>
    <row r="8966" customFormat="1" x14ac:dyDescent="0.45"/>
    <row r="8967" customFormat="1" x14ac:dyDescent="0.45"/>
    <row r="8968" customFormat="1" x14ac:dyDescent="0.45"/>
    <row r="8969" customFormat="1" x14ac:dyDescent="0.45"/>
    <row r="8970" customFormat="1" x14ac:dyDescent="0.45"/>
    <row r="8971" customFormat="1" x14ac:dyDescent="0.45"/>
    <row r="8972" customFormat="1" x14ac:dyDescent="0.45"/>
    <row r="8973" customFormat="1" x14ac:dyDescent="0.45"/>
    <row r="8974" customFormat="1" x14ac:dyDescent="0.45"/>
    <row r="8975" customFormat="1" x14ac:dyDescent="0.45"/>
    <row r="8976" customFormat="1" x14ac:dyDescent="0.45"/>
    <row r="8977" customFormat="1" x14ac:dyDescent="0.45"/>
    <row r="8978" customFormat="1" x14ac:dyDescent="0.45"/>
    <row r="8979" customFormat="1" x14ac:dyDescent="0.45"/>
    <row r="8980" customFormat="1" x14ac:dyDescent="0.45"/>
    <row r="8981" customFormat="1" x14ac:dyDescent="0.45"/>
    <row r="8982" customFormat="1" x14ac:dyDescent="0.45"/>
    <row r="8983" customFormat="1" x14ac:dyDescent="0.45"/>
    <row r="8984" customFormat="1" x14ac:dyDescent="0.45"/>
    <row r="8985" customFormat="1" x14ac:dyDescent="0.45"/>
    <row r="8986" customFormat="1" x14ac:dyDescent="0.45"/>
    <row r="8987" customFormat="1" x14ac:dyDescent="0.45"/>
    <row r="8988" customFormat="1" x14ac:dyDescent="0.45"/>
    <row r="8989" customFormat="1" x14ac:dyDescent="0.45"/>
    <row r="8990" customFormat="1" x14ac:dyDescent="0.45"/>
    <row r="8991" customFormat="1" x14ac:dyDescent="0.45"/>
    <row r="8992" customFormat="1" x14ac:dyDescent="0.45"/>
    <row r="8993" customFormat="1" x14ac:dyDescent="0.45"/>
    <row r="8994" customFormat="1" x14ac:dyDescent="0.45"/>
    <row r="8995" customFormat="1" x14ac:dyDescent="0.45"/>
    <row r="8996" customFormat="1" x14ac:dyDescent="0.45"/>
    <row r="8997" customFormat="1" x14ac:dyDescent="0.45"/>
    <row r="8998" customFormat="1" x14ac:dyDescent="0.45"/>
    <row r="8999" customFormat="1" x14ac:dyDescent="0.45"/>
    <row r="9000" customFormat="1" x14ac:dyDescent="0.45"/>
    <row r="9001" customFormat="1" x14ac:dyDescent="0.45"/>
    <row r="9002" customFormat="1" x14ac:dyDescent="0.45"/>
    <row r="9003" customFormat="1" x14ac:dyDescent="0.45"/>
    <row r="9004" customFormat="1" x14ac:dyDescent="0.45"/>
    <row r="9005" customFormat="1" x14ac:dyDescent="0.45"/>
    <row r="9006" customFormat="1" x14ac:dyDescent="0.45"/>
    <row r="9007" customFormat="1" x14ac:dyDescent="0.45"/>
    <row r="9008" customFormat="1" x14ac:dyDescent="0.45"/>
    <row r="9009" customFormat="1" x14ac:dyDescent="0.45"/>
    <row r="9010" customFormat="1" x14ac:dyDescent="0.45"/>
    <row r="9011" customFormat="1" x14ac:dyDescent="0.45"/>
    <row r="9012" customFormat="1" x14ac:dyDescent="0.45"/>
    <row r="9013" customFormat="1" x14ac:dyDescent="0.45"/>
    <row r="9014" customFormat="1" x14ac:dyDescent="0.45"/>
    <row r="9015" customFormat="1" x14ac:dyDescent="0.45"/>
    <row r="9016" customFormat="1" x14ac:dyDescent="0.45"/>
    <row r="9017" customFormat="1" x14ac:dyDescent="0.45"/>
    <row r="9018" customFormat="1" x14ac:dyDescent="0.45"/>
    <row r="9019" customFormat="1" x14ac:dyDescent="0.45"/>
    <row r="9020" customFormat="1" x14ac:dyDescent="0.45"/>
    <row r="9021" customFormat="1" x14ac:dyDescent="0.45"/>
    <row r="9022" customFormat="1" x14ac:dyDescent="0.45"/>
    <row r="9023" customFormat="1" x14ac:dyDescent="0.45"/>
    <row r="9024" customFormat="1" x14ac:dyDescent="0.45"/>
    <row r="9025" customFormat="1" x14ac:dyDescent="0.45"/>
    <row r="9026" customFormat="1" x14ac:dyDescent="0.45"/>
    <row r="9027" customFormat="1" x14ac:dyDescent="0.45"/>
    <row r="9028" customFormat="1" x14ac:dyDescent="0.45"/>
    <row r="9029" customFormat="1" x14ac:dyDescent="0.45"/>
    <row r="9030" customFormat="1" x14ac:dyDescent="0.45"/>
    <row r="9031" customFormat="1" x14ac:dyDescent="0.45"/>
    <row r="9032" customFormat="1" x14ac:dyDescent="0.45"/>
    <row r="9033" customFormat="1" x14ac:dyDescent="0.45"/>
    <row r="9034" customFormat="1" x14ac:dyDescent="0.45"/>
    <row r="9035" customFormat="1" x14ac:dyDescent="0.45"/>
    <row r="9036" customFormat="1" x14ac:dyDescent="0.45"/>
    <row r="9037" customFormat="1" x14ac:dyDescent="0.45"/>
    <row r="9038" customFormat="1" x14ac:dyDescent="0.45"/>
    <row r="9039" customFormat="1" x14ac:dyDescent="0.45"/>
    <row r="9040" customFormat="1" x14ac:dyDescent="0.45"/>
    <row r="9041" customFormat="1" x14ac:dyDescent="0.45"/>
    <row r="9042" customFormat="1" x14ac:dyDescent="0.45"/>
    <row r="9043" customFormat="1" x14ac:dyDescent="0.45"/>
    <row r="9044" customFormat="1" x14ac:dyDescent="0.45"/>
    <row r="9045" customFormat="1" x14ac:dyDescent="0.45"/>
    <row r="9046" customFormat="1" x14ac:dyDescent="0.45"/>
    <row r="9047" customFormat="1" x14ac:dyDescent="0.45"/>
    <row r="9048" customFormat="1" x14ac:dyDescent="0.45"/>
    <row r="9049" customFormat="1" x14ac:dyDescent="0.45"/>
    <row r="9050" customFormat="1" x14ac:dyDescent="0.45"/>
    <row r="9051" customFormat="1" x14ac:dyDescent="0.45"/>
    <row r="9052" customFormat="1" x14ac:dyDescent="0.45"/>
    <row r="9053" customFormat="1" x14ac:dyDescent="0.45"/>
    <row r="9054" customFormat="1" x14ac:dyDescent="0.45"/>
    <row r="9055" customFormat="1" x14ac:dyDescent="0.45"/>
    <row r="9056" customFormat="1" x14ac:dyDescent="0.45"/>
    <row r="9057" customFormat="1" x14ac:dyDescent="0.45"/>
    <row r="9058" customFormat="1" x14ac:dyDescent="0.45"/>
    <row r="9059" customFormat="1" x14ac:dyDescent="0.45"/>
    <row r="9060" customFormat="1" x14ac:dyDescent="0.45"/>
    <row r="9061" customFormat="1" x14ac:dyDescent="0.45"/>
    <row r="9062" customFormat="1" x14ac:dyDescent="0.45"/>
    <row r="9063" customFormat="1" x14ac:dyDescent="0.45"/>
    <row r="9064" customFormat="1" x14ac:dyDescent="0.45"/>
    <row r="9065" customFormat="1" x14ac:dyDescent="0.45"/>
    <row r="9066" customFormat="1" x14ac:dyDescent="0.45"/>
    <row r="9067" customFormat="1" x14ac:dyDescent="0.45"/>
    <row r="9068" customFormat="1" x14ac:dyDescent="0.45"/>
    <row r="9069" customFormat="1" x14ac:dyDescent="0.45"/>
    <row r="9070" customFormat="1" x14ac:dyDescent="0.45"/>
    <row r="9071" customFormat="1" x14ac:dyDescent="0.45"/>
    <row r="9072" customFormat="1" x14ac:dyDescent="0.45"/>
    <row r="9073" customFormat="1" x14ac:dyDescent="0.45"/>
    <row r="9074" customFormat="1" x14ac:dyDescent="0.45"/>
    <row r="9075" customFormat="1" x14ac:dyDescent="0.45"/>
    <row r="9076" customFormat="1" x14ac:dyDescent="0.45"/>
    <row r="9077" customFormat="1" x14ac:dyDescent="0.45"/>
    <row r="9078" customFormat="1" x14ac:dyDescent="0.45"/>
    <row r="9079" customFormat="1" x14ac:dyDescent="0.45"/>
    <row r="9080" customFormat="1" x14ac:dyDescent="0.45"/>
    <row r="9081" customFormat="1" x14ac:dyDescent="0.45"/>
    <row r="9082" customFormat="1" x14ac:dyDescent="0.45"/>
    <row r="9083" customFormat="1" x14ac:dyDescent="0.45"/>
    <row r="9084" customFormat="1" x14ac:dyDescent="0.45"/>
    <row r="9085" customFormat="1" x14ac:dyDescent="0.45"/>
    <row r="9086" customFormat="1" x14ac:dyDescent="0.45"/>
    <row r="9087" customFormat="1" x14ac:dyDescent="0.45"/>
    <row r="9088" customFormat="1" x14ac:dyDescent="0.45"/>
    <row r="9089" customFormat="1" x14ac:dyDescent="0.45"/>
    <row r="9090" customFormat="1" x14ac:dyDescent="0.45"/>
    <row r="9091" customFormat="1" x14ac:dyDescent="0.45"/>
    <row r="9092" customFormat="1" x14ac:dyDescent="0.45"/>
    <row r="9093" customFormat="1" x14ac:dyDescent="0.45"/>
    <row r="9094" customFormat="1" x14ac:dyDescent="0.45"/>
    <row r="9095" customFormat="1" x14ac:dyDescent="0.45"/>
    <row r="9096" customFormat="1" x14ac:dyDescent="0.45"/>
    <row r="9097" customFormat="1" x14ac:dyDescent="0.45"/>
    <row r="9098" customFormat="1" x14ac:dyDescent="0.45"/>
    <row r="9099" customFormat="1" x14ac:dyDescent="0.45"/>
    <row r="9100" customFormat="1" x14ac:dyDescent="0.45"/>
    <row r="9101" customFormat="1" x14ac:dyDescent="0.45"/>
    <row r="9102" customFormat="1" x14ac:dyDescent="0.45"/>
    <row r="9103" customFormat="1" x14ac:dyDescent="0.45"/>
    <row r="9104" customFormat="1" x14ac:dyDescent="0.45"/>
    <row r="9105" customFormat="1" x14ac:dyDescent="0.45"/>
    <row r="9106" customFormat="1" x14ac:dyDescent="0.45"/>
    <row r="9107" customFormat="1" x14ac:dyDescent="0.45"/>
    <row r="9108" customFormat="1" x14ac:dyDescent="0.45"/>
    <row r="9109" customFormat="1" x14ac:dyDescent="0.45"/>
    <row r="9110" customFormat="1" x14ac:dyDescent="0.45"/>
    <row r="9111" customFormat="1" x14ac:dyDescent="0.45"/>
    <row r="9112" customFormat="1" x14ac:dyDescent="0.45"/>
    <row r="9113" customFormat="1" x14ac:dyDescent="0.45"/>
    <row r="9114" customFormat="1" x14ac:dyDescent="0.45"/>
    <row r="9115" customFormat="1" x14ac:dyDescent="0.45"/>
    <row r="9116" customFormat="1" x14ac:dyDescent="0.45"/>
    <row r="9117" customFormat="1" x14ac:dyDescent="0.45"/>
    <row r="9118" customFormat="1" x14ac:dyDescent="0.45"/>
    <row r="9119" customFormat="1" x14ac:dyDescent="0.45"/>
    <row r="9120" customFormat="1" x14ac:dyDescent="0.45"/>
    <row r="9121" customFormat="1" x14ac:dyDescent="0.45"/>
    <row r="9122" customFormat="1" x14ac:dyDescent="0.45"/>
    <row r="9123" customFormat="1" x14ac:dyDescent="0.45"/>
    <row r="9124" customFormat="1" x14ac:dyDescent="0.45"/>
    <row r="9125" customFormat="1" x14ac:dyDescent="0.45"/>
    <row r="9126" customFormat="1" x14ac:dyDescent="0.45"/>
    <row r="9127" customFormat="1" x14ac:dyDescent="0.45"/>
    <row r="9128" customFormat="1" x14ac:dyDescent="0.45"/>
    <row r="9129" customFormat="1" x14ac:dyDescent="0.45"/>
    <row r="9130" customFormat="1" x14ac:dyDescent="0.45"/>
    <row r="9131" customFormat="1" x14ac:dyDescent="0.45"/>
    <row r="9132" customFormat="1" x14ac:dyDescent="0.45"/>
    <row r="9133" customFormat="1" x14ac:dyDescent="0.45"/>
    <row r="9134" customFormat="1" x14ac:dyDescent="0.45"/>
    <row r="9135" customFormat="1" x14ac:dyDescent="0.45"/>
    <row r="9136" customFormat="1" x14ac:dyDescent="0.45"/>
    <row r="9137" customFormat="1" x14ac:dyDescent="0.45"/>
    <row r="9138" customFormat="1" x14ac:dyDescent="0.45"/>
    <row r="9139" customFormat="1" x14ac:dyDescent="0.45"/>
    <row r="9140" customFormat="1" x14ac:dyDescent="0.45"/>
    <row r="9141" customFormat="1" x14ac:dyDescent="0.45"/>
    <row r="9142" customFormat="1" x14ac:dyDescent="0.45"/>
    <row r="9143" customFormat="1" x14ac:dyDescent="0.45"/>
    <row r="9144" customFormat="1" x14ac:dyDescent="0.45"/>
    <row r="9145" customFormat="1" x14ac:dyDescent="0.45"/>
    <row r="9146" customFormat="1" x14ac:dyDescent="0.45"/>
    <row r="9147" customFormat="1" x14ac:dyDescent="0.45"/>
    <row r="9148" customFormat="1" x14ac:dyDescent="0.45"/>
    <row r="9149" customFormat="1" x14ac:dyDescent="0.45"/>
    <row r="9150" customFormat="1" x14ac:dyDescent="0.45"/>
    <row r="9151" customFormat="1" x14ac:dyDescent="0.45"/>
    <row r="9152" customFormat="1" x14ac:dyDescent="0.45"/>
    <row r="9153" customFormat="1" x14ac:dyDescent="0.45"/>
    <row r="9154" customFormat="1" x14ac:dyDescent="0.45"/>
    <row r="9155" customFormat="1" x14ac:dyDescent="0.45"/>
    <row r="9156" customFormat="1" x14ac:dyDescent="0.45"/>
    <row r="9157" customFormat="1" x14ac:dyDescent="0.45"/>
    <row r="9158" customFormat="1" x14ac:dyDescent="0.45"/>
    <row r="9159" customFormat="1" x14ac:dyDescent="0.45"/>
    <row r="9160" customFormat="1" x14ac:dyDescent="0.45"/>
    <row r="9161" customFormat="1" x14ac:dyDescent="0.45"/>
    <row r="9162" customFormat="1" x14ac:dyDescent="0.45"/>
    <row r="9163" customFormat="1" x14ac:dyDescent="0.45"/>
    <row r="9164" customFormat="1" x14ac:dyDescent="0.45"/>
    <row r="9165" customFormat="1" x14ac:dyDescent="0.45"/>
    <row r="9166" customFormat="1" x14ac:dyDescent="0.45"/>
    <row r="9167" customFormat="1" x14ac:dyDescent="0.45"/>
    <row r="9168" customFormat="1" x14ac:dyDescent="0.45"/>
    <row r="9169" customFormat="1" x14ac:dyDescent="0.45"/>
    <row r="9170" customFormat="1" x14ac:dyDescent="0.45"/>
    <row r="9171" customFormat="1" x14ac:dyDescent="0.45"/>
    <row r="9172" customFormat="1" x14ac:dyDescent="0.45"/>
    <row r="9173" customFormat="1" x14ac:dyDescent="0.45"/>
    <row r="9174" customFormat="1" x14ac:dyDescent="0.45"/>
    <row r="9175" customFormat="1" x14ac:dyDescent="0.45"/>
    <row r="9176" customFormat="1" x14ac:dyDescent="0.45"/>
    <row r="9177" customFormat="1" x14ac:dyDescent="0.45"/>
    <row r="9178" customFormat="1" x14ac:dyDescent="0.45"/>
    <row r="9179" customFormat="1" x14ac:dyDescent="0.45"/>
    <row r="9180" customFormat="1" x14ac:dyDescent="0.45"/>
    <row r="9181" customFormat="1" x14ac:dyDescent="0.45"/>
    <row r="9182" customFormat="1" x14ac:dyDescent="0.45"/>
    <row r="9183" customFormat="1" x14ac:dyDescent="0.45"/>
    <row r="9184" customFormat="1" x14ac:dyDescent="0.45"/>
    <row r="9185" customFormat="1" x14ac:dyDescent="0.45"/>
    <row r="9186" customFormat="1" x14ac:dyDescent="0.45"/>
    <row r="9187" customFormat="1" x14ac:dyDescent="0.45"/>
    <row r="9188" customFormat="1" x14ac:dyDescent="0.45"/>
    <row r="9189" customFormat="1" x14ac:dyDescent="0.45"/>
    <row r="9190" customFormat="1" x14ac:dyDescent="0.45"/>
    <row r="9191" customFormat="1" x14ac:dyDescent="0.45"/>
    <row r="9192" customFormat="1" x14ac:dyDescent="0.45"/>
    <row r="9193" customFormat="1" x14ac:dyDescent="0.45"/>
    <row r="9194" customFormat="1" x14ac:dyDescent="0.45"/>
    <row r="9195" customFormat="1" x14ac:dyDescent="0.45"/>
    <row r="9196" customFormat="1" x14ac:dyDescent="0.45"/>
    <row r="9197" customFormat="1" x14ac:dyDescent="0.45"/>
    <row r="9198" customFormat="1" x14ac:dyDescent="0.45"/>
    <row r="9199" customFormat="1" x14ac:dyDescent="0.45"/>
    <row r="9200" customFormat="1" x14ac:dyDescent="0.45"/>
    <row r="9201" customFormat="1" x14ac:dyDescent="0.45"/>
    <row r="9202" customFormat="1" x14ac:dyDescent="0.45"/>
    <row r="9203" customFormat="1" x14ac:dyDescent="0.45"/>
    <row r="9204" customFormat="1" x14ac:dyDescent="0.45"/>
    <row r="9205" customFormat="1" x14ac:dyDescent="0.45"/>
    <row r="9206" customFormat="1" x14ac:dyDescent="0.45"/>
    <row r="9207" customFormat="1" x14ac:dyDescent="0.45"/>
    <row r="9208" customFormat="1" x14ac:dyDescent="0.45"/>
    <row r="9209" customFormat="1" x14ac:dyDescent="0.45"/>
    <row r="9210" customFormat="1" x14ac:dyDescent="0.45"/>
    <row r="9211" customFormat="1" x14ac:dyDescent="0.45"/>
    <row r="9212" customFormat="1" x14ac:dyDescent="0.45"/>
    <row r="9213" customFormat="1" x14ac:dyDescent="0.45"/>
    <row r="9214" customFormat="1" x14ac:dyDescent="0.45"/>
    <row r="9215" customFormat="1" x14ac:dyDescent="0.45"/>
    <row r="9216" customFormat="1" x14ac:dyDescent="0.45"/>
    <row r="9217" customFormat="1" x14ac:dyDescent="0.45"/>
    <row r="9218" customFormat="1" x14ac:dyDescent="0.45"/>
    <row r="9219" customFormat="1" x14ac:dyDescent="0.45"/>
    <row r="9220" customFormat="1" x14ac:dyDescent="0.45"/>
    <row r="9221" customFormat="1" x14ac:dyDescent="0.45"/>
    <row r="9222" customFormat="1" x14ac:dyDescent="0.45"/>
    <row r="9223" customFormat="1" x14ac:dyDescent="0.45"/>
    <row r="9224" customFormat="1" x14ac:dyDescent="0.45"/>
    <row r="9225" customFormat="1" x14ac:dyDescent="0.45"/>
    <row r="9226" customFormat="1" x14ac:dyDescent="0.45"/>
    <row r="9227" customFormat="1" x14ac:dyDescent="0.45"/>
    <row r="9228" customFormat="1" x14ac:dyDescent="0.45"/>
    <row r="9229" customFormat="1" x14ac:dyDescent="0.45"/>
    <row r="9230" customFormat="1" x14ac:dyDescent="0.45"/>
    <row r="9231" customFormat="1" x14ac:dyDescent="0.45"/>
    <row r="9232" customFormat="1" x14ac:dyDescent="0.45"/>
    <row r="9233" customFormat="1" x14ac:dyDescent="0.45"/>
    <row r="9234" customFormat="1" x14ac:dyDescent="0.45"/>
    <row r="9235" customFormat="1" x14ac:dyDescent="0.45"/>
    <row r="9236" customFormat="1" x14ac:dyDescent="0.45"/>
    <row r="9237" customFormat="1" x14ac:dyDescent="0.45"/>
    <row r="9238" customFormat="1" x14ac:dyDescent="0.45"/>
    <row r="9239" customFormat="1" x14ac:dyDescent="0.45"/>
    <row r="9240" customFormat="1" x14ac:dyDescent="0.45"/>
    <row r="9241" customFormat="1" x14ac:dyDescent="0.45"/>
    <row r="9242" customFormat="1" x14ac:dyDescent="0.45"/>
    <row r="9243" customFormat="1" x14ac:dyDescent="0.45"/>
    <row r="9244" customFormat="1" x14ac:dyDescent="0.45"/>
    <row r="9245" customFormat="1" x14ac:dyDescent="0.45"/>
    <row r="9246" customFormat="1" x14ac:dyDescent="0.45"/>
    <row r="9247" customFormat="1" x14ac:dyDescent="0.45"/>
    <row r="9248" customFormat="1" x14ac:dyDescent="0.45"/>
    <row r="9249" customFormat="1" x14ac:dyDescent="0.45"/>
    <row r="9250" customFormat="1" x14ac:dyDescent="0.45"/>
    <row r="9251" customFormat="1" x14ac:dyDescent="0.45"/>
    <row r="9252" customFormat="1" x14ac:dyDescent="0.45"/>
    <row r="9253" customFormat="1" x14ac:dyDescent="0.45"/>
    <row r="9254" customFormat="1" x14ac:dyDescent="0.45"/>
    <row r="9255" customFormat="1" x14ac:dyDescent="0.45"/>
    <row r="9256" customFormat="1" x14ac:dyDescent="0.45"/>
    <row r="9257" customFormat="1" x14ac:dyDescent="0.45"/>
    <row r="9258" customFormat="1" x14ac:dyDescent="0.45"/>
    <row r="9259" customFormat="1" x14ac:dyDescent="0.45"/>
    <row r="9260" customFormat="1" x14ac:dyDescent="0.45"/>
    <row r="9261" customFormat="1" x14ac:dyDescent="0.45"/>
    <row r="9262" customFormat="1" x14ac:dyDescent="0.45"/>
    <row r="9263" customFormat="1" x14ac:dyDescent="0.45"/>
    <row r="9264" customFormat="1" x14ac:dyDescent="0.45"/>
    <row r="9265" customFormat="1" x14ac:dyDescent="0.45"/>
    <row r="9266" customFormat="1" x14ac:dyDescent="0.45"/>
    <row r="9267" customFormat="1" x14ac:dyDescent="0.45"/>
    <row r="9268" customFormat="1" x14ac:dyDescent="0.45"/>
    <row r="9269" customFormat="1" x14ac:dyDescent="0.45"/>
    <row r="9270" customFormat="1" x14ac:dyDescent="0.45"/>
    <row r="9271" customFormat="1" x14ac:dyDescent="0.45"/>
    <row r="9272" customFormat="1" x14ac:dyDescent="0.45"/>
    <row r="9273" customFormat="1" x14ac:dyDescent="0.45"/>
    <row r="9274" customFormat="1" x14ac:dyDescent="0.45"/>
    <row r="9275" customFormat="1" x14ac:dyDescent="0.45"/>
    <row r="9276" customFormat="1" x14ac:dyDescent="0.45"/>
    <row r="9277" customFormat="1" x14ac:dyDescent="0.45"/>
    <row r="9278" customFormat="1" x14ac:dyDescent="0.45"/>
    <row r="9279" customFormat="1" x14ac:dyDescent="0.45"/>
    <row r="9280" customFormat="1" x14ac:dyDescent="0.45"/>
    <row r="9281" customFormat="1" x14ac:dyDescent="0.45"/>
    <row r="9282" customFormat="1" x14ac:dyDescent="0.45"/>
    <row r="9283" customFormat="1" x14ac:dyDescent="0.45"/>
    <row r="9284" customFormat="1" x14ac:dyDescent="0.45"/>
    <row r="9285" customFormat="1" x14ac:dyDescent="0.45"/>
    <row r="9286" customFormat="1" x14ac:dyDescent="0.45"/>
    <row r="9287" customFormat="1" x14ac:dyDescent="0.45"/>
    <row r="9288" customFormat="1" x14ac:dyDescent="0.45"/>
    <row r="9289" customFormat="1" x14ac:dyDescent="0.45"/>
    <row r="9290" customFormat="1" x14ac:dyDescent="0.45"/>
    <row r="9291" customFormat="1" x14ac:dyDescent="0.45"/>
    <row r="9292" customFormat="1" x14ac:dyDescent="0.45"/>
    <row r="9293" customFormat="1" x14ac:dyDescent="0.45"/>
    <row r="9294" customFormat="1" x14ac:dyDescent="0.45"/>
    <row r="9295" customFormat="1" x14ac:dyDescent="0.45"/>
    <row r="9296" customFormat="1" x14ac:dyDescent="0.45"/>
    <row r="9297" customFormat="1" x14ac:dyDescent="0.45"/>
    <row r="9298" customFormat="1" x14ac:dyDescent="0.45"/>
    <row r="9299" customFormat="1" x14ac:dyDescent="0.45"/>
    <row r="9300" customFormat="1" x14ac:dyDescent="0.45"/>
    <row r="9301" customFormat="1" x14ac:dyDescent="0.45"/>
    <row r="9302" customFormat="1" x14ac:dyDescent="0.45"/>
    <row r="9303" customFormat="1" x14ac:dyDescent="0.45"/>
    <row r="9304" customFormat="1" x14ac:dyDescent="0.45"/>
    <row r="9305" customFormat="1" x14ac:dyDescent="0.45"/>
    <row r="9306" customFormat="1" x14ac:dyDescent="0.45"/>
    <row r="9307" customFormat="1" x14ac:dyDescent="0.45"/>
    <row r="9308" customFormat="1" x14ac:dyDescent="0.45"/>
    <row r="9309" customFormat="1" x14ac:dyDescent="0.45"/>
    <row r="9310" customFormat="1" x14ac:dyDescent="0.45"/>
    <row r="9311" customFormat="1" x14ac:dyDescent="0.45"/>
    <row r="9312" customFormat="1" x14ac:dyDescent="0.45"/>
    <row r="9313" customFormat="1" x14ac:dyDescent="0.45"/>
    <row r="9314" customFormat="1" x14ac:dyDescent="0.45"/>
    <row r="9315" customFormat="1" x14ac:dyDescent="0.45"/>
    <row r="9316" customFormat="1" x14ac:dyDescent="0.45"/>
    <row r="9317" customFormat="1" x14ac:dyDescent="0.45"/>
    <row r="9318" customFormat="1" x14ac:dyDescent="0.45"/>
    <row r="9319" customFormat="1" x14ac:dyDescent="0.45"/>
    <row r="9320" customFormat="1" x14ac:dyDescent="0.45"/>
    <row r="9321" customFormat="1" x14ac:dyDescent="0.45"/>
    <row r="9322" customFormat="1" x14ac:dyDescent="0.45"/>
    <row r="9323" customFormat="1" x14ac:dyDescent="0.45"/>
    <row r="9324" customFormat="1" x14ac:dyDescent="0.45"/>
    <row r="9325" customFormat="1" x14ac:dyDescent="0.45"/>
    <row r="9326" customFormat="1" x14ac:dyDescent="0.45"/>
    <row r="9327" customFormat="1" x14ac:dyDescent="0.45"/>
    <row r="9328" customFormat="1" x14ac:dyDescent="0.45"/>
    <row r="9329" customFormat="1" x14ac:dyDescent="0.45"/>
    <row r="9330" customFormat="1" x14ac:dyDescent="0.45"/>
    <row r="9331" customFormat="1" x14ac:dyDescent="0.45"/>
    <row r="9332" customFormat="1" x14ac:dyDescent="0.45"/>
    <row r="9333" customFormat="1" x14ac:dyDescent="0.45"/>
    <row r="9334" customFormat="1" x14ac:dyDescent="0.45"/>
    <row r="9335" customFormat="1" x14ac:dyDescent="0.45"/>
    <row r="9336" customFormat="1" x14ac:dyDescent="0.45"/>
    <row r="9337" customFormat="1" x14ac:dyDescent="0.45"/>
    <row r="9338" customFormat="1" x14ac:dyDescent="0.45"/>
    <row r="9339" customFormat="1" x14ac:dyDescent="0.45"/>
    <row r="9340" customFormat="1" x14ac:dyDescent="0.45"/>
    <row r="9341" customFormat="1" x14ac:dyDescent="0.45"/>
    <row r="9342" customFormat="1" x14ac:dyDescent="0.45"/>
    <row r="9343" customFormat="1" x14ac:dyDescent="0.45"/>
    <row r="9344" customFormat="1" x14ac:dyDescent="0.45"/>
    <row r="9345" customFormat="1" x14ac:dyDescent="0.45"/>
    <row r="9346" customFormat="1" x14ac:dyDescent="0.45"/>
    <row r="9347" customFormat="1" x14ac:dyDescent="0.45"/>
    <row r="9348" customFormat="1" x14ac:dyDescent="0.45"/>
    <row r="9349" customFormat="1" x14ac:dyDescent="0.45"/>
    <row r="9350" customFormat="1" x14ac:dyDescent="0.45"/>
    <row r="9351" customFormat="1" x14ac:dyDescent="0.45"/>
    <row r="9352" customFormat="1" x14ac:dyDescent="0.45"/>
    <row r="9353" customFormat="1" x14ac:dyDescent="0.45"/>
    <row r="9354" customFormat="1" x14ac:dyDescent="0.45"/>
    <row r="9355" customFormat="1" x14ac:dyDescent="0.45"/>
    <row r="9356" customFormat="1" x14ac:dyDescent="0.45"/>
    <row r="9357" customFormat="1" x14ac:dyDescent="0.45"/>
    <row r="9358" customFormat="1" x14ac:dyDescent="0.45"/>
    <row r="9359" customFormat="1" x14ac:dyDescent="0.45"/>
    <row r="9360" customFormat="1" x14ac:dyDescent="0.45"/>
    <row r="9361" customFormat="1" x14ac:dyDescent="0.45"/>
    <row r="9362" customFormat="1" x14ac:dyDescent="0.45"/>
    <row r="9363" customFormat="1" x14ac:dyDescent="0.45"/>
    <row r="9364" customFormat="1" x14ac:dyDescent="0.45"/>
    <row r="9365" customFormat="1" x14ac:dyDescent="0.45"/>
    <row r="9366" customFormat="1" x14ac:dyDescent="0.45"/>
    <row r="9367" customFormat="1" x14ac:dyDescent="0.45"/>
    <row r="9368" customFormat="1" x14ac:dyDescent="0.45"/>
    <row r="9369" customFormat="1" x14ac:dyDescent="0.45"/>
    <row r="9370" customFormat="1" x14ac:dyDescent="0.45"/>
    <row r="9371" customFormat="1" x14ac:dyDescent="0.45"/>
    <row r="9372" customFormat="1" x14ac:dyDescent="0.45"/>
    <row r="9373" customFormat="1" x14ac:dyDescent="0.45"/>
    <row r="9374" customFormat="1" x14ac:dyDescent="0.45"/>
    <row r="9375" customFormat="1" x14ac:dyDescent="0.45"/>
    <row r="9376" customFormat="1" x14ac:dyDescent="0.45"/>
    <row r="9377" customFormat="1" x14ac:dyDescent="0.45"/>
    <row r="9378" customFormat="1" x14ac:dyDescent="0.45"/>
    <row r="9379" customFormat="1" x14ac:dyDescent="0.45"/>
    <row r="9380" customFormat="1" x14ac:dyDescent="0.45"/>
    <row r="9381" customFormat="1" x14ac:dyDescent="0.45"/>
    <row r="9382" customFormat="1" x14ac:dyDescent="0.45"/>
    <row r="9383" customFormat="1" x14ac:dyDescent="0.45"/>
    <row r="9384" customFormat="1" x14ac:dyDescent="0.45"/>
    <row r="9385" customFormat="1" x14ac:dyDescent="0.45"/>
    <row r="9386" customFormat="1" x14ac:dyDescent="0.45"/>
    <row r="9387" customFormat="1" x14ac:dyDescent="0.45"/>
    <row r="9388" customFormat="1" x14ac:dyDescent="0.45"/>
    <row r="9389" customFormat="1" x14ac:dyDescent="0.45"/>
    <row r="9390" customFormat="1" x14ac:dyDescent="0.45"/>
    <row r="9391" customFormat="1" x14ac:dyDescent="0.45"/>
    <row r="9392" customFormat="1" x14ac:dyDescent="0.45"/>
    <row r="9393" customFormat="1" x14ac:dyDescent="0.45"/>
    <row r="9394" customFormat="1" x14ac:dyDescent="0.45"/>
    <row r="9395" customFormat="1" x14ac:dyDescent="0.45"/>
    <row r="9396" customFormat="1" x14ac:dyDescent="0.45"/>
    <row r="9397" customFormat="1" x14ac:dyDescent="0.45"/>
    <row r="9398" customFormat="1" x14ac:dyDescent="0.45"/>
    <row r="9399" customFormat="1" x14ac:dyDescent="0.45"/>
    <row r="9400" customFormat="1" x14ac:dyDescent="0.45"/>
    <row r="9401" customFormat="1" x14ac:dyDescent="0.45"/>
    <row r="9402" customFormat="1" x14ac:dyDescent="0.45"/>
    <row r="9403" customFormat="1" x14ac:dyDescent="0.45"/>
    <row r="9404" customFormat="1" x14ac:dyDescent="0.45"/>
    <row r="9405" customFormat="1" x14ac:dyDescent="0.45"/>
    <row r="9406" customFormat="1" x14ac:dyDescent="0.45"/>
    <row r="9407" customFormat="1" x14ac:dyDescent="0.45"/>
    <row r="9408" customFormat="1" x14ac:dyDescent="0.45"/>
    <row r="9409" customFormat="1" x14ac:dyDescent="0.45"/>
    <row r="9410" customFormat="1" x14ac:dyDescent="0.45"/>
    <row r="9411" customFormat="1" x14ac:dyDescent="0.45"/>
    <row r="9412" customFormat="1" x14ac:dyDescent="0.45"/>
    <row r="9413" customFormat="1" x14ac:dyDescent="0.45"/>
    <row r="9414" customFormat="1" x14ac:dyDescent="0.45"/>
    <row r="9415" customFormat="1" x14ac:dyDescent="0.45"/>
    <row r="9416" customFormat="1" x14ac:dyDescent="0.45"/>
    <row r="9417" customFormat="1" x14ac:dyDescent="0.45"/>
    <row r="9418" customFormat="1" x14ac:dyDescent="0.45"/>
    <row r="9419" customFormat="1" x14ac:dyDescent="0.45"/>
    <row r="9420" customFormat="1" x14ac:dyDescent="0.45"/>
    <row r="9421" customFormat="1" x14ac:dyDescent="0.45"/>
    <row r="9422" customFormat="1" x14ac:dyDescent="0.45"/>
    <row r="9423" customFormat="1" x14ac:dyDescent="0.45"/>
    <row r="9424" customFormat="1" x14ac:dyDescent="0.45"/>
    <row r="9425" customFormat="1" x14ac:dyDescent="0.45"/>
    <row r="9426" customFormat="1" x14ac:dyDescent="0.45"/>
    <row r="9427" customFormat="1" x14ac:dyDescent="0.45"/>
    <row r="9428" customFormat="1" x14ac:dyDescent="0.45"/>
    <row r="9429" customFormat="1" x14ac:dyDescent="0.45"/>
    <row r="9430" customFormat="1" x14ac:dyDescent="0.45"/>
    <row r="9431" customFormat="1" x14ac:dyDescent="0.45"/>
    <row r="9432" customFormat="1" x14ac:dyDescent="0.45"/>
    <row r="9433" customFormat="1" x14ac:dyDescent="0.45"/>
    <row r="9434" customFormat="1" x14ac:dyDescent="0.45"/>
    <row r="9435" customFormat="1" x14ac:dyDescent="0.45"/>
    <row r="9436" customFormat="1" x14ac:dyDescent="0.45"/>
    <row r="9437" customFormat="1" x14ac:dyDescent="0.45"/>
    <row r="9438" customFormat="1" x14ac:dyDescent="0.45"/>
    <row r="9439" customFormat="1" x14ac:dyDescent="0.45"/>
    <row r="9440" customFormat="1" x14ac:dyDescent="0.45"/>
    <row r="9441" customFormat="1" x14ac:dyDescent="0.45"/>
    <row r="9442" customFormat="1" x14ac:dyDescent="0.45"/>
    <row r="9443" customFormat="1" x14ac:dyDescent="0.45"/>
    <row r="9444" customFormat="1" x14ac:dyDescent="0.45"/>
    <row r="9445" customFormat="1" x14ac:dyDescent="0.45"/>
    <row r="9446" customFormat="1" x14ac:dyDescent="0.45"/>
    <row r="9447" customFormat="1" x14ac:dyDescent="0.45"/>
    <row r="9448" customFormat="1" x14ac:dyDescent="0.45"/>
    <row r="9449" customFormat="1" x14ac:dyDescent="0.45"/>
    <row r="9450" customFormat="1" x14ac:dyDescent="0.45"/>
    <row r="9451" customFormat="1" x14ac:dyDescent="0.45"/>
    <row r="9452" customFormat="1" x14ac:dyDescent="0.45"/>
    <row r="9453" customFormat="1" x14ac:dyDescent="0.45"/>
    <row r="9454" customFormat="1" x14ac:dyDescent="0.45"/>
    <row r="9455" customFormat="1" x14ac:dyDescent="0.45"/>
    <row r="9456" customFormat="1" x14ac:dyDescent="0.45"/>
    <row r="9457" customFormat="1" x14ac:dyDescent="0.45"/>
    <row r="9458" customFormat="1" x14ac:dyDescent="0.45"/>
    <row r="9459" customFormat="1" x14ac:dyDescent="0.45"/>
    <row r="9460" customFormat="1" x14ac:dyDescent="0.45"/>
    <row r="9461" customFormat="1" x14ac:dyDescent="0.45"/>
    <row r="9462" customFormat="1" x14ac:dyDescent="0.45"/>
    <row r="9463" customFormat="1" x14ac:dyDescent="0.45"/>
    <row r="9464" customFormat="1" x14ac:dyDescent="0.45"/>
    <row r="9465" customFormat="1" x14ac:dyDescent="0.45"/>
    <row r="9466" customFormat="1" x14ac:dyDescent="0.45"/>
    <row r="9467" customFormat="1" x14ac:dyDescent="0.45"/>
    <row r="9468" customFormat="1" x14ac:dyDescent="0.45"/>
    <row r="9469" customFormat="1" x14ac:dyDescent="0.45"/>
    <row r="9470" customFormat="1" x14ac:dyDescent="0.45"/>
    <row r="9471" customFormat="1" x14ac:dyDescent="0.45"/>
    <row r="9472" customFormat="1" x14ac:dyDescent="0.45"/>
    <row r="9473" customFormat="1" x14ac:dyDescent="0.45"/>
    <row r="9474" customFormat="1" x14ac:dyDescent="0.45"/>
    <row r="9475" customFormat="1" x14ac:dyDescent="0.45"/>
    <row r="9476" customFormat="1" x14ac:dyDescent="0.45"/>
    <row r="9477" customFormat="1" x14ac:dyDescent="0.45"/>
    <row r="9478" customFormat="1" x14ac:dyDescent="0.45"/>
    <row r="9479" customFormat="1" x14ac:dyDescent="0.45"/>
    <row r="9480" customFormat="1" x14ac:dyDescent="0.45"/>
    <row r="9481" customFormat="1" x14ac:dyDescent="0.45"/>
    <row r="9482" customFormat="1" x14ac:dyDescent="0.45"/>
    <row r="9483" customFormat="1" x14ac:dyDescent="0.45"/>
    <row r="9484" customFormat="1" x14ac:dyDescent="0.45"/>
    <row r="9485" customFormat="1" x14ac:dyDescent="0.45"/>
    <row r="9486" customFormat="1" x14ac:dyDescent="0.45"/>
    <row r="9487" customFormat="1" x14ac:dyDescent="0.45"/>
    <row r="9488" customFormat="1" x14ac:dyDescent="0.45"/>
    <row r="9489" customFormat="1" x14ac:dyDescent="0.45"/>
    <row r="9490" customFormat="1" x14ac:dyDescent="0.45"/>
    <row r="9491" customFormat="1" x14ac:dyDescent="0.45"/>
    <row r="9492" customFormat="1" x14ac:dyDescent="0.45"/>
    <row r="9493" customFormat="1" x14ac:dyDescent="0.45"/>
    <row r="9494" customFormat="1" x14ac:dyDescent="0.45"/>
    <row r="9495" customFormat="1" x14ac:dyDescent="0.45"/>
    <row r="9496" customFormat="1" x14ac:dyDescent="0.45"/>
    <row r="9497" customFormat="1" x14ac:dyDescent="0.45"/>
    <row r="9498" customFormat="1" x14ac:dyDescent="0.45"/>
    <row r="9499" customFormat="1" x14ac:dyDescent="0.45"/>
    <row r="9500" customFormat="1" x14ac:dyDescent="0.45"/>
    <row r="9501" customFormat="1" x14ac:dyDescent="0.45"/>
    <row r="9502" customFormat="1" x14ac:dyDescent="0.45"/>
    <row r="9503" customFormat="1" x14ac:dyDescent="0.45"/>
    <row r="9504" customFormat="1" x14ac:dyDescent="0.45"/>
    <row r="9505" customFormat="1" x14ac:dyDescent="0.45"/>
    <row r="9506" customFormat="1" x14ac:dyDescent="0.45"/>
    <row r="9507" customFormat="1" x14ac:dyDescent="0.45"/>
    <row r="9508" customFormat="1" x14ac:dyDescent="0.45"/>
    <row r="9509" customFormat="1" x14ac:dyDescent="0.45"/>
    <row r="9510" customFormat="1" x14ac:dyDescent="0.45"/>
    <row r="9511" customFormat="1" x14ac:dyDescent="0.45"/>
    <row r="9512" customFormat="1" x14ac:dyDescent="0.45"/>
    <row r="9513" customFormat="1" x14ac:dyDescent="0.45"/>
    <row r="9514" customFormat="1" x14ac:dyDescent="0.45"/>
    <row r="9515" customFormat="1" x14ac:dyDescent="0.45"/>
    <row r="9516" customFormat="1" x14ac:dyDescent="0.45"/>
    <row r="9517" customFormat="1" x14ac:dyDescent="0.45"/>
    <row r="9518" customFormat="1" x14ac:dyDescent="0.45"/>
    <row r="9519" customFormat="1" x14ac:dyDescent="0.45"/>
    <row r="9520" customFormat="1" x14ac:dyDescent="0.45"/>
    <row r="9521" customFormat="1" x14ac:dyDescent="0.45"/>
    <row r="9522" customFormat="1" x14ac:dyDescent="0.45"/>
    <row r="9523" customFormat="1" x14ac:dyDescent="0.45"/>
    <row r="9524" customFormat="1" x14ac:dyDescent="0.45"/>
    <row r="9525" customFormat="1" x14ac:dyDescent="0.45"/>
    <row r="9526" customFormat="1" x14ac:dyDescent="0.45"/>
    <row r="9527" customFormat="1" x14ac:dyDescent="0.45"/>
    <row r="9528" customFormat="1" x14ac:dyDescent="0.45"/>
    <row r="9529" customFormat="1" x14ac:dyDescent="0.45"/>
    <row r="9530" customFormat="1" x14ac:dyDescent="0.45"/>
    <row r="9531" customFormat="1" x14ac:dyDescent="0.45"/>
    <row r="9532" customFormat="1" x14ac:dyDescent="0.45"/>
    <row r="9533" customFormat="1" x14ac:dyDescent="0.45"/>
    <row r="9534" customFormat="1" x14ac:dyDescent="0.45"/>
    <row r="9535" customFormat="1" x14ac:dyDescent="0.45"/>
    <row r="9536" customFormat="1" x14ac:dyDescent="0.45"/>
    <row r="9537" customFormat="1" x14ac:dyDescent="0.45"/>
    <row r="9538" customFormat="1" x14ac:dyDescent="0.45"/>
    <row r="9539" customFormat="1" x14ac:dyDescent="0.45"/>
    <row r="9540" customFormat="1" x14ac:dyDescent="0.45"/>
    <row r="9541" customFormat="1" x14ac:dyDescent="0.45"/>
    <row r="9542" customFormat="1" x14ac:dyDescent="0.45"/>
    <row r="9543" customFormat="1" x14ac:dyDescent="0.45"/>
    <row r="9544" customFormat="1" x14ac:dyDescent="0.45"/>
    <row r="9545" customFormat="1" x14ac:dyDescent="0.45"/>
    <row r="9546" customFormat="1" x14ac:dyDescent="0.45"/>
    <row r="9547" customFormat="1" x14ac:dyDescent="0.45"/>
    <row r="9548" customFormat="1" x14ac:dyDescent="0.45"/>
    <row r="9549" customFormat="1" x14ac:dyDescent="0.45"/>
    <row r="9550" customFormat="1" x14ac:dyDescent="0.45"/>
    <row r="9551" customFormat="1" x14ac:dyDescent="0.45"/>
    <row r="9552" customFormat="1" x14ac:dyDescent="0.45"/>
    <row r="9553" customFormat="1" x14ac:dyDescent="0.45"/>
    <row r="9554" customFormat="1" x14ac:dyDescent="0.45"/>
    <row r="9555" customFormat="1" x14ac:dyDescent="0.45"/>
    <row r="9556" customFormat="1" x14ac:dyDescent="0.45"/>
    <row r="9557" customFormat="1" x14ac:dyDescent="0.45"/>
    <row r="9558" customFormat="1" x14ac:dyDescent="0.45"/>
    <row r="9559" customFormat="1" x14ac:dyDescent="0.45"/>
    <row r="9560" customFormat="1" x14ac:dyDescent="0.45"/>
    <row r="9561" customFormat="1" x14ac:dyDescent="0.45"/>
    <row r="9562" customFormat="1" x14ac:dyDescent="0.45"/>
    <row r="9563" customFormat="1" x14ac:dyDescent="0.45"/>
    <row r="9564" customFormat="1" x14ac:dyDescent="0.45"/>
    <row r="9565" customFormat="1" x14ac:dyDescent="0.45"/>
    <row r="9566" customFormat="1" x14ac:dyDescent="0.45"/>
    <row r="9567" customFormat="1" x14ac:dyDescent="0.45"/>
    <row r="9568" customFormat="1" x14ac:dyDescent="0.45"/>
    <row r="9569" customFormat="1" x14ac:dyDescent="0.45"/>
    <row r="9570" customFormat="1" x14ac:dyDescent="0.45"/>
    <row r="9571" customFormat="1" x14ac:dyDescent="0.45"/>
    <row r="9572" customFormat="1" x14ac:dyDescent="0.45"/>
    <row r="9573" customFormat="1" x14ac:dyDescent="0.45"/>
    <row r="9574" customFormat="1" x14ac:dyDescent="0.45"/>
    <row r="9575" customFormat="1" x14ac:dyDescent="0.45"/>
    <row r="9576" customFormat="1" x14ac:dyDescent="0.45"/>
    <row r="9577" customFormat="1" x14ac:dyDescent="0.45"/>
    <row r="9578" customFormat="1" x14ac:dyDescent="0.45"/>
    <row r="9579" customFormat="1" x14ac:dyDescent="0.45"/>
    <row r="9580" customFormat="1" x14ac:dyDescent="0.45"/>
    <row r="9581" customFormat="1" x14ac:dyDescent="0.45"/>
    <row r="9582" customFormat="1" x14ac:dyDescent="0.45"/>
    <row r="9583" customFormat="1" x14ac:dyDescent="0.45"/>
    <row r="9584" customFormat="1" x14ac:dyDescent="0.45"/>
    <row r="9585" customFormat="1" x14ac:dyDescent="0.45"/>
    <row r="9586" customFormat="1" x14ac:dyDescent="0.45"/>
    <row r="9587" customFormat="1" x14ac:dyDescent="0.45"/>
    <row r="9588" customFormat="1" x14ac:dyDescent="0.45"/>
    <row r="9589" customFormat="1" x14ac:dyDescent="0.45"/>
    <row r="9590" customFormat="1" x14ac:dyDescent="0.45"/>
    <row r="9591" customFormat="1" x14ac:dyDescent="0.45"/>
    <row r="9592" customFormat="1" x14ac:dyDescent="0.45"/>
    <row r="9593" customFormat="1" x14ac:dyDescent="0.45"/>
    <row r="9594" customFormat="1" x14ac:dyDescent="0.45"/>
    <row r="9595" customFormat="1" x14ac:dyDescent="0.45"/>
    <row r="9596" customFormat="1" x14ac:dyDescent="0.45"/>
    <row r="9597" customFormat="1" x14ac:dyDescent="0.45"/>
    <row r="9598" customFormat="1" x14ac:dyDescent="0.45"/>
    <row r="9599" customFormat="1" x14ac:dyDescent="0.45"/>
    <row r="9600" customFormat="1" x14ac:dyDescent="0.45"/>
    <row r="9601" customFormat="1" x14ac:dyDescent="0.45"/>
    <row r="9602" customFormat="1" x14ac:dyDescent="0.45"/>
    <row r="9603" customFormat="1" x14ac:dyDescent="0.45"/>
    <row r="9604" customFormat="1" x14ac:dyDescent="0.45"/>
    <row r="9605" customFormat="1" x14ac:dyDescent="0.45"/>
    <row r="9606" customFormat="1" x14ac:dyDescent="0.45"/>
    <row r="9607" customFormat="1" x14ac:dyDescent="0.45"/>
    <row r="9608" customFormat="1" x14ac:dyDescent="0.45"/>
    <row r="9609" customFormat="1" x14ac:dyDescent="0.45"/>
    <row r="9610" customFormat="1" x14ac:dyDescent="0.45"/>
    <row r="9611" customFormat="1" x14ac:dyDescent="0.45"/>
    <row r="9612" customFormat="1" x14ac:dyDescent="0.45"/>
    <row r="9613" customFormat="1" x14ac:dyDescent="0.45"/>
    <row r="9614" customFormat="1" x14ac:dyDescent="0.45"/>
    <row r="9615" customFormat="1" x14ac:dyDescent="0.45"/>
    <row r="9616" customFormat="1" x14ac:dyDescent="0.45"/>
    <row r="9617" customFormat="1" x14ac:dyDescent="0.45"/>
    <row r="9618" customFormat="1" x14ac:dyDescent="0.45"/>
    <row r="9619" customFormat="1" x14ac:dyDescent="0.45"/>
    <row r="9620" customFormat="1" x14ac:dyDescent="0.45"/>
    <row r="9621" customFormat="1" x14ac:dyDescent="0.45"/>
    <row r="9622" customFormat="1" x14ac:dyDescent="0.45"/>
    <row r="9623" customFormat="1" x14ac:dyDescent="0.45"/>
    <row r="9624" customFormat="1" x14ac:dyDescent="0.45"/>
    <row r="9625" customFormat="1" x14ac:dyDescent="0.45"/>
    <row r="9626" customFormat="1" x14ac:dyDescent="0.45"/>
    <row r="9627" customFormat="1" x14ac:dyDescent="0.45"/>
    <row r="9628" customFormat="1" x14ac:dyDescent="0.45"/>
    <row r="9629" customFormat="1" x14ac:dyDescent="0.45"/>
    <row r="9630" customFormat="1" x14ac:dyDescent="0.45"/>
    <row r="9631" customFormat="1" x14ac:dyDescent="0.45"/>
    <row r="9632" customFormat="1" x14ac:dyDescent="0.45"/>
    <row r="9633" customFormat="1" x14ac:dyDescent="0.45"/>
    <row r="9634" customFormat="1" x14ac:dyDescent="0.45"/>
    <row r="9635" customFormat="1" x14ac:dyDescent="0.45"/>
    <row r="9636" customFormat="1" x14ac:dyDescent="0.45"/>
    <row r="9637" customFormat="1" x14ac:dyDescent="0.45"/>
    <row r="9638" customFormat="1" x14ac:dyDescent="0.45"/>
    <row r="9639" customFormat="1" x14ac:dyDescent="0.45"/>
    <row r="9640" customFormat="1" x14ac:dyDescent="0.45"/>
    <row r="9641" customFormat="1" x14ac:dyDescent="0.45"/>
    <row r="9642" customFormat="1" x14ac:dyDescent="0.45"/>
    <row r="9643" customFormat="1" x14ac:dyDescent="0.45"/>
    <row r="9644" customFormat="1" x14ac:dyDescent="0.45"/>
    <row r="9645" customFormat="1" x14ac:dyDescent="0.45"/>
    <row r="9646" customFormat="1" x14ac:dyDescent="0.45"/>
    <row r="9647" customFormat="1" x14ac:dyDescent="0.45"/>
    <row r="9648" customFormat="1" x14ac:dyDescent="0.45"/>
    <row r="9649" customFormat="1" x14ac:dyDescent="0.45"/>
    <row r="9650" customFormat="1" x14ac:dyDescent="0.45"/>
    <row r="9651" customFormat="1" x14ac:dyDescent="0.45"/>
    <row r="9652" customFormat="1" x14ac:dyDescent="0.45"/>
    <row r="9653" customFormat="1" x14ac:dyDescent="0.45"/>
    <row r="9654" customFormat="1" x14ac:dyDescent="0.45"/>
    <row r="9655" customFormat="1" x14ac:dyDescent="0.45"/>
    <row r="9656" customFormat="1" x14ac:dyDescent="0.45"/>
    <row r="9657" customFormat="1" x14ac:dyDescent="0.45"/>
    <row r="9658" customFormat="1" x14ac:dyDescent="0.45"/>
    <row r="9659" customFormat="1" x14ac:dyDescent="0.45"/>
    <row r="9660" customFormat="1" x14ac:dyDescent="0.45"/>
    <row r="9661" customFormat="1" x14ac:dyDescent="0.45"/>
    <row r="9662" customFormat="1" x14ac:dyDescent="0.45"/>
    <row r="9663" customFormat="1" x14ac:dyDescent="0.45"/>
    <row r="9664" customFormat="1" x14ac:dyDescent="0.45"/>
    <row r="9665" customFormat="1" x14ac:dyDescent="0.45"/>
    <row r="9666" customFormat="1" x14ac:dyDescent="0.45"/>
    <row r="9667" customFormat="1" x14ac:dyDescent="0.45"/>
    <row r="9668" customFormat="1" x14ac:dyDescent="0.45"/>
    <row r="9669" customFormat="1" x14ac:dyDescent="0.45"/>
    <row r="9670" customFormat="1" x14ac:dyDescent="0.45"/>
    <row r="9671" customFormat="1" x14ac:dyDescent="0.45"/>
    <row r="9672" customFormat="1" x14ac:dyDescent="0.45"/>
    <row r="9673" customFormat="1" x14ac:dyDescent="0.45"/>
    <row r="9674" customFormat="1" x14ac:dyDescent="0.45"/>
    <row r="9675" customFormat="1" x14ac:dyDescent="0.45"/>
    <row r="9676" customFormat="1" x14ac:dyDescent="0.45"/>
    <row r="9677" customFormat="1" x14ac:dyDescent="0.45"/>
    <row r="9678" customFormat="1" x14ac:dyDescent="0.45"/>
    <row r="9679" customFormat="1" x14ac:dyDescent="0.45"/>
    <row r="9680" customFormat="1" x14ac:dyDescent="0.45"/>
    <row r="9681" customFormat="1" x14ac:dyDescent="0.45"/>
    <row r="9682" customFormat="1" x14ac:dyDescent="0.45"/>
    <row r="9683" customFormat="1" x14ac:dyDescent="0.45"/>
    <row r="9684" customFormat="1" x14ac:dyDescent="0.45"/>
    <row r="9685" customFormat="1" x14ac:dyDescent="0.45"/>
    <row r="9686" customFormat="1" x14ac:dyDescent="0.45"/>
    <row r="9687" customFormat="1" x14ac:dyDescent="0.45"/>
    <row r="9688" customFormat="1" x14ac:dyDescent="0.45"/>
    <row r="9689" customFormat="1" x14ac:dyDescent="0.45"/>
    <row r="9690" customFormat="1" x14ac:dyDescent="0.45"/>
    <row r="9691" customFormat="1" x14ac:dyDescent="0.45"/>
    <row r="9692" customFormat="1" x14ac:dyDescent="0.45"/>
    <row r="9693" customFormat="1" x14ac:dyDescent="0.45"/>
    <row r="9694" customFormat="1" x14ac:dyDescent="0.45"/>
    <row r="9695" customFormat="1" x14ac:dyDescent="0.45"/>
    <row r="9696" customFormat="1" x14ac:dyDescent="0.45"/>
    <row r="9697" customFormat="1" x14ac:dyDescent="0.45"/>
    <row r="9698" customFormat="1" x14ac:dyDescent="0.45"/>
    <row r="9699" customFormat="1" x14ac:dyDescent="0.45"/>
    <row r="9700" customFormat="1" x14ac:dyDescent="0.45"/>
    <row r="9701" customFormat="1" x14ac:dyDescent="0.45"/>
    <row r="9702" customFormat="1" x14ac:dyDescent="0.45"/>
    <row r="9703" customFormat="1" x14ac:dyDescent="0.45"/>
    <row r="9704" customFormat="1" x14ac:dyDescent="0.45"/>
    <row r="9705" customFormat="1" x14ac:dyDescent="0.45"/>
    <row r="9706" customFormat="1" x14ac:dyDescent="0.45"/>
    <row r="9707" customFormat="1" x14ac:dyDescent="0.45"/>
    <row r="9708" customFormat="1" x14ac:dyDescent="0.45"/>
    <row r="9709" customFormat="1" x14ac:dyDescent="0.45"/>
    <row r="9710" customFormat="1" x14ac:dyDescent="0.45"/>
    <row r="9711" customFormat="1" x14ac:dyDescent="0.45"/>
    <row r="9712" customFormat="1" x14ac:dyDescent="0.45"/>
    <row r="9713" customFormat="1" x14ac:dyDescent="0.45"/>
    <row r="9714" customFormat="1" x14ac:dyDescent="0.45"/>
    <row r="9715" customFormat="1" x14ac:dyDescent="0.45"/>
    <row r="9716" customFormat="1" x14ac:dyDescent="0.45"/>
    <row r="9717" customFormat="1" x14ac:dyDescent="0.45"/>
    <row r="9718" customFormat="1" x14ac:dyDescent="0.45"/>
    <row r="9719" customFormat="1" x14ac:dyDescent="0.45"/>
    <row r="9720" customFormat="1" x14ac:dyDescent="0.45"/>
    <row r="9721" customFormat="1" x14ac:dyDescent="0.45"/>
    <row r="9722" customFormat="1" x14ac:dyDescent="0.45"/>
    <row r="9723" customFormat="1" x14ac:dyDescent="0.45"/>
    <row r="9724" customFormat="1" x14ac:dyDescent="0.45"/>
    <row r="9725" customFormat="1" x14ac:dyDescent="0.45"/>
    <row r="9726" customFormat="1" x14ac:dyDescent="0.45"/>
    <row r="9727" customFormat="1" x14ac:dyDescent="0.45"/>
    <row r="9728" customFormat="1" x14ac:dyDescent="0.45"/>
    <row r="9729" customFormat="1" x14ac:dyDescent="0.45"/>
    <row r="9730" customFormat="1" x14ac:dyDescent="0.45"/>
    <row r="9731" customFormat="1" x14ac:dyDescent="0.45"/>
    <row r="9732" customFormat="1" x14ac:dyDescent="0.45"/>
    <row r="9733" customFormat="1" x14ac:dyDescent="0.45"/>
    <row r="9734" customFormat="1" x14ac:dyDescent="0.45"/>
    <row r="9735" customFormat="1" x14ac:dyDescent="0.45"/>
    <row r="9736" customFormat="1" x14ac:dyDescent="0.45"/>
    <row r="9737" customFormat="1" x14ac:dyDescent="0.45"/>
    <row r="9738" customFormat="1" x14ac:dyDescent="0.45"/>
    <row r="9739" customFormat="1" x14ac:dyDescent="0.45"/>
    <row r="9740" customFormat="1" x14ac:dyDescent="0.45"/>
    <row r="9741" customFormat="1" x14ac:dyDescent="0.45"/>
    <row r="9742" customFormat="1" x14ac:dyDescent="0.45"/>
    <row r="9743" customFormat="1" x14ac:dyDescent="0.45"/>
    <row r="9744" customFormat="1" x14ac:dyDescent="0.45"/>
    <row r="9745" customFormat="1" x14ac:dyDescent="0.45"/>
    <row r="9746" customFormat="1" x14ac:dyDescent="0.45"/>
    <row r="9747" customFormat="1" x14ac:dyDescent="0.45"/>
    <row r="9748" customFormat="1" x14ac:dyDescent="0.45"/>
    <row r="9749" customFormat="1" x14ac:dyDescent="0.45"/>
    <row r="9750" customFormat="1" x14ac:dyDescent="0.45"/>
    <row r="9751" customFormat="1" x14ac:dyDescent="0.45"/>
    <row r="9752" customFormat="1" x14ac:dyDescent="0.45"/>
    <row r="9753" customFormat="1" x14ac:dyDescent="0.45"/>
    <row r="9754" customFormat="1" x14ac:dyDescent="0.45"/>
    <row r="9755" customFormat="1" x14ac:dyDescent="0.45"/>
    <row r="9756" customFormat="1" x14ac:dyDescent="0.45"/>
    <row r="9757" customFormat="1" x14ac:dyDescent="0.45"/>
    <row r="9758" customFormat="1" x14ac:dyDescent="0.45"/>
    <row r="9759" customFormat="1" x14ac:dyDescent="0.45"/>
    <row r="9760" customFormat="1" x14ac:dyDescent="0.45"/>
    <row r="9761" customFormat="1" x14ac:dyDescent="0.45"/>
    <row r="9762" customFormat="1" x14ac:dyDescent="0.45"/>
    <row r="9763" customFormat="1" x14ac:dyDescent="0.45"/>
    <row r="9764" customFormat="1" x14ac:dyDescent="0.45"/>
    <row r="9765" customFormat="1" x14ac:dyDescent="0.45"/>
    <row r="9766" customFormat="1" x14ac:dyDescent="0.45"/>
    <row r="9767" customFormat="1" x14ac:dyDescent="0.45"/>
    <row r="9768" customFormat="1" x14ac:dyDescent="0.45"/>
    <row r="9769" customFormat="1" x14ac:dyDescent="0.45"/>
    <row r="9770" customFormat="1" x14ac:dyDescent="0.45"/>
    <row r="9771" customFormat="1" x14ac:dyDescent="0.45"/>
    <row r="9772" customFormat="1" x14ac:dyDescent="0.45"/>
    <row r="9773" customFormat="1" x14ac:dyDescent="0.45"/>
    <row r="9774" customFormat="1" x14ac:dyDescent="0.45"/>
    <row r="9775" customFormat="1" x14ac:dyDescent="0.45"/>
    <row r="9776" customFormat="1" x14ac:dyDescent="0.45"/>
    <row r="9777" customFormat="1" x14ac:dyDescent="0.45"/>
    <row r="9778" customFormat="1" x14ac:dyDescent="0.45"/>
    <row r="9779" customFormat="1" x14ac:dyDescent="0.45"/>
    <row r="9780" customFormat="1" x14ac:dyDescent="0.45"/>
    <row r="9781" customFormat="1" x14ac:dyDescent="0.45"/>
    <row r="9782" customFormat="1" x14ac:dyDescent="0.45"/>
    <row r="9783" customFormat="1" x14ac:dyDescent="0.45"/>
    <row r="9784" customFormat="1" x14ac:dyDescent="0.45"/>
    <row r="9785" customFormat="1" x14ac:dyDescent="0.45"/>
    <row r="9786" customFormat="1" x14ac:dyDescent="0.45"/>
    <row r="9787" customFormat="1" x14ac:dyDescent="0.45"/>
    <row r="9788" customFormat="1" x14ac:dyDescent="0.45"/>
    <row r="9789" customFormat="1" x14ac:dyDescent="0.45"/>
    <row r="9790" customFormat="1" x14ac:dyDescent="0.45"/>
    <row r="9791" customFormat="1" x14ac:dyDescent="0.45"/>
    <row r="9792" customFormat="1" x14ac:dyDescent="0.45"/>
    <row r="9793" customFormat="1" x14ac:dyDescent="0.45"/>
    <row r="9794" customFormat="1" x14ac:dyDescent="0.45"/>
    <row r="9795" customFormat="1" x14ac:dyDescent="0.45"/>
    <row r="9796" customFormat="1" x14ac:dyDescent="0.45"/>
    <row r="9797" customFormat="1" x14ac:dyDescent="0.45"/>
    <row r="9798" customFormat="1" x14ac:dyDescent="0.45"/>
    <row r="9799" customFormat="1" x14ac:dyDescent="0.45"/>
    <row r="9800" customFormat="1" x14ac:dyDescent="0.45"/>
    <row r="9801" customFormat="1" x14ac:dyDescent="0.45"/>
    <row r="9802" customFormat="1" x14ac:dyDescent="0.45"/>
    <row r="9803" customFormat="1" x14ac:dyDescent="0.45"/>
    <row r="9804" customFormat="1" x14ac:dyDescent="0.45"/>
    <row r="9805" customFormat="1" x14ac:dyDescent="0.45"/>
    <row r="9806" customFormat="1" x14ac:dyDescent="0.45"/>
    <row r="9807" customFormat="1" x14ac:dyDescent="0.45"/>
    <row r="9808" customFormat="1" x14ac:dyDescent="0.45"/>
    <row r="9809" customFormat="1" x14ac:dyDescent="0.45"/>
    <row r="9810" customFormat="1" x14ac:dyDescent="0.45"/>
    <row r="9811" customFormat="1" x14ac:dyDescent="0.45"/>
    <row r="9812" customFormat="1" x14ac:dyDescent="0.45"/>
    <row r="9813" customFormat="1" x14ac:dyDescent="0.45"/>
    <row r="9814" customFormat="1" x14ac:dyDescent="0.45"/>
    <row r="9815" customFormat="1" x14ac:dyDescent="0.45"/>
    <row r="9816" customFormat="1" x14ac:dyDescent="0.45"/>
    <row r="9817" customFormat="1" x14ac:dyDescent="0.45"/>
    <row r="9818" customFormat="1" x14ac:dyDescent="0.45"/>
    <row r="9819" customFormat="1" x14ac:dyDescent="0.45"/>
    <row r="9820" customFormat="1" x14ac:dyDescent="0.45"/>
    <row r="9821" customFormat="1" x14ac:dyDescent="0.45"/>
    <row r="9822" customFormat="1" x14ac:dyDescent="0.45"/>
    <row r="9823" customFormat="1" x14ac:dyDescent="0.45"/>
    <row r="9824" customFormat="1" x14ac:dyDescent="0.45"/>
    <row r="9825" customFormat="1" x14ac:dyDescent="0.45"/>
    <row r="9826" customFormat="1" x14ac:dyDescent="0.45"/>
    <row r="9827" customFormat="1" x14ac:dyDescent="0.45"/>
    <row r="9828" customFormat="1" x14ac:dyDescent="0.45"/>
    <row r="9829" customFormat="1" x14ac:dyDescent="0.45"/>
    <row r="9830" customFormat="1" x14ac:dyDescent="0.45"/>
    <row r="9831" customFormat="1" x14ac:dyDescent="0.45"/>
    <row r="9832" customFormat="1" x14ac:dyDescent="0.45"/>
    <row r="9833" customFormat="1" x14ac:dyDescent="0.45"/>
    <row r="9834" customFormat="1" x14ac:dyDescent="0.45"/>
    <row r="9835" customFormat="1" x14ac:dyDescent="0.45"/>
    <row r="9836" customFormat="1" x14ac:dyDescent="0.45"/>
    <row r="9837" customFormat="1" x14ac:dyDescent="0.45"/>
    <row r="9838" customFormat="1" x14ac:dyDescent="0.45"/>
    <row r="9839" customFormat="1" x14ac:dyDescent="0.45"/>
    <row r="9840" customFormat="1" x14ac:dyDescent="0.45"/>
    <row r="9841" customFormat="1" x14ac:dyDescent="0.45"/>
    <row r="9842" customFormat="1" x14ac:dyDescent="0.45"/>
    <row r="9843" customFormat="1" x14ac:dyDescent="0.45"/>
    <row r="9844" customFormat="1" x14ac:dyDescent="0.45"/>
    <row r="9845" customFormat="1" x14ac:dyDescent="0.45"/>
    <row r="9846" customFormat="1" x14ac:dyDescent="0.45"/>
    <row r="9847" customFormat="1" x14ac:dyDescent="0.45"/>
    <row r="9848" customFormat="1" x14ac:dyDescent="0.45"/>
    <row r="9849" customFormat="1" x14ac:dyDescent="0.45"/>
    <row r="9850" customFormat="1" x14ac:dyDescent="0.45"/>
    <row r="9851" customFormat="1" x14ac:dyDescent="0.45"/>
    <row r="9852" customFormat="1" x14ac:dyDescent="0.45"/>
    <row r="9853" customFormat="1" x14ac:dyDescent="0.45"/>
    <row r="9854" customFormat="1" x14ac:dyDescent="0.45"/>
    <row r="9855" customFormat="1" x14ac:dyDescent="0.45"/>
    <row r="9856" customFormat="1" x14ac:dyDescent="0.45"/>
    <row r="9857" customFormat="1" x14ac:dyDescent="0.45"/>
    <row r="9858" customFormat="1" x14ac:dyDescent="0.45"/>
    <row r="9859" customFormat="1" x14ac:dyDescent="0.45"/>
    <row r="9860" customFormat="1" x14ac:dyDescent="0.45"/>
    <row r="9861" customFormat="1" x14ac:dyDescent="0.45"/>
    <row r="9862" customFormat="1" x14ac:dyDescent="0.45"/>
    <row r="9863" customFormat="1" x14ac:dyDescent="0.45"/>
    <row r="9864" customFormat="1" x14ac:dyDescent="0.45"/>
    <row r="9865" customFormat="1" x14ac:dyDescent="0.45"/>
    <row r="9866" customFormat="1" x14ac:dyDescent="0.45"/>
    <row r="9867" customFormat="1" x14ac:dyDescent="0.45"/>
    <row r="9868" customFormat="1" x14ac:dyDescent="0.45"/>
    <row r="9869" customFormat="1" x14ac:dyDescent="0.45"/>
    <row r="9870" customFormat="1" x14ac:dyDescent="0.45"/>
    <row r="9871" customFormat="1" x14ac:dyDescent="0.45"/>
    <row r="9872" customFormat="1" x14ac:dyDescent="0.45"/>
    <row r="9873" customFormat="1" x14ac:dyDescent="0.45"/>
    <row r="9874" customFormat="1" x14ac:dyDescent="0.45"/>
    <row r="9875" customFormat="1" x14ac:dyDescent="0.45"/>
    <row r="9876" customFormat="1" x14ac:dyDescent="0.45"/>
    <row r="9877" customFormat="1" x14ac:dyDescent="0.45"/>
    <row r="9878" customFormat="1" x14ac:dyDescent="0.45"/>
    <row r="9879" customFormat="1" x14ac:dyDescent="0.45"/>
    <row r="9880" customFormat="1" x14ac:dyDescent="0.45"/>
    <row r="9881" customFormat="1" x14ac:dyDescent="0.45"/>
    <row r="9882" customFormat="1" x14ac:dyDescent="0.45"/>
    <row r="9883" customFormat="1" x14ac:dyDescent="0.45"/>
    <row r="9884" customFormat="1" x14ac:dyDescent="0.45"/>
    <row r="9885" customFormat="1" x14ac:dyDescent="0.45"/>
    <row r="9886" customFormat="1" x14ac:dyDescent="0.45"/>
    <row r="9887" customFormat="1" x14ac:dyDescent="0.45"/>
    <row r="9888" customFormat="1" x14ac:dyDescent="0.45"/>
    <row r="9889" customFormat="1" x14ac:dyDescent="0.45"/>
    <row r="9890" customFormat="1" x14ac:dyDescent="0.45"/>
    <row r="9891" customFormat="1" x14ac:dyDescent="0.45"/>
    <row r="9892" customFormat="1" x14ac:dyDescent="0.45"/>
    <row r="9893" customFormat="1" x14ac:dyDescent="0.45"/>
    <row r="9894" customFormat="1" x14ac:dyDescent="0.45"/>
    <row r="9895" customFormat="1" x14ac:dyDescent="0.45"/>
    <row r="9896" customFormat="1" x14ac:dyDescent="0.45"/>
    <row r="9897" customFormat="1" x14ac:dyDescent="0.45"/>
    <row r="9898" customFormat="1" x14ac:dyDescent="0.45"/>
    <row r="9899" customFormat="1" x14ac:dyDescent="0.45"/>
    <row r="9900" customFormat="1" x14ac:dyDescent="0.45"/>
    <row r="9901" customFormat="1" x14ac:dyDescent="0.45"/>
    <row r="9902" customFormat="1" x14ac:dyDescent="0.45"/>
    <row r="9903" customFormat="1" x14ac:dyDescent="0.45"/>
    <row r="9904" customFormat="1" x14ac:dyDescent="0.45"/>
    <row r="9905" customFormat="1" x14ac:dyDescent="0.45"/>
    <row r="9906" customFormat="1" x14ac:dyDescent="0.45"/>
    <row r="9907" customFormat="1" x14ac:dyDescent="0.45"/>
    <row r="9908" customFormat="1" x14ac:dyDescent="0.45"/>
    <row r="9909" customFormat="1" x14ac:dyDescent="0.45"/>
    <row r="9910" customFormat="1" x14ac:dyDescent="0.45"/>
    <row r="9911" customFormat="1" x14ac:dyDescent="0.45"/>
    <row r="9912" customFormat="1" x14ac:dyDescent="0.45"/>
    <row r="9913" customFormat="1" x14ac:dyDescent="0.45"/>
    <row r="9914" customFormat="1" x14ac:dyDescent="0.45"/>
    <row r="9915" customFormat="1" x14ac:dyDescent="0.45"/>
    <row r="9916" customFormat="1" x14ac:dyDescent="0.45"/>
    <row r="9917" customFormat="1" x14ac:dyDescent="0.45"/>
    <row r="9918" customFormat="1" x14ac:dyDescent="0.45"/>
    <row r="9919" customFormat="1" x14ac:dyDescent="0.45"/>
    <row r="9920" customFormat="1" x14ac:dyDescent="0.45"/>
    <row r="9921" customFormat="1" x14ac:dyDescent="0.45"/>
    <row r="9922" customFormat="1" x14ac:dyDescent="0.45"/>
    <row r="9923" customFormat="1" x14ac:dyDescent="0.45"/>
    <row r="9924" customFormat="1" x14ac:dyDescent="0.45"/>
    <row r="9925" customFormat="1" x14ac:dyDescent="0.45"/>
    <row r="9926" customFormat="1" x14ac:dyDescent="0.45"/>
    <row r="9927" customFormat="1" x14ac:dyDescent="0.45"/>
    <row r="9928" customFormat="1" x14ac:dyDescent="0.45"/>
    <row r="9929" customFormat="1" x14ac:dyDescent="0.45"/>
    <row r="9930" customFormat="1" x14ac:dyDescent="0.45"/>
    <row r="9931" customFormat="1" x14ac:dyDescent="0.45"/>
    <row r="9932" customFormat="1" x14ac:dyDescent="0.45"/>
    <row r="9933" customFormat="1" x14ac:dyDescent="0.45"/>
    <row r="9934" customFormat="1" x14ac:dyDescent="0.45"/>
    <row r="9935" customFormat="1" x14ac:dyDescent="0.45"/>
    <row r="9936" customFormat="1" x14ac:dyDescent="0.45"/>
    <row r="9937" customFormat="1" x14ac:dyDescent="0.45"/>
    <row r="9938" customFormat="1" x14ac:dyDescent="0.45"/>
    <row r="9939" customFormat="1" x14ac:dyDescent="0.45"/>
    <row r="9940" customFormat="1" x14ac:dyDescent="0.45"/>
    <row r="9941" customFormat="1" x14ac:dyDescent="0.45"/>
    <row r="9942" customFormat="1" x14ac:dyDescent="0.45"/>
    <row r="9943" customFormat="1" x14ac:dyDescent="0.45"/>
    <row r="9944" customFormat="1" x14ac:dyDescent="0.45"/>
    <row r="9945" customFormat="1" x14ac:dyDescent="0.45"/>
    <row r="9946" customFormat="1" x14ac:dyDescent="0.45"/>
    <row r="9947" customFormat="1" x14ac:dyDescent="0.45"/>
    <row r="9948" customFormat="1" x14ac:dyDescent="0.45"/>
    <row r="9949" customFormat="1" x14ac:dyDescent="0.45"/>
    <row r="9950" customFormat="1" x14ac:dyDescent="0.45"/>
    <row r="9951" customFormat="1" x14ac:dyDescent="0.45"/>
    <row r="9952" customFormat="1" x14ac:dyDescent="0.45"/>
    <row r="9953" customFormat="1" x14ac:dyDescent="0.45"/>
    <row r="9954" customFormat="1" x14ac:dyDescent="0.45"/>
    <row r="9955" customFormat="1" x14ac:dyDescent="0.45"/>
    <row r="9956" customFormat="1" x14ac:dyDescent="0.45"/>
    <row r="9957" customFormat="1" x14ac:dyDescent="0.45"/>
    <row r="9958" customFormat="1" x14ac:dyDescent="0.45"/>
    <row r="9959" customFormat="1" x14ac:dyDescent="0.45"/>
    <row r="9960" customFormat="1" x14ac:dyDescent="0.45"/>
    <row r="9961" customFormat="1" x14ac:dyDescent="0.45"/>
    <row r="9962" customFormat="1" x14ac:dyDescent="0.45"/>
    <row r="9963" customFormat="1" x14ac:dyDescent="0.45"/>
    <row r="9964" customFormat="1" x14ac:dyDescent="0.45"/>
    <row r="9965" customFormat="1" x14ac:dyDescent="0.45"/>
    <row r="9966" customFormat="1" x14ac:dyDescent="0.45"/>
    <row r="9967" customFormat="1" x14ac:dyDescent="0.45"/>
    <row r="9968" customFormat="1" x14ac:dyDescent="0.45"/>
    <row r="9969" customFormat="1" x14ac:dyDescent="0.45"/>
    <row r="9970" customFormat="1" x14ac:dyDescent="0.45"/>
    <row r="9971" customFormat="1" x14ac:dyDescent="0.45"/>
    <row r="9972" customFormat="1" x14ac:dyDescent="0.45"/>
    <row r="9973" customFormat="1" x14ac:dyDescent="0.45"/>
    <row r="9974" customFormat="1" x14ac:dyDescent="0.45"/>
    <row r="9975" customFormat="1" x14ac:dyDescent="0.45"/>
    <row r="9976" customFormat="1" x14ac:dyDescent="0.45"/>
    <row r="9977" customFormat="1" x14ac:dyDescent="0.45"/>
    <row r="9978" customFormat="1" x14ac:dyDescent="0.45"/>
    <row r="9979" customFormat="1" x14ac:dyDescent="0.45"/>
    <row r="9980" customFormat="1" x14ac:dyDescent="0.45"/>
    <row r="9981" customFormat="1" x14ac:dyDescent="0.45"/>
    <row r="9982" customFormat="1" x14ac:dyDescent="0.45"/>
    <row r="9983" customFormat="1" x14ac:dyDescent="0.45"/>
    <row r="9984" customFormat="1" x14ac:dyDescent="0.45"/>
    <row r="9985" customFormat="1" x14ac:dyDescent="0.45"/>
    <row r="9986" customFormat="1" x14ac:dyDescent="0.45"/>
    <row r="9987" customFormat="1" x14ac:dyDescent="0.45"/>
    <row r="9988" customFormat="1" x14ac:dyDescent="0.45"/>
    <row r="9989" customFormat="1" x14ac:dyDescent="0.45"/>
    <row r="9990" customFormat="1" x14ac:dyDescent="0.45"/>
    <row r="9991" customFormat="1" x14ac:dyDescent="0.45"/>
    <row r="9992" customFormat="1" x14ac:dyDescent="0.45"/>
    <row r="9993" customFormat="1" x14ac:dyDescent="0.45"/>
    <row r="9994" customFormat="1" x14ac:dyDescent="0.45"/>
    <row r="9995" customFormat="1" x14ac:dyDescent="0.45"/>
    <row r="9996" customFormat="1" x14ac:dyDescent="0.45"/>
    <row r="9997" customFormat="1" x14ac:dyDescent="0.45"/>
    <row r="9998" customFormat="1" x14ac:dyDescent="0.45"/>
    <row r="9999" customFormat="1" x14ac:dyDescent="0.45"/>
    <row r="10000" customFormat="1" x14ac:dyDescent="0.45"/>
    <row r="10001" customFormat="1" x14ac:dyDescent="0.45"/>
    <row r="10002" customFormat="1" x14ac:dyDescent="0.45"/>
    <row r="10003" customFormat="1" x14ac:dyDescent="0.45"/>
    <row r="10004" customFormat="1" x14ac:dyDescent="0.45"/>
    <row r="10005" customFormat="1" x14ac:dyDescent="0.45"/>
    <row r="10006" customFormat="1" x14ac:dyDescent="0.45"/>
    <row r="10007" customFormat="1" x14ac:dyDescent="0.45"/>
    <row r="10008" customFormat="1" x14ac:dyDescent="0.45"/>
    <row r="10009" customFormat="1" x14ac:dyDescent="0.45"/>
    <row r="10010" customFormat="1" x14ac:dyDescent="0.45"/>
    <row r="10011" customFormat="1" x14ac:dyDescent="0.45"/>
    <row r="10012" customFormat="1" x14ac:dyDescent="0.45"/>
    <row r="10013" customFormat="1" x14ac:dyDescent="0.45"/>
    <row r="10014" customFormat="1" x14ac:dyDescent="0.45"/>
    <row r="10015" customFormat="1" x14ac:dyDescent="0.45"/>
    <row r="10016" customFormat="1" x14ac:dyDescent="0.45"/>
    <row r="10017" customFormat="1" x14ac:dyDescent="0.45"/>
    <row r="10018" customFormat="1" x14ac:dyDescent="0.45"/>
    <row r="10019" customFormat="1" x14ac:dyDescent="0.45"/>
    <row r="10020" customFormat="1" x14ac:dyDescent="0.45"/>
    <row r="10021" customFormat="1" x14ac:dyDescent="0.45"/>
    <row r="10022" customFormat="1" x14ac:dyDescent="0.45"/>
    <row r="10023" customFormat="1" x14ac:dyDescent="0.45"/>
    <row r="10024" customFormat="1" x14ac:dyDescent="0.45"/>
    <row r="10025" customFormat="1" x14ac:dyDescent="0.45"/>
    <row r="10026" customFormat="1" x14ac:dyDescent="0.45"/>
    <row r="10027" customFormat="1" x14ac:dyDescent="0.45"/>
    <row r="10028" customFormat="1" x14ac:dyDescent="0.45"/>
    <row r="10029" customFormat="1" x14ac:dyDescent="0.45"/>
    <row r="10030" customFormat="1" x14ac:dyDescent="0.45"/>
    <row r="10031" customFormat="1" x14ac:dyDescent="0.45"/>
    <row r="10032" customFormat="1" x14ac:dyDescent="0.45"/>
    <row r="10033" customFormat="1" x14ac:dyDescent="0.45"/>
    <row r="10034" customFormat="1" x14ac:dyDescent="0.45"/>
    <row r="10035" customFormat="1" x14ac:dyDescent="0.45"/>
    <row r="10036" customFormat="1" x14ac:dyDescent="0.45"/>
    <row r="10037" customFormat="1" x14ac:dyDescent="0.45"/>
    <row r="10038" customFormat="1" x14ac:dyDescent="0.45"/>
    <row r="10039" customFormat="1" x14ac:dyDescent="0.45"/>
    <row r="10040" customFormat="1" x14ac:dyDescent="0.45"/>
    <row r="10041" customFormat="1" x14ac:dyDescent="0.45"/>
    <row r="10042" customFormat="1" x14ac:dyDescent="0.45"/>
    <row r="10043" customFormat="1" x14ac:dyDescent="0.45"/>
    <row r="10044" customFormat="1" x14ac:dyDescent="0.45"/>
    <row r="10045" customFormat="1" x14ac:dyDescent="0.45"/>
    <row r="10046" customFormat="1" x14ac:dyDescent="0.45"/>
    <row r="10047" customFormat="1" x14ac:dyDescent="0.45"/>
    <row r="10048" customFormat="1" x14ac:dyDescent="0.45"/>
    <row r="10049" customFormat="1" x14ac:dyDescent="0.45"/>
    <row r="10050" customFormat="1" x14ac:dyDescent="0.45"/>
    <row r="10051" customFormat="1" x14ac:dyDescent="0.45"/>
    <row r="10052" customFormat="1" x14ac:dyDescent="0.45"/>
    <row r="10053" customFormat="1" x14ac:dyDescent="0.45"/>
    <row r="10054" customFormat="1" x14ac:dyDescent="0.45"/>
    <row r="10055" customFormat="1" x14ac:dyDescent="0.45"/>
    <row r="10056" customFormat="1" x14ac:dyDescent="0.45"/>
    <row r="10057" customFormat="1" x14ac:dyDescent="0.45"/>
    <row r="10058" customFormat="1" x14ac:dyDescent="0.45"/>
    <row r="10059" customFormat="1" x14ac:dyDescent="0.45"/>
    <row r="10060" customFormat="1" x14ac:dyDescent="0.45"/>
    <row r="10061" customFormat="1" x14ac:dyDescent="0.45"/>
    <row r="10062" customFormat="1" x14ac:dyDescent="0.45"/>
    <row r="10063" customFormat="1" x14ac:dyDescent="0.45"/>
    <row r="10064" customFormat="1" x14ac:dyDescent="0.45"/>
    <row r="10065" customFormat="1" x14ac:dyDescent="0.45"/>
    <row r="10066" customFormat="1" x14ac:dyDescent="0.45"/>
    <row r="10067" customFormat="1" x14ac:dyDescent="0.45"/>
    <row r="10068" customFormat="1" x14ac:dyDescent="0.45"/>
    <row r="10069" customFormat="1" x14ac:dyDescent="0.45"/>
    <row r="10070" customFormat="1" x14ac:dyDescent="0.45"/>
    <row r="10071" customFormat="1" x14ac:dyDescent="0.45"/>
    <row r="10072" customFormat="1" x14ac:dyDescent="0.45"/>
    <row r="10073" customFormat="1" x14ac:dyDescent="0.45"/>
    <row r="10074" customFormat="1" x14ac:dyDescent="0.45"/>
    <row r="10075" customFormat="1" x14ac:dyDescent="0.45"/>
    <row r="10076" customFormat="1" x14ac:dyDescent="0.45"/>
    <row r="10077" customFormat="1" x14ac:dyDescent="0.45"/>
    <row r="10078" customFormat="1" x14ac:dyDescent="0.45"/>
    <row r="10079" customFormat="1" x14ac:dyDescent="0.45"/>
    <row r="10080" customFormat="1" x14ac:dyDescent="0.45"/>
    <row r="10081" customFormat="1" x14ac:dyDescent="0.45"/>
    <row r="10082" customFormat="1" x14ac:dyDescent="0.45"/>
    <row r="10083" customFormat="1" x14ac:dyDescent="0.45"/>
    <row r="10084" customFormat="1" x14ac:dyDescent="0.45"/>
    <row r="10085" customFormat="1" x14ac:dyDescent="0.45"/>
    <row r="10086" customFormat="1" x14ac:dyDescent="0.45"/>
    <row r="10087" customFormat="1" x14ac:dyDescent="0.45"/>
    <row r="10088" customFormat="1" x14ac:dyDescent="0.45"/>
    <row r="10089" customFormat="1" x14ac:dyDescent="0.45"/>
    <row r="10090" customFormat="1" x14ac:dyDescent="0.45"/>
    <row r="10091" customFormat="1" x14ac:dyDescent="0.45"/>
    <row r="10092" customFormat="1" x14ac:dyDescent="0.45"/>
    <row r="10093" customFormat="1" x14ac:dyDescent="0.45"/>
    <row r="10094" customFormat="1" x14ac:dyDescent="0.45"/>
    <row r="10095" customFormat="1" x14ac:dyDescent="0.45"/>
    <row r="10096" customFormat="1" x14ac:dyDescent="0.45"/>
    <row r="10097" customFormat="1" x14ac:dyDescent="0.45"/>
    <row r="10098" customFormat="1" x14ac:dyDescent="0.45"/>
    <row r="10099" customFormat="1" x14ac:dyDescent="0.45"/>
    <row r="10100" customFormat="1" x14ac:dyDescent="0.45"/>
    <row r="10101" customFormat="1" x14ac:dyDescent="0.45"/>
    <row r="10102" customFormat="1" x14ac:dyDescent="0.45"/>
    <row r="10103" customFormat="1" x14ac:dyDescent="0.45"/>
    <row r="10104" customFormat="1" x14ac:dyDescent="0.45"/>
    <row r="10105" customFormat="1" x14ac:dyDescent="0.45"/>
    <row r="10106" customFormat="1" x14ac:dyDescent="0.45"/>
    <row r="10107" customFormat="1" x14ac:dyDescent="0.45"/>
    <row r="10108" customFormat="1" x14ac:dyDescent="0.45"/>
    <row r="10109" customFormat="1" x14ac:dyDescent="0.45"/>
    <row r="10110" customFormat="1" x14ac:dyDescent="0.45"/>
    <row r="10111" customFormat="1" x14ac:dyDescent="0.45"/>
    <row r="10112" customFormat="1" x14ac:dyDescent="0.45"/>
    <row r="10113" customFormat="1" x14ac:dyDescent="0.45"/>
    <row r="10114" customFormat="1" x14ac:dyDescent="0.45"/>
    <row r="10115" customFormat="1" x14ac:dyDescent="0.45"/>
    <row r="10116" customFormat="1" x14ac:dyDescent="0.45"/>
    <row r="10117" customFormat="1" x14ac:dyDescent="0.45"/>
    <row r="10118" customFormat="1" x14ac:dyDescent="0.45"/>
    <row r="10119" customFormat="1" x14ac:dyDescent="0.45"/>
    <row r="10120" customFormat="1" x14ac:dyDescent="0.45"/>
    <row r="10121" customFormat="1" x14ac:dyDescent="0.45"/>
    <row r="10122" customFormat="1" x14ac:dyDescent="0.45"/>
    <row r="10123" customFormat="1" x14ac:dyDescent="0.45"/>
    <row r="10124" customFormat="1" x14ac:dyDescent="0.45"/>
    <row r="10125" customFormat="1" x14ac:dyDescent="0.45"/>
    <row r="10126" customFormat="1" x14ac:dyDescent="0.45"/>
    <row r="10127" customFormat="1" x14ac:dyDescent="0.45"/>
    <row r="10128" customFormat="1" x14ac:dyDescent="0.45"/>
    <row r="10129" customFormat="1" x14ac:dyDescent="0.45"/>
    <row r="10130" customFormat="1" x14ac:dyDescent="0.45"/>
    <row r="10131" customFormat="1" x14ac:dyDescent="0.45"/>
    <row r="10132" customFormat="1" x14ac:dyDescent="0.45"/>
    <row r="10133" customFormat="1" x14ac:dyDescent="0.45"/>
    <row r="10134" customFormat="1" x14ac:dyDescent="0.45"/>
    <row r="10135" customFormat="1" x14ac:dyDescent="0.45"/>
    <row r="10136" customFormat="1" x14ac:dyDescent="0.45"/>
    <row r="10137" customFormat="1" x14ac:dyDescent="0.45"/>
    <row r="10138" customFormat="1" x14ac:dyDescent="0.45"/>
    <row r="10139" customFormat="1" x14ac:dyDescent="0.45"/>
    <row r="10140" customFormat="1" x14ac:dyDescent="0.45"/>
    <row r="10141" customFormat="1" x14ac:dyDescent="0.45"/>
    <row r="10142" customFormat="1" x14ac:dyDescent="0.45"/>
    <row r="10143" customFormat="1" x14ac:dyDescent="0.45"/>
    <row r="10144" customFormat="1" x14ac:dyDescent="0.45"/>
    <row r="10145" customFormat="1" x14ac:dyDescent="0.45"/>
    <row r="10146" customFormat="1" x14ac:dyDescent="0.45"/>
    <row r="10147" customFormat="1" x14ac:dyDescent="0.45"/>
    <row r="10148" customFormat="1" x14ac:dyDescent="0.45"/>
    <row r="10149" customFormat="1" x14ac:dyDescent="0.45"/>
    <row r="10150" customFormat="1" x14ac:dyDescent="0.45"/>
    <row r="10151" customFormat="1" x14ac:dyDescent="0.45"/>
    <row r="10152" customFormat="1" x14ac:dyDescent="0.45"/>
    <row r="10153" customFormat="1" x14ac:dyDescent="0.45"/>
    <row r="10154" customFormat="1" x14ac:dyDescent="0.45"/>
    <row r="10155" customFormat="1" x14ac:dyDescent="0.45"/>
    <row r="10156" customFormat="1" x14ac:dyDescent="0.45"/>
    <row r="10157" customFormat="1" x14ac:dyDescent="0.45"/>
    <row r="10158" customFormat="1" x14ac:dyDescent="0.45"/>
    <row r="10159" customFormat="1" x14ac:dyDescent="0.45"/>
    <row r="10160" customFormat="1" x14ac:dyDescent="0.45"/>
    <row r="10161" customFormat="1" x14ac:dyDescent="0.45"/>
    <row r="10162" customFormat="1" x14ac:dyDescent="0.45"/>
    <row r="10163" customFormat="1" x14ac:dyDescent="0.45"/>
    <row r="10164" customFormat="1" x14ac:dyDescent="0.45"/>
    <row r="10165" customFormat="1" x14ac:dyDescent="0.45"/>
    <row r="10166" customFormat="1" x14ac:dyDescent="0.45"/>
    <row r="10167" customFormat="1" x14ac:dyDescent="0.45"/>
    <row r="10168" customFormat="1" x14ac:dyDescent="0.45"/>
    <row r="10169" customFormat="1" x14ac:dyDescent="0.45"/>
    <row r="10170" customFormat="1" x14ac:dyDescent="0.45"/>
    <row r="10171" customFormat="1" x14ac:dyDescent="0.45"/>
    <row r="10172" customFormat="1" x14ac:dyDescent="0.45"/>
    <row r="10173" customFormat="1" x14ac:dyDescent="0.45"/>
    <row r="10174" customFormat="1" x14ac:dyDescent="0.45"/>
    <row r="10175" customFormat="1" x14ac:dyDescent="0.45"/>
    <row r="10176" customFormat="1" x14ac:dyDescent="0.45"/>
    <row r="10177" customFormat="1" x14ac:dyDescent="0.45"/>
    <row r="10178" customFormat="1" x14ac:dyDescent="0.45"/>
    <row r="10179" customFormat="1" x14ac:dyDescent="0.45"/>
    <row r="10180" customFormat="1" x14ac:dyDescent="0.45"/>
    <row r="10181" customFormat="1" x14ac:dyDescent="0.45"/>
    <row r="10182" customFormat="1" x14ac:dyDescent="0.45"/>
    <row r="10183" customFormat="1" x14ac:dyDescent="0.45"/>
    <row r="10184" customFormat="1" x14ac:dyDescent="0.45"/>
    <row r="10185" customFormat="1" x14ac:dyDescent="0.45"/>
    <row r="10186" customFormat="1" x14ac:dyDescent="0.45"/>
    <row r="10187" customFormat="1" x14ac:dyDescent="0.45"/>
    <row r="10188" customFormat="1" x14ac:dyDescent="0.45"/>
    <row r="10189" customFormat="1" x14ac:dyDescent="0.45"/>
    <row r="10190" customFormat="1" x14ac:dyDescent="0.45"/>
    <row r="10191" customFormat="1" x14ac:dyDescent="0.45"/>
    <row r="10192" customFormat="1" x14ac:dyDescent="0.45"/>
    <row r="10193" customFormat="1" x14ac:dyDescent="0.45"/>
    <row r="10194" customFormat="1" x14ac:dyDescent="0.45"/>
    <row r="10195" customFormat="1" x14ac:dyDescent="0.45"/>
    <row r="10196" customFormat="1" x14ac:dyDescent="0.45"/>
    <row r="10197" customFormat="1" x14ac:dyDescent="0.45"/>
    <row r="10198" customFormat="1" x14ac:dyDescent="0.45"/>
    <row r="10199" customFormat="1" x14ac:dyDescent="0.45"/>
    <row r="10200" customFormat="1" x14ac:dyDescent="0.45"/>
    <row r="10201" customFormat="1" x14ac:dyDescent="0.45"/>
    <row r="10202" customFormat="1" x14ac:dyDescent="0.45"/>
    <row r="10203" customFormat="1" x14ac:dyDescent="0.45"/>
    <row r="10204" customFormat="1" x14ac:dyDescent="0.45"/>
    <row r="10205" customFormat="1" x14ac:dyDescent="0.45"/>
    <row r="10206" customFormat="1" x14ac:dyDescent="0.45"/>
    <row r="10207" customFormat="1" x14ac:dyDescent="0.45"/>
    <row r="10208" customFormat="1" x14ac:dyDescent="0.45"/>
    <row r="10209" customFormat="1" x14ac:dyDescent="0.45"/>
    <row r="10210" customFormat="1" x14ac:dyDescent="0.45"/>
    <row r="10211" customFormat="1" x14ac:dyDescent="0.45"/>
    <row r="10212" customFormat="1" x14ac:dyDescent="0.45"/>
    <row r="10213" customFormat="1" x14ac:dyDescent="0.45"/>
    <row r="10214" customFormat="1" x14ac:dyDescent="0.45"/>
    <row r="10215" customFormat="1" x14ac:dyDescent="0.45"/>
    <row r="10216" customFormat="1" x14ac:dyDescent="0.45"/>
    <row r="10217" customFormat="1" x14ac:dyDescent="0.45"/>
    <row r="10218" customFormat="1" x14ac:dyDescent="0.45"/>
    <row r="10219" customFormat="1" x14ac:dyDescent="0.45"/>
    <row r="10220" customFormat="1" x14ac:dyDescent="0.45"/>
    <row r="10221" customFormat="1" x14ac:dyDescent="0.45"/>
    <row r="10222" customFormat="1" x14ac:dyDescent="0.45"/>
    <row r="10223" customFormat="1" x14ac:dyDescent="0.45"/>
    <row r="10224" customFormat="1" x14ac:dyDescent="0.45"/>
    <row r="10225" customFormat="1" x14ac:dyDescent="0.45"/>
    <row r="10226" customFormat="1" x14ac:dyDescent="0.45"/>
    <row r="10227" customFormat="1" x14ac:dyDescent="0.45"/>
    <row r="10228" customFormat="1" x14ac:dyDescent="0.45"/>
    <row r="10229" customFormat="1" x14ac:dyDescent="0.45"/>
    <row r="10230" customFormat="1" x14ac:dyDescent="0.45"/>
    <row r="10231" customFormat="1" x14ac:dyDescent="0.45"/>
    <row r="10232" customFormat="1" x14ac:dyDescent="0.45"/>
    <row r="10233" customFormat="1" x14ac:dyDescent="0.45"/>
    <row r="10234" customFormat="1" x14ac:dyDescent="0.45"/>
    <row r="10235" customFormat="1" x14ac:dyDescent="0.45"/>
    <row r="10236" customFormat="1" x14ac:dyDescent="0.45"/>
    <row r="10237" customFormat="1" x14ac:dyDescent="0.45"/>
    <row r="10238" customFormat="1" x14ac:dyDescent="0.45"/>
    <row r="10239" customFormat="1" x14ac:dyDescent="0.45"/>
    <row r="10240" customFormat="1" x14ac:dyDescent="0.45"/>
    <row r="10241" customFormat="1" x14ac:dyDescent="0.45"/>
    <row r="10242" customFormat="1" x14ac:dyDescent="0.45"/>
    <row r="10243" customFormat="1" x14ac:dyDescent="0.45"/>
    <row r="10244" customFormat="1" x14ac:dyDescent="0.45"/>
    <row r="10245" customFormat="1" x14ac:dyDescent="0.45"/>
    <row r="10246" customFormat="1" x14ac:dyDescent="0.45"/>
    <row r="10247" customFormat="1" x14ac:dyDescent="0.45"/>
    <row r="10248" customFormat="1" x14ac:dyDescent="0.45"/>
    <row r="10249" customFormat="1" x14ac:dyDescent="0.45"/>
    <row r="10250" customFormat="1" x14ac:dyDescent="0.45"/>
    <row r="10251" customFormat="1" x14ac:dyDescent="0.45"/>
    <row r="10252" customFormat="1" x14ac:dyDescent="0.45"/>
    <row r="10253" customFormat="1" x14ac:dyDescent="0.45"/>
    <row r="10254" customFormat="1" x14ac:dyDescent="0.45"/>
    <row r="10255" customFormat="1" x14ac:dyDescent="0.45"/>
    <row r="10256" customFormat="1" x14ac:dyDescent="0.45"/>
    <row r="10257" customFormat="1" x14ac:dyDescent="0.45"/>
    <row r="10258" customFormat="1" x14ac:dyDescent="0.45"/>
    <row r="10259" customFormat="1" x14ac:dyDescent="0.45"/>
    <row r="10260" customFormat="1" x14ac:dyDescent="0.45"/>
    <row r="10261" customFormat="1" x14ac:dyDescent="0.45"/>
    <row r="10262" customFormat="1" x14ac:dyDescent="0.45"/>
    <row r="10263" customFormat="1" x14ac:dyDescent="0.45"/>
    <row r="10264" customFormat="1" x14ac:dyDescent="0.45"/>
    <row r="10265" customFormat="1" x14ac:dyDescent="0.45"/>
    <row r="10266" customFormat="1" x14ac:dyDescent="0.45"/>
    <row r="10267" customFormat="1" x14ac:dyDescent="0.45"/>
    <row r="10268" customFormat="1" x14ac:dyDescent="0.45"/>
    <row r="10269" customFormat="1" x14ac:dyDescent="0.45"/>
    <row r="10270" customFormat="1" x14ac:dyDescent="0.45"/>
    <row r="10271" customFormat="1" x14ac:dyDescent="0.45"/>
    <row r="10272" customFormat="1" x14ac:dyDescent="0.45"/>
    <row r="10273" customFormat="1" x14ac:dyDescent="0.45"/>
    <row r="10274" customFormat="1" x14ac:dyDescent="0.45"/>
    <row r="10275" customFormat="1" x14ac:dyDescent="0.45"/>
    <row r="10276" customFormat="1" x14ac:dyDescent="0.45"/>
    <row r="10277" customFormat="1" x14ac:dyDescent="0.45"/>
    <row r="10278" customFormat="1" x14ac:dyDescent="0.45"/>
    <row r="10279" customFormat="1" x14ac:dyDescent="0.45"/>
    <row r="10280" customFormat="1" x14ac:dyDescent="0.45"/>
    <row r="10281" customFormat="1" x14ac:dyDescent="0.45"/>
    <row r="10282" customFormat="1" x14ac:dyDescent="0.45"/>
    <row r="10283" customFormat="1" x14ac:dyDescent="0.45"/>
    <row r="10284" customFormat="1" x14ac:dyDescent="0.45"/>
    <row r="10285" customFormat="1" x14ac:dyDescent="0.45"/>
    <row r="10286" customFormat="1" x14ac:dyDescent="0.45"/>
    <row r="10287" customFormat="1" x14ac:dyDescent="0.45"/>
    <row r="10288" customFormat="1" x14ac:dyDescent="0.45"/>
    <row r="10289" customFormat="1" x14ac:dyDescent="0.45"/>
    <row r="10290" customFormat="1" x14ac:dyDescent="0.45"/>
    <row r="10291" customFormat="1" x14ac:dyDescent="0.45"/>
    <row r="10292" customFormat="1" x14ac:dyDescent="0.45"/>
    <row r="10293" customFormat="1" x14ac:dyDescent="0.45"/>
    <row r="10294" customFormat="1" x14ac:dyDescent="0.45"/>
    <row r="10295" customFormat="1" x14ac:dyDescent="0.45"/>
    <row r="10296" customFormat="1" x14ac:dyDescent="0.45"/>
    <row r="10297" customFormat="1" x14ac:dyDescent="0.45"/>
    <row r="10298" customFormat="1" x14ac:dyDescent="0.45"/>
    <row r="10299" customFormat="1" x14ac:dyDescent="0.45"/>
    <row r="10300" customFormat="1" x14ac:dyDescent="0.45"/>
    <row r="10301" customFormat="1" x14ac:dyDescent="0.45"/>
    <row r="10302" customFormat="1" x14ac:dyDescent="0.45"/>
    <row r="10303" customFormat="1" x14ac:dyDescent="0.45"/>
    <row r="10304" customFormat="1" x14ac:dyDescent="0.45"/>
    <row r="10305" customFormat="1" x14ac:dyDescent="0.45"/>
    <row r="10306" customFormat="1" x14ac:dyDescent="0.45"/>
    <row r="10307" customFormat="1" x14ac:dyDescent="0.45"/>
    <row r="10308" customFormat="1" x14ac:dyDescent="0.45"/>
    <row r="10309" customFormat="1" x14ac:dyDescent="0.45"/>
    <row r="10310" customFormat="1" x14ac:dyDescent="0.45"/>
    <row r="10311" customFormat="1" x14ac:dyDescent="0.45"/>
    <row r="10312" customFormat="1" x14ac:dyDescent="0.45"/>
    <row r="10313" customFormat="1" x14ac:dyDescent="0.45"/>
    <row r="10314" customFormat="1" x14ac:dyDescent="0.45"/>
    <row r="10315" customFormat="1" x14ac:dyDescent="0.45"/>
    <row r="10316" customFormat="1" x14ac:dyDescent="0.45"/>
    <row r="10317" customFormat="1" x14ac:dyDescent="0.45"/>
    <row r="10318" customFormat="1" x14ac:dyDescent="0.45"/>
    <row r="10319" customFormat="1" x14ac:dyDescent="0.45"/>
    <row r="10320" customFormat="1" x14ac:dyDescent="0.45"/>
    <row r="10321" customFormat="1" x14ac:dyDescent="0.45"/>
    <row r="10322" customFormat="1" x14ac:dyDescent="0.45"/>
    <row r="10323" customFormat="1" x14ac:dyDescent="0.45"/>
    <row r="10324" customFormat="1" x14ac:dyDescent="0.45"/>
    <row r="10325" customFormat="1" x14ac:dyDescent="0.45"/>
    <row r="10326" customFormat="1" x14ac:dyDescent="0.45"/>
    <row r="10327" customFormat="1" x14ac:dyDescent="0.45"/>
    <row r="10328" customFormat="1" x14ac:dyDescent="0.45"/>
    <row r="10329" customFormat="1" x14ac:dyDescent="0.45"/>
    <row r="10330" customFormat="1" x14ac:dyDescent="0.45"/>
    <row r="10331" customFormat="1" x14ac:dyDescent="0.45"/>
    <row r="10332" customFormat="1" x14ac:dyDescent="0.45"/>
    <row r="10333" customFormat="1" x14ac:dyDescent="0.45"/>
    <row r="10334" customFormat="1" x14ac:dyDescent="0.45"/>
    <row r="10335" customFormat="1" x14ac:dyDescent="0.45"/>
    <row r="10336" customFormat="1" x14ac:dyDescent="0.45"/>
    <row r="10337" customFormat="1" x14ac:dyDescent="0.45"/>
    <row r="10338" customFormat="1" x14ac:dyDescent="0.45"/>
    <row r="10339" customFormat="1" x14ac:dyDescent="0.45"/>
    <row r="10340" customFormat="1" x14ac:dyDescent="0.45"/>
    <row r="10341" customFormat="1" x14ac:dyDescent="0.45"/>
    <row r="10342" customFormat="1" x14ac:dyDescent="0.45"/>
    <row r="10343" customFormat="1" x14ac:dyDescent="0.45"/>
    <row r="10344" customFormat="1" x14ac:dyDescent="0.45"/>
    <row r="10345" customFormat="1" x14ac:dyDescent="0.45"/>
    <row r="10346" customFormat="1" x14ac:dyDescent="0.45"/>
    <row r="10347" customFormat="1" x14ac:dyDescent="0.45"/>
    <row r="10348" customFormat="1" x14ac:dyDescent="0.45"/>
    <row r="10349" customFormat="1" x14ac:dyDescent="0.45"/>
    <row r="10350" customFormat="1" x14ac:dyDescent="0.45"/>
    <row r="10351" customFormat="1" x14ac:dyDescent="0.45"/>
    <row r="10352" customFormat="1" x14ac:dyDescent="0.45"/>
    <row r="10353" customFormat="1" x14ac:dyDescent="0.45"/>
    <row r="10354" customFormat="1" x14ac:dyDescent="0.45"/>
    <row r="10355" customFormat="1" x14ac:dyDescent="0.45"/>
    <row r="10356" customFormat="1" x14ac:dyDescent="0.45"/>
    <row r="10357" customFormat="1" x14ac:dyDescent="0.45"/>
    <row r="10358" customFormat="1" x14ac:dyDescent="0.45"/>
    <row r="10359" customFormat="1" x14ac:dyDescent="0.45"/>
    <row r="10360" customFormat="1" x14ac:dyDescent="0.45"/>
    <row r="10361" customFormat="1" x14ac:dyDescent="0.45"/>
    <row r="10362" customFormat="1" x14ac:dyDescent="0.45"/>
    <row r="10363" customFormat="1" x14ac:dyDescent="0.45"/>
    <row r="10364" customFormat="1" x14ac:dyDescent="0.45"/>
    <row r="10365" customFormat="1" x14ac:dyDescent="0.45"/>
    <row r="10366" customFormat="1" x14ac:dyDescent="0.45"/>
    <row r="10367" customFormat="1" x14ac:dyDescent="0.45"/>
    <row r="10368" customFormat="1" x14ac:dyDescent="0.45"/>
    <row r="10369" customFormat="1" x14ac:dyDescent="0.45"/>
    <row r="10370" customFormat="1" x14ac:dyDescent="0.45"/>
    <row r="10371" customFormat="1" x14ac:dyDescent="0.45"/>
    <row r="10372" customFormat="1" x14ac:dyDescent="0.45"/>
    <row r="10373" customFormat="1" x14ac:dyDescent="0.45"/>
    <row r="10374" customFormat="1" x14ac:dyDescent="0.45"/>
    <row r="10375" customFormat="1" x14ac:dyDescent="0.45"/>
    <row r="10376" customFormat="1" x14ac:dyDescent="0.45"/>
    <row r="10377" customFormat="1" x14ac:dyDescent="0.45"/>
    <row r="10378" customFormat="1" x14ac:dyDescent="0.45"/>
    <row r="10379" customFormat="1" x14ac:dyDescent="0.45"/>
    <row r="10380" customFormat="1" x14ac:dyDescent="0.45"/>
    <row r="10381" customFormat="1" x14ac:dyDescent="0.45"/>
    <row r="10382" customFormat="1" x14ac:dyDescent="0.45"/>
    <row r="10383" customFormat="1" x14ac:dyDescent="0.45"/>
    <row r="10384" customFormat="1" x14ac:dyDescent="0.45"/>
    <row r="10385" customFormat="1" x14ac:dyDescent="0.45"/>
    <row r="10386" customFormat="1" x14ac:dyDescent="0.45"/>
    <row r="10387" customFormat="1" x14ac:dyDescent="0.45"/>
    <row r="10388" customFormat="1" x14ac:dyDescent="0.45"/>
    <row r="10389" customFormat="1" x14ac:dyDescent="0.45"/>
    <row r="10390" customFormat="1" x14ac:dyDescent="0.45"/>
    <row r="10391" customFormat="1" x14ac:dyDescent="0.45"/>
    <row r="10392" customFormat="1" x14ac:dyDescent="0.45"/>
    <row r="10393" customFormat="1" x14ac:dyDescent="0.45"/>
    <row r="10394" customFormat="1" x14ac:dyDescent="0.45"/>
    <row r="10395" customFormat="1" x14ac:dyDescent="0.45"/>
    <row r="10396" customFormat="1" x14ac:dyDescent="0.45"/>
    <row r="10397" customFormat="1" x14ac:dyDescent="0.45"/>
    <row r="10398" customFormat="1" x14ac:dyDescent="0.45"/>
    <row r="10399" customFormat="1" x14ac:dyDescent="0.45"/>
    <row r="10400" customFormat="1" x14ac:dyDescent="0.45"/>
    <row r="10401" customFormat="1" x14ac:dyDescent="0.45"/>
    <row r="10402" customFormat="1" x14ac:dyDescent="0.45"/>
    <row r="10403" customFormat="1" x14ac:dyDescent="0.45"/>
    <row r="10404" customFormat="1" x14ac:dyDescent="0.45"/>
    <row r="10405" customFormat="1" x14ac:dyDescent="0.45"/>
    <row r="10406" customFormat="1" x14ac:dyDescent="0.45"/>
    <row r="10407" customFormat="1" x14ac:dyDescent="0.45"/>
    <row r="10408" customFormat="1" x14ac:dyDescent="0.45"/>
    <row r="10409" customFormat="1" x14ac:dyDescent="0.45"/>
    <row r="10410" customFormat="1" x14ac:dyDescent="0.45"/>
    <row r="10411" customFormat="1" x14ac:dyDescent="0.45"/>
    <row r="10412" customFormat="1" x14ac:dyDescent="0.45"/>
    <row r="10413" customFormat="1" x14ac:dyDescent="0.45"/>
    <row r="10414" customFormat="1" x14ac:dyDescent="0.45"/>
    <row r="10415" customFormat="1" x14ac:dyDescent="0.45"/>
    <row r="10416" customFormat="1" x14ac:dyDescent="0.45"/>
    <row r="10417" customFormat="1" x14ac:dyDescent="0.45"/>
    <row r="10418" customFormat="1" x14ac:dyDescent="0.45"/>
    <row r="10419" customFormat="1" x14ac:dyDescent="0.45"/>
    <row r="10420" customFormat="1" x14ac:dyDescent="0.45"/>
    <row r="10421" customFormat="1" x14ac:dyDescent="0.45"/>
    <row r="10422" customFormat="1" x14ac:dyDescent="0.45"/>
    <row r="10423" customFormat="1" x14ac:dyDescent="0.45"/>
    <row r="10424" customFormat="1" x14ac:dyDescent="0.45"/>
    <row r="10425" customFormat="1" x14ac:dyDescent="0.45"/>
    <row r="10426" customFormat="1" x14ac:dyDescent="0.45"/>
    <row r="10427" customFormat="1" x14ac:dyDescent="0.45"/>
    <row r="10428" customFormat="1" x14ac:dyDescent="0.45"/>
    <row r="10429" customFormat="1" x14ac:dyDescent="0.45"/>
    <row r="10430" customFormat="1" x14ac:dyDescent="0.45"/>
    <row r="10431" customFormat="1" x14ac:dyDescent="0.45"/>
    <row r="10432" customFormat="1" x14ac:dyDescent="0.45"/>
    <row r="10433" customFormat="1" x14ac:dyDescent="0.45"/>
    <row r="10434" customFormat="1" x14ac:dyDescent="0.45"/>
    <row r="10435" customFormat="1" x14ac:dyDescent="0.45"/>
    <row r="10436" customFormat="1" x14ac:dyDescent="0.45"/>
    <row r="10437" customFormat="1" x14ac:dyDescent="0.45"/>
    <row r="10438" customFormat="1" x14ac:dyDescent="0.45"/>
    <row r="10439" customFormat="1" x14ac:dyDescent="0.45"/>
    <row r="10440" customFormat="1" x14ac:dyDescent="0.45"/>
    <row r="10441" customFormat="1" x14ac:dyDescent="0.45"/>
    <row r="10442" customFormat="1" x14ac:dyDescent="0.45"/>
    <row r="10443" customFormat="1" x14ac:dyDescent="0.45"/>
    <row r="10444" customFormat="1" x14ac:dyDescent="0.45"/>
    <row r="10445" customFormat="1" x14ac:dyDescent="0.45"/>
    <row r="10446" customFormat="1" x14ac:dyDescent="0.45"/>
    <row r="10447" customFormat="1" x14ac:dyDescent="0.45"/>
    <row r="10448" customFormat="1" x14ac:dyDescent="0.45"/>
    <row r="10449" customFormat="1" x14ac:dyDescent="0.45"/>
    <row r="10450" customFormat="1" x14ac:dyDescent="0.45"/>
    <row r="10451" customFormat="1" x14ac:dyDescent="0.45"/>
    <row r="10452" customFormat="1" x14ac:dyDescent="0.45"/>
    <row r="10453" customFormat="1" x14ac:dyDescent="0.45"/>
    <row r="10454" customFormat="1" x14ac:dyDescent="0.45"/>
    <row r="10455" customFormat="1" x14ac:dyDescent="0.45"/>
    <row r="10456" customFormat="1" x14ac:dyDescent="0.45"/>
    <row r="10457" customFormat="1" x14ac:dyDescent="0.45"/>
    <row r="10458" customFormat="1" x14ac:dyDescent="0.45"/>
    <row r="10459" customFormat="1" x14ac:dyDescent="0.45"/>
    <row r="10460" customFormat="1" x14ac:dyDescent="0.45"/>
    <row r="10461" customFormat="1" x14ac:dyDescent="0.45"/>
    <row r="10462" customFormat="1" x14ac:dyDescent="0.45"/>
    <row r="10463" customFormat="1" x14ac:dyDescent="0.45"/>
    <row r="10464" customFormat="1" x14ac:dyDescent="0.45"/>
    <row r="10465" customFormat="1" x14ac:dyDescent="0.45"/>
    <row r="10466" customFormat="1" x14ac:dyDescent="0.45"/>
    <row r="10467" customFormat="1" x14ac:dyDescent="0.45"/>
    <row r="10468" customFormat="1" x14ac:dyDescent="0.45"/>
    <row r="10469" customFormat="1" x14ac:dyDescent="0.45"/>
    <row r="10470" customFormat="1" x14ac:dyDescent="0.45"/>
    <row r="10471" customFormat="1" x14ac:dyDescent="0.45"/>
    <row r="10472" customFormat="1" x14ac:dyDescent="0.45"/>
    <row r="10473" customFormat="1" x14ac:dyDescent="0.45"/>
    <row r="10474" customFormat="1" x14ac:dyDescent="0.45"/>
    <row r="10475" customFormat="1" x14ac:dyDescent="0.45"/>
    <row r="10476" customFormat="1" x14ac:dyDescent="0.45"/>
    <row r="10477" customFormat="1" x14ac:dyDescent="0.45"/>
    <row r="10478" customFormat="1" x14ac:dyDescent="0.45"/>
    <row r="10479" customFormat="1" x14ac:dyDescent="0.45"/>
    <row r="10480" customFormat="1" x14ac:dyDescent="0.45"/>
    <row r="10481" customFormat="1" x14ac:dyDescent="0.45"/>
    <row r="10482" customFormat="1" x14ac:dyDescent="0.45"/>
    <row r="10483" customFormat="1" x14ac:dyDescent="0.45"/>
    <row r="10484" customFormat="1" x14ac:dyDescent="0.45"/>
    <row r="10485" customFormat="1" x14ac:dyDescent="0.45"/>
    <row r="10486" customFormat="1" x14ac:dyDescent="0.45"/>
    <row r="10487" customFormat="1" x14ac:dyDescent="0.45"/>
    <row r="10488" customFormat="1" x14ac:dyDescent="0.45"/>
    <row r="10489" customFormat="1" x14ac:dyDescent="0.45"/>
    <row r="10490" customFormat="1" x14ac:dyDescent="0.45"/>
    <row r="10491" customFormat="1" x14ac:dyDescent="0.45"/>
    <row r="10492" customFormat="1" x14ac:dyDescent="0.45"/>
    <row r="10493" customFormat="1" x14ac:dyDescent="0.45"/>
    <row r="10494" customFormat="1" x14ac:dyDescent="0.45"/>
    <row r="10495" customFormat="1" x14ac:dyDescent="0.45"/>
    <row r="10496" customFormat="1" x14ac:dyDescent="0.45"/>
    <row r="10497" customFormat="1" x14ac:dyDescent="0.45"/>
    <row r="10498" customFormat="1" x14ac:dyDescent="0.45"/>
    <row r="10499" customFormat="1" x14ac:dyDescent="0.45"/>
    <row r="10500" customFormat="1" x14ac:dyDescent="0.45"/>
    <row r="10501" customFormat="1" x14ac:dyDescent="0.45"/>
    <row r="10502" customFormat="1" x14ac:dyDescent="0.45"/>
    <row r="10503" customFormat="1" x14ac:dyDescent="0.45"/>
    <row r="10504" customFormat="1" x14ac:dyDescent="0.45"/>
    <row r="10505" customFormat="1" x14ac:dyDescent="0.45"/>
    <row r="10506" customFormat="1" x14ac:dyDescent="0.45"/>
    <row r="10507" customFormat="1" x14ac:dyDescent="0.45"/>
    <row r="10508" customFormat="1" x14ac:dyDescent="0.45"/>
    <row r="10509" customFormat="1" x14ac:dyDescent="0.45"/>
    <row r="10510" customFormat="1" x14ac:dyDescent="0.45"/>
    <row r="10511" customFormat="1" x14ac:dyDescent="0.45"/>
    <row r="10512" customFormat="1" x14ac:dyDescent="0.45"/>
    <row r="10513" customFormat="1" x14ac:dyDescent="0.45"/>
    <row r="10514" customFormat="1" x14ac:dyDescent="0.45"/>
    <row r="10515" customFormat="1" x14ac:dyDescent="0.45"/>
    <row r="10516" customFormat="1" x14ac:dyDescent="0.45"/>
    <row r="10517" customFormat="1" x14ac:dyDescent="0.45"/>
    <row r="10518" customFormat="1" x14ac:dyDescent="0.45"/>
    <row r="10519" customFormat="1" x14ac:dyDescent="0.45"/>
    <row r="10520" customFormat="1" x14ac:dyDescent="0.45"/>
    <row r="10521" customFormat="1" x14ac:dyDescent="0.45"/>
    <row r="10522" customFormat="1" x14ac:dyDescent="0.45"/>
    <row r="10523" customFormat="1" x14ac:dyDescent="0.45"/>
    <row r="10524" customFormat="1" x14ac:dyDescent="0.45"/>
    <row r="10525" customFormat="1" x14ac:dyDescent="0.45"/>
    <row r="10526" customFormat="1" x14ac:dyDescent="0.45"/>
    <row r="10527" customFormat="1" x14ac:dyDescent="0.45"/>
    <row r="10528" customFormat="1" x14ac:dyDescent="0.45"/>
    <row r="10529" customFormat="1" x14ac:dyDescent="0.45"/>
    <row r="10530" customFormat="1" x14ac:dyDescent="0.45"/>
    <row r="10531" customFormat="1" x14ac:dyDescent="0.45"/>
    <row r="10532" customFormat="1" x14ac:dyDescent="0.45"/>
    <row r="10533" customFormat="1" x14ac:dyDescent="0.45"/>
    <row r="10534" customFormat="1" x14ac:dyDescent="0.45"/>
    <row r="10535" customFormat="1" x14ac:dyDescent="0.45"/>
    <row r="10536" customFormat="1" x14ac:dyDescent="0.45"/>
    <row r="10537" customFormat="1" x14ac:dyDescent="0.45"/>
    <row r="10538" customFormat="1" x14ac:dyDescent="0.45"/>
    <row r="10539" customFormat="1" x14ac:dyDescent="0.45"/>
    <row r="10540" customFormat="1" x14ac:dyDescent="0.45"/>
    <row r="10541" customFormat="1" x14ac:dyDescent="0.45"/>
    <row r="10542" customFormat="1" x14ac:dyDescent="0.45"/>
    <row r="10543" customFormat="1" x14ac:dyDescent="0.45"/>
    <row r="10544" customFormat="1" x14ac:dyDescent="0.45"/>
    <row r="10545" customFormat="1" x14ac:dyDescent="0.45"/>
    <row r="10546" customFormat="1" x14ac:dyDescent="0.45"/>
    <row r="10547" customFormat="1" x14ac:dyDescent="0.45"/>
    <row r="10548" customFormat="1" x14ac:dyDescent="0.45"/>
    <row r="10549" customFormat="1" x14ac:dyDescent="0.45"/>
    <row r="10550" customFormat="1" x14ac:dyDescent="0.45"/>
    <row r="10551" customFormat="1" x14ac:dyDescent="0.45"/>
    <row r="10552" customFormat="1" x14ac:dyDescent="0.45"/>
    <row r="10553" customFormat="1" x14ac:dyDescent="0.45"/>
    <row r="10554" customFormat="1" x14ac:dyDescent="0.45"/>
    <row r="10555" customFormat="1" x14ac:dyDescent="0.45"/>
    <row r="10556" customFormat="1" x14ac:dyDescent="0.45"/>
    <row r="10557" customFormat="1" x14ac:dyDescent="0.45"/>
    <row r="10558" customFormat="1" x14ac:dyDescent="0.45"/>
    <row r="10559" customFormat="1" x14ac:dyDescent="0.45"/>
    <row r="10560" customFormat="1" x14ac:dyDescent="0.45"/>
    <row r="10561" customFormat="1" x14ac:dyDescent="0.45"/>
    <row r="10562" customFormat="1" x14ac:dyDescent="0.45"/>
    <row r="10563" customFormat="1" x14ac:dyDescent="0.45"/>
    <row r="10564" customFormat="1" x14ac:dyDescent="0.45"/>
    <row r="10565" customFormat="1" x14ac:dyDescent="0.45"/>
    <row r="10566" customFormat="1" x14ac:dyDescent="0.45"/>
    <row r="10567" customFormat="1" x14ac:dyDescent="0.45"/>
    <row r="10568" customFormat="1" x14ac:dyDescent="0.45"/>
    <row r="10569" customFormat="1" x14ac:dyDescent="0.45"/>
    <row r="10570" customFormat="1" x14ac:dyDescent="0.45"/>
    <row r="10571" customFormat="1" x14ac:dyDescent="0.45"/>
    <row r="10572" customFormat="1" x14ac:dyDescent="0.45"/>
    <row r="10573" customFormat="1" x14ac:dyDescent="0.45"/>
    <row r="10574" customFormat="1" x14ac:dyDescent="0.45"/>
    <row r="10575" customFormat="1" x14ac:dyDescent="0.45"/>
    <row r="10576" customFormat="1" x14ac:dyDescent="0.45"/>
    <row r="10577" customFormat="1" x14ac:dyDescent="0.45"/>
    <row r="10578" customFormat="1" x14ac:dyDescent="0.45"/>
    <row r="10579" customFormat="1" x14ac:dyDescent="0.45"/>
    <row r="10580" customFormat="1" x14ac:dyDescent="0.45"/>
    <row r="10581" customFormat="1" x14ac:dyDescent="0.45"/>
    <row r="10582" customFormat="1" x14ac:dyDescent="0.45"/>
    <row r="10583" customFormat="1" x14ac:dyDescent="0.45"/>
    <row r="10584" customFormat="1" x14ac:dyDescent="0.45"/>
    <row r="10585" customFormat="1" x14ac:dyDescent="0.45"/>
    <row r="10586" customFormat="1" x14ac:dyDescent="0.45"/>
    <row r="10587" customFormat="1" x14ac:dyDescent="0.45"/>
    <row r="10588" customFormat="1" x14ac:dyDescent="0.45"/>
    <row r="10589" customFormat="1" x14ac:dyDescent="0.45"/>
    <row r="10590" customFormat="1" x14ac:dyDescent="0.45"/>
    <row r="10591" customFormat="1" x14ac:dyDescent="0.45"/>
    <row r="10592" customFormat="1" x14ac:dyDescent="0.45"/>
    <row r="10593" customFormat="1" x14ac:dyDescent="0.45"/>
    <row r="10594" customFormat="1" x14ac:dyDescent="0.45"/>
    <row r="10595" customFormat="1" x14ac:dyDescent="0.45"/>
    <row r="10596" customFormat="1" x14ac:dyDescent="0.45"/>
    <row r="10597" customFormat="1" x14ac:dyDescent="0.45"/>
    <row r="10598" customFormat="1" x14ac:dyDescent="0.45"/>
    <row r="10599" customFormat="1" x14ac:dyDescent="0.45"/>
    <row r="10600" customFormat="1" x14ac:dyDescent="0.45"/>
    <row r="10601" customFormat="1" x14ac:dyDescent="0.45"/>
    <row r="10602" customFormat="1" x14ac:dyDescent="0.45"/>
    <row r="10603" customFormat="1" x14ac:dyDescent="0.45"/>
    <row r="10604" customFormat="1" x14ac:dyDescent="0.45"/>
    <row r="10605" customFormat="1" x14ac:dyDescent="0.45"/>
    <row r="10606" customFormat="1" x14ac:dyDescent="0.45"/>
    <row r="10607" customFormat="1" x14ac:dyDescent="0.45"/>
    <row r="10608" customFormat="1" x14ac:dyDescent="0.45"/>
    <row r="10609" customFormat="1" x14ac:dyDescent="0.45"/>
    <row r="10610" customFormat="1" x14ac:dyDescent="0.45"/>
    <row r="10611" customFormat="1" x14ac:dyDescent="0.45"/>
    <row r="10612" customFormat="1" x14ac:dyDescent="0.45"/>
    <row r="10613" customFormat="1" x14ac:dyDescent="0.45"/>
    <row r="10614" customFormat="1" x14ac:dyDescent="0.45"/>
    <row r="10615" customFormat="1" x14ac:dyDescent="0.45"/>
    <row r="10616" customFormat="1" x14ac:dyDescent="0.45"/>
    <row r="10617" customFormat="1" x14ac:dyDescent="0.45"/>
    <row r="10618" customFormat="1" x14ac:dyDescent="0.45"/>
    <row r="10619" customFormat="1" x14ac:dyDescent="0.45"/>
    <row r="10620" customFormat="1" x14ac:dyDescent="0.45"/>
    <row r="10621" customFormat="1" x14ac:dyDescent="0.45"/>
    <row r="10622" customFormat="1" x14ac:dyDescent="0.45"/>
    <row r="10623" customFormat="1" x14ac:dyDescent="0.45"/>
    <row r="10624" customFormat="1" x14ac:dyDescent="0.45"/>
    <row r="10625" customFormat="1" x14ac:dyDescent="0.45"/>
    <row r="10626" customFormat="1" x14ac:dyDescent="0.45"/>
    <row r="10627" customFormat="1" x14ac:dyDescent="0.45"/>
    <row r="10628" customFormat="1" x14ac:dyDescent="0.45"/>
    <row r="10629" customFormat="1" x14ac:dyDescent="0.45"/>
    <row r="10630" customFormat="1" x14ac:dyDescent="0.45"/>
    <row r="10631" customFormat="1" x14ac:dyDescent="0.45"/>
    <row r="10632" customFormat="1" x14ac:dyDescent="0.45"/>
    <row r="10633" customFormat="1" x14ac:dyDescent="0.45"/>
    <row r="10634" customFormat="1" x14ac:dyDescent="0.45"/>
    <row r="10635" customFormat="1" x14ac:dyDescent="0.45"/>
    <row r="10636" customFormat="1" x14ac:dyDescent="0.45"/>
    <row r="10637" customFormat="1" x14ac:dyDescent="0.45"/>
    <row r="10638" customFormat="1" x14ac:dyDescent="0.45"/>
    <row r="10639" customFormat="1" x14ac:dyDescent="0.45"/>
    <row r="10640" customFormat="1" x14ac:dyDescent="0.45"/>
    <row r="10641" customFormat="1" x14ac:dyDescent="0.45"/>
    <row r="10642" customFormat="1" x14ac:dyDescent="0.45"/>
    <row r="10643" customFormat="1" x14ac:dyDescent="0.45"/>
    <row r="10644" customFormat="1" x14ac:dyDescent="0.45"/>
    <row r="10645" customFormat="1" x14ac:dyDescent="0.45"/>
    <row r="10646" customFormat="1" x14ac:dyDescent="0.45"/>
    <row r="10647" customFormat="1" x14ac:dyDescent="0.45"/>
    <row r="10648" customFormat="1" x14ac:dyDescent="0.45"/>
    <row r="10649" customFormat="1" x14ac:dyDescent="0.45"/>
    <row r="10650" customFormat="1" x14ac:dyDescent="0.45"/>
    <row r="10651" customFormat="1" x14ac:dyDescent="0.45"/>
    <row r="10652" customFormat="1" x14ac:dyDescent="0.45"/>
    <row r="10653" customFormat="1" x14ac:dyDescent="0.45"/>
    <row r="10654" customFormat="1" x14ac:dyDescent="0.45"/>
    <row r="10655" customFormat="1" x14ac:dyDescent="0.45"/>
    <row r="10656" customFormat="1" x14ac:dyDescent="0.45"/>
    <row r="10657" customFormat="1" x14ac:dyDescent="0.45"/>
    <row r="10658" customFormat="1" x14ac:dyDescent="0.45"/>
    <row r="10659" customFormat="1" x14ac:dyDescent="0.45"/>
    <row r="10660" customFormat="1" x14ac:dyDescent="0.45"/>
    <row r="10661" customFormat="1" x14ac:dyDescent="0.45"/>
    <row r="10662" customFormat="1" x14ac:dyDescent="0.45"/>
    <row r="10663" customFormat="1" x14ac:dyDescent="0.45"/>
    <row r="10664" customFormat="1" x14ac:dyDescent="0.45"/>
    <row r="10665" customFormat="1" x14ac:dyDescent="0.45"/>
    <row r="10666" customFormat="1" x14ac:dyDescent="0.45"/>
    <row r="10667" customFormat="1" x14ac:dyDescent="0.45"/>
    <row r="10668" customFormat="1" x14ac:dyDescent="0.45"/>
    <row r="10669" customFormat="1" x14ac:dyDescent="0.45"/>
    <row r="10670" customFormat="1" x14ac:dyDescent="0.45"/>
    <row r="10671" customFormat="1" x14ac:dyDescent="0.45"/>
    <row r="10672" customFormat="1" x14ac:dyDescent="0.45"/>
    <row r="10673" customFormat="1" x14ac:dyDescent="0.45"/>
    <row r="10674" customFormat="1" x14ac:dyDescent="0.45"/>
    <row r="10675" customFormat="1" x14ac:dyDescent="0.45"/>
    <row r="10676" customFormat="1" x14ac:dyDescent="0.45"/>
    <row r="10677" customFormat="1" x14ac:dyDescent="0.45"/>
    <row r="10678" customFormat="1" x14ac:dyDescent="0.45"/>
    <row r="10679" customFormat="1" x14ac:dyDescent="0.45"/>
    <row r="10680" customFormat="1" x14ac:dyDescent="0.45"/>
    <row r="10681" customFormat="1" x14ac:dyDescent="0.45"/>
    <row r="10682" customFormat="1" x14ac:dyDescent="0.45"/>
    <row r="10683" customFormat="1" x14ac:dyDescent="0.45"/>
    <row r="10684" customFormat="1" x14ac:dyDescent="0.45"/>
    <row r="10685" customFormat="1" x14ac:dyDescent="0.45"/>
    <row r="10686" customFormat="1" x14ac:dyDescent="0.45"/>
    <row r="10687" customFormat="1" x14ac:dyDescent="0.45"/>
    <row r="10688" customFormat="1" x14ac:dyDescent="0.45"/>
    <row r="10689" customFormat="1" x14ac:dyDescent="0.45"/>
    <row r="10690" customFormat="1" x14ac:dyDescent="0.45"/>
    <row r="10691" customFormat="1" x14ac:dyDescent="0.45"/>
    <row r="10692" customFormat="1" x14ac:dyDescent="0.45"/>
    <row r="10693" customFormat="1" x14ac:dyDescent="0.45"/>
    <row r="10694" customFormat="1" x14ac:dyDescent="0.45"/>
    <row r="10695" customFormat="1" x14ac:dyDescent="0.45"/>
    <row r="10696" customFormat="1" x14ac:dyDescent="0.45"/>
    <row r="10697" customFormat="1" x14ac:dyDescent="0.45"/>
    <row r="10698" customFormat="1" x14ac:dyDescent="0.45"/>
    <row r="10699" customFormat="1" x14ac:dyDescent="0.45"/>
    <row r="10700" customFormat="1" x14ac:dyDescent="0.45"/>
    <row r="10701" customFormat="1" x14ac:dyDescent="0.45"/>
    <row r="10702" customFormat="1" x14ac:dyDescent="0.45"/>
    <row r="10703" customFormat="1" x14ac:dyDescent="0.45"/>
    <row r="10704" customFormat="1" x14ac:dyDescent="0.45"/>
    <row r="10705" customFormat="1" x14ac:dyDescent="0.45"/>
    <row r="10706" customFormat="1" x14ac:dyDescent="0.45"/>
    <row r="10707" customFormat="1" x14ac:dyDescent="0.45"/>
    <row r="10708" customFormat="1" x14ac:dyDescent="0.45"/>
    <row r="10709" customFormat="1" x14ac:dyDescent="0.45"/>
    <row r="10710" customFormat="1" x14ac:dyDescent="0.45"/>
    <row r="10711" customFormat="1" x14ac:dyDescent="0.45"/>
    <row r="10712" customFormat="1" x14ac:dyDescent="0.45"/>
    <row r="10713" customFormat="1" x14ac:dyDescent="0.45"/>
    <row r="10714" customFormat="1" x14ac:dyDescent="0.45"/>
    <row r="10715" customFormat="1" x14ac:dyDescent="0.45"/>
    <row r="10716" customFormat="1" x14ac:dyDescent="0.45"/>
    <row r="10717" customFormat="1" x14ac:dyDescent="0.45"/>
    <row r="10718" customFormat="1" x14ac:dyDescent="0.45"/>
    <row r="10719" customFormat="1" x14ac:dyDescent="0.45"/>
    <row r="10720" customFormat="1" x14ac:dyDescent="0.45"/>
    <row r="10721" customFormat="1" x14ac:dyDescent="0.45"/>
    <row r="10722" customFormat="1" x14ac:dyDescent="0.45"/>
    <row r="10723" customFormat="1" x14ac:dyDescent="0.45"/>
    <row r="10724" customFormat="1" x14ac:dyDescent="0.45"/>
    <row r="10725" customFormat="1" x14ac:dyDescent="0.45"/>
    <row r="10726" customFormat="1" x14ac:dyDescent="0.45"/>
    <row r="10727" customFormat="1" x14ac:dyDescent="0.45"/>
    <row r="10728" customFormat="1" x14ac:dyDescent="0.45"/>
    <row r="10729" customFormat="1" x14ac:dyDescent="0.45"/>
    <row r="10730" customFormat="1" x14ac:dyDescent="0.45"/>
    <row r="10731" customFormat="1" x14ac:dyDescent="0.45"/>
    <row r="10732" customFormat="1" x14ac:dyDescent="0.45"/>
    <row r="10733" customFormat="1" x14ac:dyDescent="0.45"/>
    <row r="10734" customFormat="1" x14ac:dyDescent="0.45"/>
    <row r="10735" customFormat="1" x14ac:dyDescent="0.45"/>
    <row r="10736" customFormat="1" x14ac:dyDescent="0.45"/>
    <row r="10737" customFormat="1" x14ac:dyDescent="0.45"/>
    <row r="10738" customFormat="1" x14ac:dyDescent="0.45"/>
    <row r="10739" customFormat="1" x14ac:dyDescent="0.45"/>
    <row r="10740" customFormat="1" x14ac:dyDescent="0.45"/>
    <row r="10741" customFormat="1" x14ac:dyDescent="0.45"/>
    <row r="10742" customFormat="1" x14ac:dyDescent="0.45"/>
    <row r="10743" customFormat="1" x14ac:dyDescent="0.45"/>
    <row r="10744" customFormat="1" x14ac:dyDescent="0.45"/>
    <row r="10745" customFormat="1" x14ac:dyDescent="0.45"/>
    <row r="10746" customFormat="1" x14ac:dyDescent="0.45"/>
    <row r="10747" customFormat="1" x14ac:dyDescent="0.45"/>
    <row r="10748" customFormat="1" x14ac:dyDescent="0.45"/>
    <row r="10749" customFormat="1" x14ac:dyDescent="0.45"/>
    <row r="10750" customFormat="1" x14ac:dyDescent="0.45"/>
    <row r="10751" customFormat="1" x14ac:dyDescent="0.45"/>
    <row r="10752" customFormat="1" x14ac:dyDescent="0.45"/>
    <row r="10753" customFormat="1" x14ac:dyDescent="0.45"/>
    <row r="10754" customFormat="1" x14ac:dyDescent="0.45"/>
    <row r="10755" customFormat="1" x14ac:dyDescent="0.45"/>
    <row r="10756" customFormat="1" x14ac:dyDescent="0.45"/>
    <row r="10757" customFormat="1" x14ac:dyDescent="0.45"/>
    <row r="10758" customFormat="1" x14ac:dyDescent="0.45"/>
    <row r="10759" customFormat="1" x14ac:dyDescent="0.45"/>
    <row r="10760" customFormat="1" x14ac:dyDescent="0.45"/>
    <row r="10761" customFormat="1" x14ac:dyDescent="0.45"/>
    <row r="10762" customFormat="1" x14ac:dyDescent="0.45"/>
    <row r="10763" customFormat="1" x14ac:dyDescent="0.45"/>
    <row r="10764" customFormat="1" x14ac:dyDescent="0.45"/>
    <row r="10765" customFormat="1" x14ac:dyDescent="0.45"/>
    <row r="10766" customFormat="1" x14ac:dyDescent="0.45"/>
    <row r="10767" customFormat="1" x14ac:dyDescent="0.45"/>
    <row r="10768" customFormat="1" x14ac:dyDescent="0.45"/>
    <row r="10769" customFormat="1" x14ac:dyDescent="0.45"/>
    <row r="10770" customFormat="1" x14ac:dyDescent="0.45"/>
    <row r="10771" customFormat="1" x14ac:dyDescent="0.45"/>
    <row r="10772" customFormat="1" x14ac:dyDescent="0.45"/>
    <row r="10773" customFormat="1" x14ac:dyDescent="0.45"/>
    <row r="10774" customFormat="1" x14ac:dyDescent="0.45"/>
    <row r="10775" customFormat="1" x14ac:dyDescent="0.45"/>
    <row r="10776" customFormat="1" x14ac:dyDescent="0.45"/>
    <row r="10777" customFormat="1" x14ac:dyDescent="0.45"/>
    <row r="10778" customFormat="1" x14ac:dyDescent="0.45"/>
    <row r="10779" customFormat="1" x14ac:dyDescent="0.45"/>
    <row r="10780" customFormat="1" x14ac:dyDescent="0.45"/>
    <row r="10781" customFormat="1" x14ac:dyDescent="0.45"/>
    <row r="10782" customFormat="1" x14ac:dyDescent="0.45"/>
    <row r="10783" customFormat="1" x14ac:dyDescent="0.45"/>
    <row r="10784" customFormat="1" x14ac:dyDescent="0.45"/>
    <row r="10785" customFormat="1" x14ac:dyDescent="0.45"/>
    <row r="10786" customFormat="1" x14ac:dyDescent="0.45"/>
    <row r="10787" customFormat="1" x14ac:dyDescent="0.45"/>
    <row r="10788" customFormat="1" x14ac:dyDescent="0.45"/>
    <row r="10789" customFormat="1" x14ac:dyDescent="0.45"/>
    <row r="10790" customFormat="1" x14ac:dyDescent="0.45"/>
    <row r="10791" customFormat="1" x14ac:dyDescent="0.45"/>
    <row r="10792" customFormat="1" x14ac:dyDescent="0.45"/>
    <row r="10793" customFormat="1" x14ac:dyDescent="0.45"/>
    <row r="10794" customFormat="1" x14ac:dyDescent="0.45"/>
    <row r="10795" customFormat="1" x14ac:dyDescent="0.45"/>
    <row r="10796" customFormat="1" x14ac:dyDescent="0.45"/>
    <row r="10797" customFormat="1" x14ac:dyDescent="0.45"/>
    <row r="10798" customFormat="1" x14ac:dyDescent="0.45"/>
    <row r="10799" customFormat="1" x14ac:dyDescent="0.45"/>
    <row r="10800" customFormat="1" x14ac:dyDescent="0.45"/>
    <row r="10801" customFormat="1" x14ac:dyDescent="0.45"/>
    <row r="10802" customFormat="1" x14ac:dyDescent="0.45"/>
    <row r="10803" customFormat="1" x14ac:dyDescent="0.45"/>
    <row r="10804" customFormat="1" x14ac:dyDescent="0.45"/>
    <row r="10805" customFormat="1" x14ac:dyDescent="0.45"/>
    <row r="10806" customFormat="1" x14ac:dyDescent="0.45"/>
    <row r="10807" customFormat="1" x14ac:dyDescent="0.45"/>
    <row r="10808" customFormat="1" x14ac:dyDescent="0.45"/>
    <row r="10809" customFormat="1" x14ac:dyDescent="0.45"/>
    <row r="10810" customFormat="1" x14ac:dyDescent="0.45"/>
    <row r="10811" customFormat="1" x14ac:dyDescent="0.45"/>
    <row r="10812" customFormat="1" x14ac:dyDescent="0.45"/>
    <row r="10813" customFormat="1" x14ac:dyDescent="0.45"/>
    <row r="10814" customFormat="1" x14ac:dyDescent="0.45"/>
    <row r="10815" customFormat="1" x14ac:dyDescent="0.45"/>
    <row r="10816" customFormat="1" x14ac:dyDescent="0.45"/>
    <row r="10817" customFormat="1" x14ac:dyDescent="0.45"/>
    <row r="10818" customFormat="1" x14ac:dyDescent="0.45"/>
    <row r="10819" customFormat="1" x14ac:dyDescent="0.45"/>
    <row r="10820" customFormat="1" x14ac:dyDescent="0.45"/>
    <row r="10821" customFormat="1" x14ac:dyDescent="0.45"/>
    <row r="10822" customFormat="1" x14ac:dyDescent="0.45"/>
    <row r="10823" customFormat="1" x14ac:dyDescent="0.45"/>
    <row r="10824" customFormat="1" x14ac:dyDescent="0.45"/>
    <row r="10825" customFormat="1" x14ac:dyDescent="0.45"/>
    <row r="10826" customFormat="1" x14ac:dyDescent="0.45"/>
    <row r="10827" customFormat="1" x14ac:dyDescent="0.45"/>
    <row r="10828" customFormat="1" x14ac:dyDescent="0.45"/>
    <row r="10829" customFormat="1" x14ac:dyDescent="0.45"/>
    <row r="10830" customFormat="1" x14ac:dyDescent="0.45"/>
    <row r="10831" customFormat="1" x14ac:dyDescent="0.45"/>
    <row r="10832" customFormat="1" x14ac:dyDescent="0.45"/>
    <row r="10833" customFormat="1" x14ac:dyDescent="0.45"/>
    <row r="10834" customFormat="1" x14ac:dyDescent="0.45"/>
    <row r="10835" customFormat="1" x14ac:dyDescent="0.45"/>
    <row r="10836" customFormat="1" x14ac:dyDescent="0.45"/>
    <row r="10837" customFormat="1" x14ac:dyDescent="0.45"/>
    <row r="10838" customFormat="1" x14ac:dyDescent="0.45"/>
    <row r="10839" customFormat="1" x14ac:dyDescent="0.45"/>
    <row r="10840" customFormat="1" x14ac:dyDescent="0.45"/>
    <row r="10841" customFormat="1" x14ac:dyDescent="0.45"/>
    <row r="10842" customFormat="1" x14ac:dyDescent="0.45"/>
    <row r="10843" customFormat="1" x14ac:dyDescent="0.45"/>
    <row r="10844" customFormat="1" x14ac:dyDescent="0.45"/>
    <row r="10845" customFormat="1" x14ac:dyDescent="0.45"/>
    <row r="10846" customFormat="1" x14ac:dyDescent="0.45"/>
    <row r="10847" customFormat="1" x14ac:dyDescent="0.45"/>
    <row r="10848" customFormat="1" x14ac:dyDescent="0.45"/>
    <row r="10849" customFormat="1" x14ac:dyDescent="0.45"/>
    <row r="10850" customFormat="1" x14ac:dyDescent="0.45"/>
    <row r="10851" customFormat="1" x14ac:dyDescent="0.45"/>
    <row r="10852" customFormat="1" x14ac:dyDescent="0.45"/>
    <row r="10853" customFormat="1" x14ac:dyDescent="0.45"/>
    <row r="10854" customFormat="1" x14ac:dyDescent="0.45"/>
    <row r="10855" customFormat="1" x14ac:dyDescent="0.45"/>
    <row r="10856" customFormat="1" x14ac:dyDescent="0.45"/>
    <row r="10857" customFormat="1" x14ac:dyDescent="0.45"/>
    <row r="10858" customFormat="1" x14ac:dyDescent="0.45"/>
    <row r="10859" customFormat="1" x14ac:dyDescent="0.45"/>
    <row r="10860" customFormat="1" x14ac:dyDescent="0.45"/>
    <row r="10861" customFormat="1" x14ac:dyDescent="0.45"/>
    <row r="10862" customFormat="1" x14ac:dyDescent="0.45"/>
    <row r="10863" customFormat="1" x14ac:dyDescent="0.45"/>
    <row r="10864" customFormat="1" x14ac:dyDescent="0.45"/>
    <row r="10865" customFormat="1" x14ac:dyDescent="0.45"/>
    <row r="10866" customFormat="1" x14ac:dyDescent="0.45"/>
    <row r="10867" customFormat="1" x14ac:dyDescent="0.45"/>
    <row r="10868" customFormat="1" x14ac:dyDescent="0.45"/>
    <row r="10869" customFormat="1" x14ac:dyDescent="0.45"/>
    <row r="10870" customFormat="1" x14ac:dyDescent="0.45"/>
    <row r="10871" customFormat="1" x14ac:dyDescent="0.45"/>
    <row r="10872" customFormat="1" x14ac:dyDescent="0.45"/>
    <row r="10873" customFormat="1" x14ac:dyDescent="0.45"/>
    <row r="10874" customFormat="1" x14ac:dyDescent="0.45"/>
    <row r="10875" customFormat="1" x14ac:dyDescent="0.45"/>
    <row r="10876" customFormat="1" x14ac:dyDescent="0.45"/>
    <row r="10877" customFormat="1" x14ac:dyDescent="0.45"/>
    <row r="10878" customFormat="1" x14ac:dyDescent="0.45"/>
    <row r="10879" customFormat="1" x14ac:dyDescent="0.45"/>
    <row r="10880" customFormat="1" x14ac:dyDescent="0.45"/>
    <row r="10881" customFormat="1" x14ac:dyDescent="0.45"/>
    <row r="10882" customFormat="1" x14ac:dyDescent="0.45"/>
    <row r="10883" customFormat="1" x14ac:dyDescent="0.45"/>
    <row r="10884" customFormat="1" x14ac:dyDescent="0.45"/>
    <row r="10885" customFormat="1" x14ac:dyDescent="0.45"/>
    <row r="10886" customFormat="1" x14ac:dyDescent="0.45"/>
    <row r="10887" customFormat="1" x14ac:dyDescent="0.45"/>
    <row r="10888" customFormat="1" x14ac:dyDescent="0.45"/>
    <row r="10889" customFormat="1" x14ac:dyDescent="0.45"/>
    <row r="10890" customFormat="1" x14ac:dyDescent="0.45"/>
    <row r="10891" customFormat="1" x14ac:dyDescent="0.45"/>
    <row r="10892" customFormat="1" x14ac:dyDescent="0.45"/>
    <row r="10893" customFormat="1" x14ac:dyDescent="0.45"/>
    <row r="10894" customFormat="1" x14ac:dyDescent="0.45"/>
    <row r="10895" customFormat="1" x14ac:dyDescent="0.45"/>
    <row r="10896" customFormat="1" x14ac:dyDescent="0.45"/>
    <row r="10897" customFormat="1" x14ac:dyDescent="0.45"/>
    <row r="10898" customFormat="1" x14ac:dyDescent="0.45"/>
    <row r="10899" customFormat="1" x14ac:dyDescent="0.45"/>
    <row r="10900" customFormat="1" x14ac:dyDescent="0.45"/>
    <row r="10901" customFormat="1" x14ac:dyDescent="0.45"/>
    <row r="10902" customFormat="1" x14ac:dyDescent="0.45"/>
    <row r="10903" customFormat="1" x14ac:dyDescent="0.45"/>
    <row r="10904" customFormat="1" x14ac:dyDescent="0.45"/>
    <row r="10905" customFormat="1" x14ac:dyDescent="0.45"/>
    <row r="10906" customFormat="1" x14ac:dyDescent="0.45"/>
    <row r="10907" customFormat="1" x14ac:dyDescent="0.45"/>
    <row r="10908" customFormat="1" x14ac:dyDescent="0.45"/>
    <row r="10909" customFormat="1" x14ac:dyDescent="0.45"/>
    <row r="10910" customFormat="1" x14ac:dyDescent="0.45"/>
    <row r="10911" customFormat="1" x14ac:dyDescent="0.45"/>
    <row r="10912" customFormat="1" x14ac:dyDescent="0.45"/>
    <row r="10913" customFormat="1" x14ac:dyDescent="0.45"/>
    <row r="10914" customFormat="1" x14ac:dyDescent="0.45"/>
    <row r="10915" customFormat="1" x14ac:dyDescent="0.45"/>
    <row r="10916" customFormat="1" x14ac:dyDescent="0.45"/>
    <row r="10917" customFormat="1" x14ac:dyDescent="0.45"/>
    <row r="10918" customFormat="1" x14ac:dyDescent="0.45"/>
    <row r="10919" customFormat="1" x14ac:dyDescent="0.45"/>
    <row r="10920" customFormat="1" x14ac:dyDescent="0.45"/>
    <row r="10921" customFormat="1" x14ac:dyDescent="0.45"/>
    <row r="10922" customFormat="1" x14ac:dyDescent="0.45"/>
    <row r="10923" customFormat="1" x14ac:dyDescent="0.45"/>
    <row r="10924" customFormat="1" x14ac:dyDescent="0.45"/>
    <row r="10925" customFormat="1" x14ac:dyDescent="0.45"/>
    <row r="10926" customFormat="1" x14ac:dyDescent="0.45"/>
    <row r="10927" customFormat="1" x14ac:dyDescent="0.45"/>
    <row r="10928" customFormat="1" x14ac:dyDescent="0.45"/>
    <row r="10929" customFormat="1" x14ac:dyDescent="0.45"/>
    <row r="10930" customFormat="1" x14ac:dyDescent="0.45"/>
    <row r="10931" customFormat="1" x14ac:dyDescent="0.45"/>
    <row r="10932" customFormat="1" x14ac:dyDescent="0.45"/>
    <row r="10933" customFormat="1" x14ac:dyDescent="0.45"/>
    <row r="10934" customFormat="1" x14ac:dyDescent="0.45"/>
    <row r="10935" customFormat="1" x14ac:dyDescent="0.45"/>
    <row r="10936" customFormat="1" x14ac:dyDescent="0.45"/>
    <row r="10937" customFormat="1" x14ac:dyDescent="0.45"/>
    <row r="10938" customFormat="1" x14ac:dyDescent="0.45"/>
    <row r="10939" customFormat="1" x14ac:dyDescent="0.45"/>
    <row r="10940" customFormat="1" x14ac:dyDescent="0.45"/>
    <row r="10941" customFormat="1" x14ac:dyDescent="0.45"/>
    <row r="10942" customFormat="1" x14ac:dyDescent="0.45"/>
    <row r="10943" customFormat="1" x14ac:dyDescent="0.45"/>
    <row r="10944" customFormat="1" x14ac:dyDescent="0.45"/>
    <row r="10945" customFormat="1" x14ac:dyDescent="0.45"/>
    <row r="10946" customFormat="1" x14ac:dyDescent="0.45"/>
    <row r="10947" customFormat="1" x14ac:dyDescent="0.45"/>
    <row r="10948" customFormat="1" x14ac:dyDescent="0.45"/>
    <row r="10949" customFormat="1" x14ac:dyDescent="0.45"/>
    <row r="10950" customFormat="1" x14ac:dyDescent="0.45"/>
    <row r="10951" customFormat="1" x14ac:dyDescent="0.45"/>
    <row r="10952" customFormat="1" x14ac:dyDescent="0.45"/>
    <row r="10953" customFormat="1" x14ac:dyDescent="0.45"/>
    <row r="10954" customFormat="1" x14ac:dyDescent="0.45"/>
    <row r="10955" customFormat="1" x14ac:dyDescent="0.45"/>
    <row r="10956" customFormat="1" x14ac:dyDescent="0.45"/>
    <row r="10957" customFormat="1" x14ac:dyDescent="0.45"/>
    <row r="10958" customFormat="1" x14ac:dyDescent="0.45"/>
    <row r="10959" customFormat="1" x14ac:dyDescent="0.45"/>
    <row r="10960" customFormat="1" x14ac:dyDescent="0.45"/>
    <row r="10961" customFormat="1" x14ac:dyDescent="0.45"/>
    <row r="10962" customFormat="1" x14ac:dyDescent="0.45"/>
    <row r="10963" customFormat="1" x14ac:dyDescent="0.45"/>
    <row r="10964" customFormat="1" x14ac:dyDescent="0.45"/>
    <row r="10965" customFormat="1" x14ac:dyDescent="0.45"/>
    <row r="10966" customFormat="1" x14ac:dyDescent="0.45"/>
    <row r="10967" customFormat="1" x14ac:dyDescent="0.45"/>
    <row r="10968" customFormat="1" x14ac:dyDescent="0.45"/>
    <row r="10969" customFormat="1" x14ac:dyDescent="0.45"/>
    <row r="10970" customFormat="1" x14ac:dyDescent="0.45"/>
    <row r="10971" customFormat="1" x14ac:dyDescent="0.45"/>
    <row r="10972" customFormat="1" x14ac:dyDescent="0.45"/>
    <row r="10973" customFormat="1" x14ac:dyDescent="0.45"/>
    <row r="10974" customFormat="1" x14ac:dyDescent="0.45"/>
    <row r="10975" customFormat="1" x14ac:dyDescent="0.45"/>
    <row r="10976" customFormat="1" x14ac:dyDescent="0.45"/>
    <row r="10977" customFormat="1" x14ac:dyDescent="0.45"/>
    <row r="10978" customFormat="1" x14ac:dyDescent="0.45"/>
    <row r="10979" customFormat="1" x14ac:dyDescent="0.45"/>
    <row r="10980" customFormat="1" x14ac:dyDescent="0.45"/>
    <row r="10981" customFormat="1" x14ac:dyDescent="0.45"/>
    <row r="10982" customFormat="1" x14ac:dyDescent="0.45"/>
    <row r="10983" customFormat="1" x14ac:dyDescent="0.45"/>
    <row r="10984" customFormat="1" x14ac:dyDescent="0.45"/>
    <row r="10985" customFormat="1" x14ac:dyDescent="0.45"/>
    <row r="10986" customFormat="1" x14ac:dyDescent="0.45"/>
    <row r="10987" customFormat="1" x14ac:dyDescent="0.45"/>
    <row r="10988" customFormat="1" x14ac:dyDescent="0.45"/>
    <row r="10989" customFormat="1" x14ac:dyDescent="0.45"/>
    <row r="10990" customFormat="1" x14ac:dyDescent="0.45"/>
    <row r="10991" customFormat="1" x14ac:dyDescent="0.45"/>
    <row r="10992" customFormat="1" x14ac:dyDescent="0.45"/>
    <row r="10993" customFormat="1" x14ac:dyDescent="0.45"/>
    <row r="10994" customFormat="1" x14ac:dyDescent="0.45"/>
    <row r="10995" customFormat="1" x14ac:dyDescent="0.45"/>
    <row r="10996" customFormat="1" x14ac:dyDescent="0.45"/>
    <row r="10997" customFormat="1" x14ac:dyDescent="0.45"/>
    <row r="10998" customFormat="1" x14ac:dyDescent="0.45"/>
    <row r="10999" customFormat="1" x14ac:dyDescent="0.45"/>
    <row r="11000" customFormat="1" x14ac:dyDescent="0.45"/>
    <row r="11001" customFormat="1" x14ac:dyDescent="0.45"/>
    <row r="11002" customFormat="1" x14ac:dyDescent="0.45"/>
    <row r="11003" customFormat="1" x14ac:dyDescent="0.45"/>
    <row r="11004" customFormat="1" x14ac:dyDescent="0.45"/>
    <row r="11005" customFormat="1" x14ac:dyDescent="0.45"/>
    <row r="11006" customFormat="1" x14ac:dyDescent="0.45"/>
    <row r="11007" customFormat="1" x14ac:dyDescent="0.45"/>
    <row r="11008" customFormat="1" x14ac:dyDescent="0.45"/>
    <row r="11009" customFormat="1" x14ac:dyDescent="0.45"/>
    <row r="11010" customFormat="1" x14ac:dyDescent="0.45"/>
    <row r="11011" customFormat="1" x14ac:dyDescent="0.45"/>
    <row r="11012" customFormat="1" x14ac:dyDescent="0.45"/>
    <row r="11013" customFormat="1" x14ac:dyDescent="0.45"/>
    <row r="11014" customFormat="1" x14ac:dyDescent="0.45"/>
    <row r="11015" customFormat="1" x14ac:dyDescent="0.45"/>
    <row r="11016" customFormat="1" x14ac:dyDescent="0.45"/>
    <row r="11017" customFormat="1" x14ac:dyDescent="0.45"/>
    <row r="11018" customFormat="1" x14ac:dyDescent="0.45"/>
    <row r="11019" customFormat="1" x14ac:dyDescent="0.45"/>
    <row r="11020" customFormat="1" x14ac:dyDescent="0.45"/>
    <row r="11021" customFormat="1" x14ac:dyDescent="0.45"/>
    <row r="11022" customFormat="1" x14ac:dyDescent="0.45"/>
    <row r="11023" customFormat="1" x14ac:dyDescent="0.45"/>
    <row r="11024" customFormat="1" x14ac:dyDescent="0.45"/>
    <row r="11025" customFormat="1" x14ac:dyDescent="0.45"/>
    <row r="11026" customFormat="1" x14ac:dyDescent="0.45"/>
    <row r="11027" customFormat="1" x14ac:dyDescent="0.45"/>
    <row r="11028" customFormat="1" x14ac:dyDescent="0.45"/>
    <row r="11029" customFormat="1" x14ac:dyDescent="0.45"/>
    <row r="11030" customFormat="1" x14ac:dyDescent="0.45"/>
    <row r="11031" customFormat="1" x14ac:dyDescent="0.45"/>
    <row r="11032" customFormat="1" x14ac:dyDescent="0.45"/>
    <row r="11033" customFormat="1" x14ac:dyDescent="0.45"/>
    <row r="11034" customFormat="1" x14ac:dyDescent="0.45"/>
    <row r="11035" customFormat="1" x14ac:dyDescent="0.45"/>
    <row r="11036" customFormat="1" x14ac:dyDescent="0.45"/>
    <row r="11037" customFormat="1" x14ac:dyDescent="0.45"/>
    <row r="11038" customFormat="1" x14ac:dyDescent="0.45"/>
    <row r="11039" customFormat="1" x14ac:dyDescent="0.45"/>
    <row r="11040" customFormat="1" x14ac:dyDescent="0.45"/>
    <row r="11041" customFormat="1" x14ac:dyDescent="0.45"/>
    <row r="11042" customFormat="1" x14ac:dyDescent="0.45"/>
    <row r="11043" customFormat="1" x14ac:dyDescent="0.45"/>
    <row r="11044" customFormat="1" x14ac:dyDescent="0.45"/>
    <row r="11045" customFormat="1" x14ac:dyDescent="0.45"/>
    <row r="11046" customFormat="1" x14ac:dyDescent="0.45"/>
    <row r="11047" customFormat="1" x14ac:dyDescent="0.45"/>
    <row r="11048" customFormat="1" x14ac:dyDescent="0.45"/>
    <row r="11049" customFormat="1" x14ac:dyDescent="0.45"/>
    <row r="11050" customFormat="1" x14ac:dyDescent="0.45"/>
    <row r="11051" customFormat="1" x14ac:dyDescent="0.45"/>
    <row r="11052" customFormat="1" x14ac:dyDescent="0.45"/>
    <row r="11053" customFormat="1" x14ac:dyDescent="0.45"/>
    <row r="11054" customFormat="1" x14ac:dyDescent="0.45"/>
    <row r="11055" customFormat="1" x14ac:dyDescent="0.45"/>
    <row r="11056" customFormat="1" x14ac:dyDescent="0.45"/>
    <row r="11057" customFormat="1" x14ac:dyDescent="0.45"/>
    <row r="11058" customFormat="1" x14ac:dyDescent="0.45"/>
    <row r="11059" customFormat="1" x14ac:dyDescent="0.45"/>
    <row r="11060" customFormat="1" x14ac:dyDescent="0.45"/>
    <row r="11061" customFormat="1" x14ac:dyDescent="0.45"/>
    <row r="11062" customFormat="1" x14ac:dyDescent="0.45"/>
    <row r="11063" customFormat="1" x14ac:dyDescent="0.45"/>
    <row r="11064" customFormat="1" x14ac:dyDescent="0.45"/>
    <row r="11065" customFormat="1" x14ac:dyDescent="0.45"/>
    <row r="11066" customFormat="1" x14ac:dyDescent="0.45"/>
    <row r="11067" customFormat="1" x14ac:dyDescent="0.45"/>
    <row r="11068" customFormat="1" x14ac:dyDescent="0.45"/>
    <row r="11069" customFormat="1" x14ac:dyDescent="0.45"/>
    <row r="11070" customFormat="1" x14ac:dyDescent="0.45"/>
    <row r="11071" customFormat="1" x14ac:dyDescent="0.45"/>
    <row r="11072" customFormat="1" x14ac:dyDescent="0.45"/>
    <row r="11073" customFormat="1" x14ac:dyDescent="0.45"/>
    <row r="11074" customFormat="1" x14ac:dyDescent="0.45"/>
    <row r="11075" customFormat="1" x14ac:dyDescent="0.45"/>
    <row r="11076" customFormat="1" x14ac:dyDescent="0.45"/>
    <row r="11077" customFormat="1" x14ac:dyDescent="0.45"/>
    <row r="11078" customFormat="1" x14ac:dyDescent="0.45"/>
    <row r="11079" customFormat="1" x14ac:dyDescent="0.45"/>
    <row r="11080" customFormat="1" x14ac:dyDescent="0.45"/>
    <row r="11081" customFormat="1" x14ac:dyDescent="0.45"/>
    <row r="11082" customFormat="1" x14ac:dyDescent="0.45"/>
    <row r="11083" customFormat="1" x14ac:dyDescent="0.45"/>
    <row r="11084" customFormat="1" x14ac:dyDescent="0.45"/>
    <row r="11085" customFormat="1" x14ac:dyDescent="0.45"/>
    <row r="11086" customFormat="1" x14ac:dyDescent="0.45"/>
    <row r="11087" customFormat="1" x14ac:dyDescent="0.45"/>
    <row r="11088" customFormat="1" x14ac:dyDescent="0.45"/>
    <row r="11089" customFormat="1" x14ac:dyDescent="0.45"/>
    <row r="11090" customFormat="1" x14ac:dyDescent="0.45"/>
    <row r="11091" customFormat="1" x14ac:dyDescent="0.45"/>
    <row r="11092" customFormat="1" x14ac:dyDescent="0.45"/>
    <row r="11093" customFormat="1" x14ac:dyDescent="0.45"/>
    <row r="11094" customFormat="1" x14ac:dyDescent="0.45"/>
    <row r="11095" customFormat="1" x14ac:dyDescent="0.45"/>
    <row r="11096" customFormat="1" x14ac:dyDescent="0.45"/>
    <row r="11097" customFormat="1" x14ac:dyDescent="0.45"/>
    <row r="11098" customFormat="1" x14ac:dyDescent="0.45"/>
    <row r="11099" customFormat="1" x14ac:dyDescent="0.45"/>
    <row r="11100" customFormat="1" x14ac:dyDescent="0.45"/>
    <row r="11101" customFormat="1" x14ac:dyDescent="0.45"/>
    <row r="11102" customFormat="1" x14ac:dyDescent="0.45"/>
    <row r="11103" customFormat="1" x14ac:dyDescent="0.45"/>
    <row r="11104" customFormat="1" x14ac:dyDescent="0.45"/>
    <row r="11105" customFormat="1" x14ac:dyDescent="0.45"/>
    <row r="11106" customFormat="1" x14ac:dyDescent="0.45"/>
    <row r="11107" customFormat="1" x14ac:dyDescent="0.45"/>
    <row r="11108" customFormat="1" x14ac:dyDescent="0.45"/>
    <row r="11109" customFormat="1" x14ac:dyDescent="0.45"/>
    <row r="11110" customFormat="1" x14ac:dyDescent="0.45"/>
    <row r="11111" customFormat="1" x14ac:dyDescent="0.45"/>
    <row r="11112" customFormat="1" x14ac:dyDescent="0.45"/>
    <row r="11113" customFormat="1" x14ac:dyDescent="0.45"/>
    <row r="11114" customFormat="1" x14ac:dyDescent="0.45"/>
    <row r="11115" customFormat="1" x14ac:dyDescent="0.45"/>
    <row r="11116" customFormat="1" x14ac:dyDescent="0.45"/>
    <row r="11117" customFormat="1" x14ac:dyDescent="0.45"/>
    <row r="11118" customFormat="1" x14ac:dyDescent="0.45"/>
    <row r="11119" customFormat="1" x14ac:dyDescent="0.45"/>
    <row r="11120" customFormat="1" x14ac:dyDescent="0.45"/>
    <row r="11121" customFormat="1" x14ac:dyDescent="0.45"/>
    <row r="11122" customFormat="1" x14ac:dyDescent="0.45"/>
    <row r="11123" customFormat="1" x14ac:dyDescent="0.45"/>
    <row r="11124" customFormat="1" x14ac:dyDescent="0.45"/>
    <row r="11125" customFormat="1" x14ac:dyDescent="0.45"/>
    <row r="11126" customFormat="1" x14ac:dyDescent="0.45"/>
    <row r="11127" customFormat="1" x14ac:dyDescent="0.45"/>
    <row r="11128" customFormat="1" x14ac:dyDescent="0.45"/>
    <row r="11129" customFormat="1" x14ac:dyDescent="0.45"/>
    <row r="11130" customFormat="1" x14ac:dyDescent="0.45"/>
    <row r="11131" customFormat="1" x14ac:dyDescent="0.45"/>
    <row r="11132" customFormat="1" x14ac:dyDescent="0.45"/>
    <row r="11133" customFormat="1" x14ac:dyDescent="0.45"/>
    <row r="11134" customFormat="1" x14ac:dyDescent="0.45"/>
    <row r="11135" customFormat="1" x14ac:dyDescent="0.45"/>
    <row r="11136" customFormat="1" x14ac:dyDescent="0.45"/>
    <row r="11137" customFormat="1" x14ac:dyDescent="0.45"/>
    <row r="11138" customFormat="1" x14ac:dyDescent="0.45"/>
    <row r="11139" customFormat="1" x14ac:dyDescent="0.45"/>
    <row r="11140" customFormat="1" x14ac:dyDescent="0.45"/>
    <row r="11141" customFormat="1" x14ac:dyDescent="0.45"/>
    <row r="11142" customFormat="1" x14ac:dyDescent="0.45"/>
    <row r="11143" customFormat="1" x14ac:dyDescent="0.45"/>
    <row r="11144" customFormat="1" x14ac:dyDescent="0.45"/>
    <row r="11145" customFormat="1" x14ac:dyDescent="0.45"/>
    <row r="11146" customFormat="1" x14ac:dyDescent="0.45"/>
    <row r="11147" customFormat="1" x14ac:dyDescent="0.45"/>
    <row r="11148" customFormat="1" x14ac:dyDescent="0.45"/>
    <row r="11149" customFormat="1" x14ac:dyDescent="0.45"/>
    <row r="11150" customFormat="1" x14ac:dyDescent="0.45"/>
    <row r="11151" customFormat="1" x14ac:dyDescent="0.45"/>
    <row r="11152" customFormat="1" x14ac:dyDescent="0.45"/>
    <row r="11153" customFormat="1" x14ac:dyDescent="0.45"/>
    <row r="11154" customFormat="1" x14ac:dyDescent="0.45"/>
    <row r="11155" customFormat="1" x14ac:dyDescent="0.45"/>
    <row r="11156" customFormat="1" x14ac:dyDescent="0.45"/>
    <row r="11157" customFormat="1" x14ac:dyDescent="0.45"/>
    <row r="11158" customFormat="1" x14ac:dyDescent="0.45"/>
    <row r="11159" customFormat="1" x14ac:dyDescent="0.45"/>
    <row r="11160" customFormat="1" x14ac:dyDescent="0.45"/>
    <row r="11161" customFormat="1" x14ac:dyDescent="0.45"/>
    <row r="11162" customFormat="1" x14ac:dyDescent="0.45"/>
    <row r="11163" customFormat="1" x14ac:dyDescent="0.45"/>
    <row r="11164" customFormat="1" x14ac:dyDescent="0.45"/>
    <row r="11165" customFormat="1" x14ac:dyDescent="0.45"/>
    <row r="11166" customFormat="1" x14ac:dyDescent="0.45"/>
    <row r="11167" customFormat="1" x14ac:dyDescent="0.45"/>
    <row r="11168" customFormat="1" x14ac:dyDescent="0.45"/>
    <row r="11169" customFormat="1" x14ac:dyDescent="0.45"/>
    <row r="11170" customFormat="1" x14ac:dyDescent="0.45"/>
    <row r="11171" customFormat="1" x14ac:dyDescent="0.45"/>
    <row r="11172" customFormat="1" x14ac:dyDescent="0.45"/>
    <row r="11173" customFormat="1" x14ac:dyDescent="0.45"/>
    <row r="11174" customFormat="1" x14ac:dyDescent="0.45"/>
    <row r="11175" customFormat="1" x14ac:dyDescent="0.45"/>
    <row r="11176" customFormat="1" x14ac:dyDescent="0.45"/>
    <row r="11177" customFormat="1" x14ac:dyDescent="0.45"/>
    <row r="11178" customFormat="1" x14ac:dyDescent="0.45"/>
    <row r="11179" customFormat="1" x14ac:dyDescent="0.45"/>
    <row r="11180" customFormat="1" x14ac:dyDescent="0.45"/>
    <row r="11181" customFormat="1" x14ac:dyDescent="0.45"/>
    <row r="11182" customFormat="1" x14ac:dyDescent="0.45"/>
    <row r="11183" customFormat="1" x14ac:dyDescent="0.45"/>
    <row r="11184" customFormat="1" x14ac:dyDescent="0.45"/>
    <row r="11185" customFormat="1" x14ac:dyDescent="0.45"/>
    <row r="11186" customFormat="1" x14ac:dyDescent="0.45"/>
    <row r="11187" customFormat="1" x14ac:dyDescent="0.45"/>
    <row r="11188" customFormat="1" x14ac:dyDescent="0.45"/>
    <row r="11189" customFormat="1" x14ac:dyDescent="0.45"/>
    <row r="11190" customFormat="1" x14ac:dyDescent="0.45"/>
    <row r="11191" customFormat="1" x14ac:dyDescent="0.45"/>
    <row r="11192" customFormat="1" x14ac:dyDescent="0.45"/>
    <row r="11193" customFormat="1" x14ac:dyDescent="0.45"/>
    <row r="11194" customFormat="1" x14ac:dyDescent="0.45"/>
    <row r="11195" customFormat="1" x14ac:dyDescent="0.45"/>
    <row r="11196" customFormat="1" x14ac:dyDescent="0.45"/>
    <row r="11197" customFormat="1" x14ac:dyDescent="0.45"/>
    <row r="11198" customFormat="1" x14ac:dyDescent="0.45"/>
    <row r="11199" customFormat="1" x14ac:dyDescent="0.45"/>
    <row r="11200" customFormat="1" x14ac:dyDescent="0.45"/>
    <row r="11201" customFormat="1" x14ac:dyDescent="0.45"/>
    <row r="11202" customFormat="1" x14ac:dyDescent="0.45"/>
    <row r="11203" customFormat="1" x14ac:dyDescent="0.45"/>
    <row r="11204" customFormat="1" x14ac:dyDescent="0.45"/>
    <row r="11205" customFormat="1" x14ac:dyDescent="0.45"/>
    <row r="11206" customFormat="1" x14ac:dyDescent="0.45"/>
    <row r="11207" customFormat="1" x14ac:dyDescent="0.45"/>
    <row r="11208" customFormat="1" x14ac:dyDescent="0.45"/>
    <row r="11209" customFormat="1" x14ac:dyDescent="0.45"/>
    <row r="11210" customFormat="1" x14ac:dyDescent="0.45"/>
    <row r="11211" customFormat="1" x14ac:dyDescent="0.45"/>
    <row r="11212" customFormat="1" x14ac:dyDescent="0.45"/>
    <row r="11213" customFormat="1" x14ac:dyDescent="0.45"/>
    <row r="11214" customFormat="1" x14ac:dyDescent="0.45"/>
    <row r="11215" customFormat="1" x14ac:dyDescent="0.45"/>
    <row r="11216" customFormat="1" x14ac:dyDescent="0.45"/>
    <row r="11217" customFormat="1" x14ac:dyDescent="0.45"/>
    <row r="11218" customFormat="1" x14ac:dyDescent="0.45"/>
    <row r="11219" customFormat="1" x14ac:dyDescent="0.45"/>
    <row r="11220" customFormat="1" x14ac:dyDescent="0.45"/>
    <row r="11221" customFormat="1" x14ac:dyDescent="0.45"/>
    <row r="11222" customFormat="1" x14ac:dyDescent="0.45"/>
    <row r="11223" customFormat="1" x14ac:dyDescent="0.45"/>
    <row r="11224" customFormat="1" x14ac:dyDescent="0.45"/>
    <row r="11225" customFormat="1" x14ac:dyDescent="0.45"/>
    <row r="11226" customFormat="1" x14ac:dyDescent="0.45"/>
    <row r="11227" customFormat="1" x14ac:dyDescent="0.45"/>
    <row r="11228" customFormat="1" x14ac:dyDescent="0.45"/>
    <row r="11229" customFormat="1" x14ac:dyDescent="0.45"/>
    <row r="11230" customFormat="1" x14ac:dyDescent="0.45"/>
    <row r="11231" customFormat="1" x14ac:dyDescent="0.45"/>
    <row r="11232" customFormat="1" x14ac:dyDescent="0.45"/>
    <row r="11233" customFormat="1" x14ac:dyDescent="0.45"/>
    <row r="11234" customFormat="1" x14ac:dyDescent="0.45"/>
    <row r="11235" customFormat="1" x14ac:dyDescent="0.45"/>
    <row r="11236" customFormat="1" x14ac:dyDescent="0.45"/>
    <row r="11237" customFormat="1" x14ac:dyDescent="0.45"/>
    <row r="11238" customFormat="1" x14ac:dyDescent="0.45"/>
    <row r="11239" customFormat="1" x14ac:dyDescent="0.45"/>
    <row r="11240" customFormat="1" x14ac:dyDescent="0.45"/>
    <row r="11241" customFormat="1" x14ac:dyDescent="0.45"/>
    <row r="11242" customFormat="1" x14ac:dyDescent="0.45"/>
    <row r="11243" customFormat="1" x14ac:dyDescent="0.45"/>
    <row r="11244" customFormat="1" x14ac:dyDescent="0.45"/>
    <row r="11245" customFormat="1" x14ac:dyDescent="0.45"/>
    <row r="11246" customFormat="1" x14ac:dyDescent="0.45"/>
    <row r="11247" customFormat="1" x14ac:dyDescent="0.45"/>
    <row r="11248" customFormat="1" x14ac:dyDescent="0.45"/>
    <row r="11249" customFormat="1" x14ac:dyDescent="0.45"/>
    <row r="11250" customFormat="1" x14ac:dyDescent="0.45"/>
    <row r="11251" customFormat="1" x14ac:dyDescent="0.45"/>
    <row r="11252" customFormat="1" x14ac:dyDescent="0.45"/>
    <row r="11253" customFormat="1" x14ac:dyDescent="0.45"/>
    <row r="11254" customFormat="1" x14ac:dyDescent="0.45"/>
    <row r="11255" customFormat="1" x14ac:dyDescent="0.45"/>
    <row r="11256" customFormat="1" x14ac:dyDescent="0.45"/>
    <row r="11257" customFormat="1" x14ac:dyDescent="0.45"/>
    <row r="11258" customFormat="1" x14ac:dyDescent="0.45"/>
    <row r="11259" customFormat="1" x14ac:dyDescent="0.45"/>
    <row r="11260" customFormat="1" x14ac:dyDescent="0.45"/>
    <row r="11261" customFormat="1" x14ac:dyDescent="0.45"/>
    <row r="11262" customFormat="1" x14ac:dyDescent="0.45"/>
    <row r="11263" customFormat="1" x14ac:dyDescent="0.45"/>
    <row r="11264" customFormat="1" x14ac:dyDescent="0.45"/>
    <row r="11265" customFormat="1" x14ac:dyDescent="0.45"/>
    <row r="11266" customFormat="1" x14ac:dyDescent="0.45"/>
    <row r="11267" customFormat="1" x14ac:dyDescent="0.45"/>
    <row r="11268" customFormat="1" x14ac:dyDescent="0.45"/>
    <row r="11269" customFormat="1" x14ac:dyDescent="0.45"/>
    <row r="11270" customFormat="1" x14ac:dyDescent="0.45"/>
    <row r="11271" customFormat="1" x14ac:dyDescent="0.45"/>
    <row r="11272" customFormat="1" x14ac:dyDescent="0.45"/>
    <row r="11273" customFormat="1" x14ac:dyDescent="0.45"/>
    <row r="11274" customFormat="1" x14ac:dyDescent="0.45"/>
    <row r="11275" customFormat="1" x14ac:dyDescent="0.45"/>
    <row r="11276" customFormat="1" x14ac:dyDescent="0.45"/>
    <row r="11277" customFormat="1" x14ac:dyDescent="0.45"/>
    <row r="11278" customFormat="1" x14ac:dyDescent="0.45"/>
    <row r="11279" customFormat="1" x14ac:dyDescent="0.45"/>
    <row r="11280" customFormat="1" x14ac:dyDescent="0.45"/>
    <row r="11281" customFormat="1" x14ac:dyDescent="0.45"/>
    <row r="11282" customFormat="1" x14ac:dyDescent="0.45"/>
    <row r="11283" customFormat="1" x14ac:dyDescent="0.45"/>
    <row r="11284" customFormat="1" x14ac:dyDescent="0.45"/>
    <row r="11285" customFormat="1" x14ac:dyDescent="0.45"/>
    <row r="11286" customFormat="1" x14ac:dyDescent="0.45"/>
    <row r="11287" customFormat="1" x14ac:dyDescent="0.45"/>
    <row r="11288" customFormat="1" x14ac:dyDescent="0.45"/>
    <row r="11289" customFormat="1" x14ac:dyDescent="0.45"/>
    <row r="11290" customFormat="1" x14ac:dyDescent="0.45"/>
    <row r="11291" customFormat="1" x14ac:dyDescent="0.45"/>
    <row r="11292" customFormat="1" x14ac:dyDescent="0.45"/>
    <row r="11293" customFormat="1" x14ac:dyDescent="0.45"/>
    <row r="11294" customFormat="1" x14ac:dyDescent="0.45"/>
    <row r="11295" customFormat="1" x14ac:dyDescent="0.45"/>
    <row r="11296" customFormat="1" x14ac:dyDescent="0.45"/>
    <row r="11297" customFormat="1" x14ac:dyDescent="0.45"/>
    <row r="11298" customFormat="1" x14ac:dyDescent="0.45"/>
    <row r="11299" customFormat="1" x14ac:dyDescent="0.45"/>
    <row r="11300" customFormat="1" x14ac:dyDescent="0.45"/>
    <row r="11301" customFormat="1" x14ac:dyDescent="0.45"/>
    <row r="11302" customFormat="1" x14ac:dyDescent="0.45"/>
    <row r="11303" customFormat="1" x14ac:dyDescent="0.45"/>
    <row r="11304" customFormat="1" x14ac:dyDescent="0.45"/>
    <row r="11305" customFormat="1" x14ac:dyDescent="0.45"/>
    <row r="11306" customFormat="1" x14ac:dyDescent="0.45"/>
    <row r="11307" customFormat="1" x14ac:dyDescent="0.45"/>
    <row r="11308" customFormat="1" x14ac:dyDescent="0.45"/>
    <row r="11309" customFormat="1" x14ac:dyDescent="0.45"/>
    <row r="11310" customFormat="1" x14ac:dyDescent="0.45"/>
    <row r="11311" customFormat="1" x14ac:dyDescent="0.45"/>
    <row r="11312" customFormat="1" x14ac:dyDescent="0.45"/>
    <row r="11313" customFormat="1" x14ac:dyDescent="0.45"/>
    <row r="11314" customFormat="1" x14ac:dyDescent="0.45"/>
    <row r="11315" customFormat="1" x14ac:dyDescent="0.45"/>
    <row r="11316" customFormat="1" x14ac:dyDescent="0.45"/>
    <row r="11317" customFormat="1" x14ac:dyDescent="0.45"/>
    <row r="11318" customFormat="1" x14ac:dyDescent="0.45"/>
    <row r="11319" customFormat="1" x14ac:dyDescent="0.45"/>
    <row r="11320" customFormat="1" x14ac:dyDescent="0.45"/>
    <row r="11321" customFormat="1" x14ac:dyDescent="0.45"/>
    <row r="11322" customFormat="1" x14ac:dyDescent="0.45"/>
    <row r="11323" customFormat="1" x14ac:dyDescent="0.45"/>
    <row r="11324" customFormat="1" x14ac:dyDescent="0.45"/>
    <row r="11325" customFormat="1" x14ac:dyDescent="0.45"/>
    <row r="11326" customFormat="1" x14ac:dyDescent="0.45"/>
    <row r="11327" customFormat="1" x14ac:dyDescent="0.45"/>
    <row r="11328" customFormat="1" x14ac:dyDescent="0.45"/>
    <row r="11329" customFormat="1" x14ac:dyDescent="0.45"/>
    <row r="11330" customFormat="1" x14ac:dyDescent="0.45"/>
    <row r="11331" customFormat="1" x14ac:dyDescent="0.45"/>
    <row r="11332" customFormat="1" x14ac:dyDescent="0.45"/>
    <row r="11333" customFormat="1" x14ac:dyDescent="0.45"/>
    <row r="11334" customFormat="1" x14ac:dyDescent="0.45"/>
    <row r="11335" customFormat="1" x14ac:dyDescent="0.45"/>
    <row r="11336" customFormat="1" x14ac:dyDescent="0.45"/>
    <row r="11337" customFormat="1" x14ac:dyDescent="0.45"/>
    <row r="11338" customFormat="1" x14ac:dyDescent="0.45"/>
    <row r="11339" customFormat="1" x14ac:dyDescent="0.45"/>
    <row r="11340" customFormat="1" x14ac:dyDescent="0.45"/>
    <row r="11341" customFormat="1" x14ac:dyDescent="0.45"/>
    <row r="11342" customFormat="1" x14ac:dyDescent="0.45"/>
    <row r="11343" customFormat="1" x14ac:dyDescent="0.45"/>
    <row r="11344" customFormat="1" x14ac:dyDescent="0.45"/>
    <row r="11345" customFormat="1" x14ac:dyDescent="0.45"/>
    <row r="11346" customFormat="1" x14ac:dyDescent="0.45"/>
    <row r="11347" customFormat="1" x14ac:dyDescent="0.45"/>
    <row r="11348" customFormat="1" x14ac:dyDescent="0.45"/>
    <row r="11349" customFormat="1" x14ac:dyDescent="0.45"/>
    <row r="11350" customFormat="1" x14ac:dyDescent="0.45"/>
    <row r="11351" customFormat="1" x14ac:dyDescent="0.45"/>
    <row r="11352" customFormat="1" x14ac:dyDescent="0.45"/>
    <row r="11353" customFormat="1" x14ac:dyDescent="0.45"/>
    <row r="11354" customFormat="1" x14ac:dyDescent="0.45"/>
    <row r="11355" customFormat="1" x14ac:dyDescent="0.45"/>
    <row r="11356" customFormat="1" x14ac:dyDescent="0.45"/>
    <row r="11357" customFormat="1" x14ac:dyDescent="0.45"/>
    <row r="11358" customFormat="1" x14ac:dyDescent="0.45"/>
    <row r="11359" customFormat="1" x14ac:dyDescent="0.45"/>
    <row r="11360" customFormat="1" x14ac:dyDescent="0.45"/>
    <row r="11361" customFormat="1" x14ac:dyDescent="0.45"/>
    <row r="11362" customFormat="1" x14ac:dyDescent="0.45"/>
    <row r="11363" customFormat="1" x14ac:dyDescent="0.45"/>
    <row r="11364" customFormat="1" x14ac:dyDescent="0.45"/>
    <row r="11365" customFormat="1" x14ac:dyDescent="0.45"/>
    <row r="11366" customFormat="1" x14ac:dyDescent="0.45"/>
    <row r="11367" customFormat="1" x14ac:dyDescent="0.45"/>
    <row r="11368" customFormat="1" x14ac:dyDescent="0.45"/>
    <row r="11369" customFormat="1" x14ac:dyDescent="0.45"/>
    <row r="11370" customFormat="1" x14ac:dyDescent="0.45"/>
    <row r="11371" customFormat="1" x14ac:dyDescent="0.45"/>
    <row r="11372" customFormat="1" x14ac:dyDescent="0.45"/>
    <row r="11373" customFormat="1" x14ac:dyDescent="0.45"/>
    <row r="11374" customFormat="1" x14ac:dyDescent="0.45"/>
    <row r="11375" customFormat="1" x14ac:dyDescent="0.45"/>
    <row r="11376" customFormat="1" x14ac:dyDescent="0.45"/>
    <row r="11377" customFormat="1" x14ac:dyDescent="0.45"/>
    <row r="11378" customFormat="1" x14ac:dyDescent="0.45"/>
    <row r="11379" customFormat="1" x14ac:dyDescent="0.45"/>
    <row r="11380" customFormat="1" x14ac:dyDescent="0.45"/>
    <row r="11381" customFormat="1" x14ac:dyDescent="0.45"/>
    <row r="11382" customFormat="1" x14ac:dyDescent="0.45"/>
    <row r="11383" customFormat="1" x14ac:dyDescent="0.45"/>
    <row r="11384" customFormat="1" x14ac:dyDescent="0.45"/>
    <row r="11385" customFormat="1" x14ac:dyDescent="0.45"/>
    <row r="11386" customFormat="1" x14ac:dyDescent="0.45"/>
    <row r="11387" customFormat="1" x14ac:dyDescent="0.45"/>
    <row r="11388" customFormat="1" x14ac:dyDescent="0.45"/>
    <row r="11389" customFormat="1" x14ac:dyDescent="0.45"/>
    <row r="11390" customFormat="1" x14ac:dyDescent="0.45"/>
    <row r="11391" customFormat="1" x14ac:dyDescent="0.45"/>
    <row r="11392" customFormat="1" x14ac:dyDescent="0.45"/>
    <row r="11393" customFormat="1" x14ac:dyDescent="0.45"/>
    <row r="11394" customFormat="1" x14ac:dyDescent="0.45"/>
    <row r="11395" customFormat="1" x14ac:dyDescent="0.45"/>
    <row r="11396" customFormat="1" x14ac:dyDescent="0.45"/>
    <row r="11397" customFormat="1" x14ac:dyDescent="0.45"/>
    <row r="11398" customFormat="1" x14ac:dyDescent="0.45"/>
    <row r="11399" customFormat="1" x14ac:dyDescent="0.45"/>
    <row r="11400" customFormat="1" x14ac:dyDescent="0.45"/>
    <row r="11401" customFormat="1" x14ac:dyDescent="0.45"/>
    <row r="11402" customFormat="1" x14ac:dyDescent="0.45"/>
    <row r="11403" customFormat="1" x14ac:dyDescent="0.45"/>
    <row r="11404" customFormat="1" x14ac:dyDescent="0.45"/>
    <row r="11405" customFormat="1" x14ac:dyDescent="0.45"/>
    <row r="11406" customFormat="1" x14ac:dyDescent="0.45"/>
    <row r="11407" customFormat="1" x14ac:dyDescent="0.45"/>
    <row r="11408" customFormat="1" x14ac:dyDescent="0.45"/>
    <row r="11409" customFormat="1" x14ac:dyDescent="0.45"/>
    <row r="11410" customFormat="1" x14ac:dyDescent="0.45"/>
    <row r="11411" customFormat="1" x14ac:dyDescent="0.45"/>
    <row r="11412" customFormat="1" x14ac:dyDescent="0.45"/>
    <row r="11413" customFormat="1" x14ac:dyDescent="0.45"/>
    <row r="11414" customFormat="1" x14ac:dyDescent="0.45"/>
    <row r="11415" customFormat="1" x14ac:dyDescent="0.45"/>
    <row r="11416" customFormat="1" x14ac:dyDescent="0.45"/>
    <row r="11417" customFormat="1" x14ac:dyDescent="0.45"/>
    <row r="11418" customFormat="1" x14ac:dyDescent="0.45"/>
    <row r="11419" customFormat="1" x14ac:dyDescent="0.45"/>
    <row r="11420" customFormat="1" x14ac:dyDescent="0.45"/>
    <row r="11421" customFormat="1" x14ac:dyDescent="0.45"/>
    <row r="11422" customFormat="1" x14ac:dyDescent="0.45"/>
    <row r="11423" customFormat="1" x14ac:dyDescent="0.45"/>
    <row r="11424" customFormat="1" x14ac:dyDescent="0.45"/>
    <row r="11425" customFormat="1" x14ac:dyDescent="0.45"/>
    <row r="11426" customFormat="1" x14ac:dyDescent="0.45"/>
    <row r="11427" customFormat="1" x14ac:dyDescent="0.45"/>
    <row r="11428" customFormat="1" x14ac:dyDescent="0.45"/>
    <row r="11429" customFormat="1" x14ac:dyDescent="0.45"/>
    <row r="11430" customFormat="1" x14ac:dyDescent="0.45"/>
    <row r="11431" customFormat="1" x14ac:dyDescent="0.45"/>
    <row r="11432" customFormat="1" x14ac:dyDescent="0.45"/>
    <row r="11433" customFormat="1" x14ac:dyDescent="0.45"/>
    <row r="11434" customFormat="1" x14ac:dyDescent="0.45"/>
    <row r="11435" customFormat="1" x14ac:dyDescent="0.45"/>
    <row r="11436" customFormat="1" x14ac:dyDescent="0.45"/>
    <row r="11437" customFormat="1" x14ac:dyDescent="0.45"/>
    <row r="11438" customFormat="1" x14ac:dyDescent="0.45"/>
    <row r="11439" customFormat="1" x14ac:dyDescent="0.45"/>
    <row r="11440" customFormat="1" x14ac:dyDescent="0.45"/>
    <row r="11441" customFormat="1" x14ac:dyDescent="0.45"/>
    <row r="11442" customFormat="1" x14ac:dyDescent="0.45"/>
    <row r="11443" customFormat="1" x14ac:dyDescent="0.45"/>
    <row r="11444" customFormat="1" x14ac:dyDescent="0.45"/>
    <row r="11445" customFormat="1" x14ac:dyDescent="0.45"/>
    <row r="11446" customFormat="1" x14ac:dyDescent="0.45"/>
    <row r="11447" customFormat="1" x14ac:dyDescent="0.45"/>
    <row r="11448" customFormat="1" x14ac:dyDescent="0.45"/>
    <row r="11449" customFormat="1" x14ac:dyDescent="0.45"/>
    <row r="11450" customFormat="1" x14ac:dyDescent="0.45"/>
    <row r="11451" customFormat="1" x14ac:dyDescent="0.45"/>
    <row r="11452" customFormat="1" x14ac:dyDescent="0.45"/>
    <row r="11453" customFormat="1" x14ac:dyDescent="0.45"/>
    <row r="11454" customFormat="1" x14ac:dyDescent="0.45"/>
    <row r="11455" customFormat="1" x14ac:dyDescent="0.45"/>
    <row r="11456" customFormat="1" x14ac:dyDescent="0.45"/>
    <row r="11457" customFormat="1" x14ac:dyDescent="0.45"/>
    <row r="11458" customFormat="1" x14ac:dyDescent="0.45"/>
    <row r="11459" customFormat="1" x14ac:dyDescent="0.45"/>
    <row r="11460" customFormat="1" x14ac:dyDescent="0.45"/>
    <row r="11461" customFormat="1" x14ac:dyDescent="0.45"/>
    <row r="11462" customFormat="1" x14ac:dyDescent="0.45"/>
    <row r="11463" customFormat="1" x14ac:dyDescent="0.45"/>
    <row r="11464" customFormat="1" x14ac:dyDescent="0.45"/>
    <row r="11465" customFormat="1" x14ac:dyDescent="0.45"/>
    <row r="11466" customFormat="1" x14ac:dyDescent="0.45"/>
    <row r="11467" customFormat="1" x14ac:dyDescent="0.45"/>
    <row r="11468" customFormat="1" x14ac:dyDescent="0.45"/>
    <row r="11469" customFormat="1" x14ac:dyDescent="0.45"/>
    <row r="11470" customFormat="1" x14ac:dyDescent="0.45"/>
    <row r="11471" customFormat="1" x14ac:dyDescent="0.45"/>
    <row r="11472" customFormat="1" x14ac:dyDescent="0.45"/>
    <row r="11473" customFormat="1" x14ac:dyDescent="0.45"/>
    <row r="11474" customFormat="1" x14ac:dyDescent="0.45"/>
    <row r="11475" customFormat="1" x14ac:dyDescent="0.45"/>
    <row r="11476" customFormat="1" x14ac:dyDescent="0.45"/>
    <row r="11477" customFormat="1" x14ac:dyDescent="0.45"/>
    <row r="11478" customFormat="1" x14ac:dyDescent="0.45"/>
    <row r="11479" customFormat="1" x14ac:dyDescent="0.45"/>
    <row r="11480" customFormat="1" x14ac:dyDescent="0.45"/>
    <row r="11481" customFormat="1" x14ac:dyDescent="0.45"/>
    <row r="11482" customFormat="1" x14ac:dyDescent="0.45"/>
    <row r="11483" customFormat="1" x14ac:dyDescent="0.45"/>
    <row r="11484" customFormat="1" x14ac:dyDescent="0.45"/>
    <row r="11485" customFormat="1" x14ac:dyDescent="0.45"/>
    <row r="11486" customFormat="1" x14ac:dyDescent="0.45"/>
    <row r="11487" customFormat="1" x14ac:dyDescent="0.45"/>
    <row r="11488" customFormat="1" x14ac:dyDescent="0.45"/>
    <row r="11489" customFormat="1" x14ac:dyDescent="0.45"/>
    <row r="11490" customFormat="1" x14ac:dyDescent="0.45"/>
    <row r="11491" customFormat="1" x14ac:dyDescent="0.45"/>
    <row r="11492" customFormat="1" x14ac:dyDescent="0.45"/>
    <row r="11493" customFormat="1" x14ac:dyDescent="0.45"/>
    <row r="11494" customFormat="1" x14ac:dyDescent="0.45"/>
    <row r="11495" customFormat="1" x14ac:dyDescent="0.45"/>
    <row r="11496" customFormat="1" x14ac:dyDescent="0.45"/>
    <row r="11497" customFormat="1" x14ac:dyDescent="0.45"/>
    <row r="11498" customFormat="1" x14ac:dyDescent="0.45"/>
    <row r="11499" customFormat="1" x14ac:dyDescent="0.45"/>
    <row r="11500" customFormat="1" x14ac:dyDescent="0.45"/>
    <row r="11501" customFormat="1" x14ac:dyDescent="0.45"/>
    <row r="11502" customFormat="1" x14ac:dyDescent="0.45"/>
    <row r="11503" customFormat="1" x14ac:dyDescent="0.45"/>
    <row r="11504" customFormat="1" x14ac:dyDescent="0.45"/>
    <row r="11505" customFormat="1" x14ac:dyDescent="0.45"/>
    <row r="11506" customFormat="1" x14ac:dyDescent="0.45"/>
    <row r="11507" customFormat="1" x14ac:dyDescent="0.45"/>
    <row r="11508" customFormat="1" x14ac:dyDescent="0.45"/>
    <row r="11509" customFormat="1" x14ac:dyDescent="0.45"/>
    <row r="11510" customFormat="1" x14ac:dyDescent="0.45"/>
    <row r="11511" customFormat="1" x14ac:dyDescent="0.45"/>
    <row r="11512" customFormat="1" x14ac:dyDescent="0.45"/>
    <row r="11513" customFormat="1" x14ac:dyDescent="0.45"/>
    <row r="11514" customFormat="1" x14ac:dyDescent="0.45"/>
    <row r="11515" customFormat="1" x14ac:dyDescent="0.45"/>
    <row r="11516" customFormat="1" x14ac:dyDescent="0.45"/>
    <row r="11517" customFormat="1" x14ac:dyDescent="0.45"/>
    <row r="11518" customFormat="1" x14ac:dyDescent="0.45"/>
    <row r="11519" customFormat="1" x14ac:dyDescent="0.45"/>
    <row r="11520" customFormat="1" x14ac:dyDescent="0.45"/>
    <row r="11521" customFormat="1" x14ac:dyDescent="0.45"/>
    <row r="11522" customFormat="1" x14ac:dyDescent="0.45"/>
    <row r="11523" customFormat="1" x14ac:dyDescent="0.45"/>
    <row r="11524" customFormat="1" x14ac:dyDescent="0.45"/>
    <row r="11525" customFormat="1" x14ac:dyDescent="0.45"/>
    <row r="11526" customFormat="1" x14ac:dyDescent="0.45"/>
    <row r="11527" customFormat="1" x14ac:dyDescent="0.45"/>
    <row r="11528" customFormat="1" x14ac:dyDescent="0.45"/>
    <row r="11529" customFormat="1" x14ac:dyDescent="0.45"/>
    <row r="11530" customFormat="1" x14ac:dyDescent="0.45"/>
    <row r="11531" customFormat="1" x14ac:dyDescent="0.45"/>
    <row r="11532" customFormat="1" x14ac:dyDescent="0.45"/>
    <row r="11533" customFormat="1" x14ac:dyDescent="0.45"/>
    <row r="11534" customFormat="1" x14ac:dyDescent="0.45"/>
    <row r="11535" customFormat="1" x14ac:dyDescent="0.45"/>
    <row r="11536" customFormat="1" x14ac:dyDescent="0.45"/>
    <row r="11537" customFormat="1" x14ac:dyDescent="0.45"/>
    <row r="11538" customFormat="1" x14ac:dyDescent="0.45"/>
    <row r="11539" customFormat="1" x14ac:dyDescent="0.45"/>
    <row r="11540" customFormat="1" x14ac:dyDescent="0.45"/>
    <row r="11541" customFormat="1" x14ac:dyDescent="0.45"/>
    <row r="11542" customFormat="1" x14ac:dyDescent="0.45"/>
    <row r="11543" customFormat="1" x14ac:dyDescent="0.45"/>
    <row r="11544" customFormat="1" x14ac:dyDescent="0.45"/>
    <row r="11545" customFormat="1" x14ac:dyDescent="0.45"/>
    <row r="11546" customFormat="1" x14ac:dyDescent="0.45"/>
    <row r="11547" customFormat="1" x14ac:dyDescent="0.45"/>
    <row r="11548" customFormat="1" x14ac:dyDescent="0.45"/>
    <row r="11549" customFormat="1" x14ac:dyDescent="0.45"/>
    <row r="11550" customFormat="1" x14ac:dyDescent="0.45"/>
    <row r="11551" customFormat="1" x14ac:dyDescent="0.45"/>
    <row r="11552" customFormat="1" x14ac:dyDescent="0.45"/>
    <row r="11553" customFormat="1" x14ac:dyDescent="0.45"/>
    <row r="11554" customFormat="1" x14ac:dyDescent="0.45"/>
    <row r="11555" customFormat="1" x14ac:dyDescent="0.45"/>
    <row r="11556" customFormat="1" x14ac:dyDescent="0.45"/>
    <row r="11557" customFormat="1" x14ac:dyDescent="0.45"/>
    <row r="11558" customFormat="1" x14ac:dyDescent="0.45"/>
    <row r="11559" customFormat="1" x14ac:dyDescent="0.45"/>
    <row r="11560" customFormat="1" x14ac:dyDescent="0.45"/>
    <row r="11561" customFormat="1" x14ac:dyDescent="0.45"/>
    <row r="11562" customFormat="1" x14ac:dyDescent="0.45"/>
    <row r="11563" customFormat="1" x14ac:dyDescent="0.45"/>
    <row r="11564" customFormat="1" x14ac:dyDescent="0.45"/>
    <row r="11565" customFormat="1" x14ac:dyDescent="0.45"/>
    <row r="11566" customFormat="1" x14ac:dyDescent="0.45"/>
    <row r="11567" customFormat="1" x14ac:dyDescent="0.45"/>
    <row r="11568" customFormat="1" x14ac:dyDescent="0.45"/>
    <row r="11569" customFormat="1" x14ac:dyDescent="0.45"/>
    <row r="11570" customFormat="1" x14ac:dyDescent="0.45"/>
    <row r="11571" customFormat="1" x14ac:dyDescent="0.45"/>
    <row r="11572" customFormat="1" x14ac:dyDescent="0.45"/>
    <row r="11573" customFormat="1" x14ac:dyDescent="0.45"/>
    <row r="11574" customFormat="1" x14ac:dyDescent="0.45"/>
    <row r="11575" customFormat="1" x14ac:dyDescent="0.45"/>
    <row r="11576" customFormat="1" x14ac:dyDescent="0.45"/>
    <row r="11577" customFormat="1" x14ac:dyDescent="0.45"/>
    <row r="11578" customFormat="1" x14ac:dyDescent="0.45"/>
    <row r="11579" customFormat="1" x14ac:dyDescent="0.45"/>
    <row r="11580" customFormat="1" x14ac:dyDescent="0.45"/>
    <row r="11581" customFormat="1" x14ac:dyDescent="0.45"/>
    <row r="11582" customFormat="1" x14ac:dyDescent="0.45"/>
    <row r="11583" customFormat="1" x14ac:dyDescent="0.45"/>
    <row r="11584" customFormat="1" x14ac:dyDescent="0.45"/>
    <row r="11585" customFormat="1" x14ac:dyDescent="0.45"/>
    <row r="11586" customFormat="1" x14ac:dyDescent="0.45"/>
    <row r="11587" customFormat="1" x14ac:dyDescent="0.45"/>
    <row r="11588" customFormat="1" x14ac:dyDescent="0.45"/>
    <row r="11589" customFormat="1" x14ac:dyDescent="0.45"/>
    <row r="11590" customFormat="1" x14ac:dyDescent="0.45"/>
    <row r="11591" customFormat="1" x14ac:dyDescent="0.45"/>
    <row r="11592" customFormat="1" x14ac:dyDescent="0.45"/>
    <row r="11593" customFormat="1" x14ac:dyDescent="0.45"/>
    <row r="11594" customFormat="1" x14ac:dyDescent="0.45"/>
    <row r="11595" customFormat="1" x14ac:dyDescent="0.45"/>
    <row r="11596" customFormat="1" x14ac:dyDescent="0.45"/>
    <row r="11597" customFormat="1" x14ac:dyDescent="0.45"/>
    <row r="11598" customFormat="1" x14ac:dyDescent="0.45"/>
    <row r="11599" customFormat="1" x14ac:dyDescent="0.45"/>
    <row r="11600" customFormat="1" x14ac:dyDescent="0.45"/>
    <row r="11601" customFormat="1" x14ac:dyDescent="0.45"/>
    <row r="11602" customFormat="1" x14ac:dyDescent="0.45"/>
    <row r="11603" customFormat="1" x14ac:dyDescent="0.45"/>
    <row r="11604" customFormat="1" x14ac:dyDescent="0.45"/>
    <row r="11605" customFormat="1" x14ac:dyDescent="0.45"/>
    <row r="11606" customFormat="1" x14ac:dyDescent="0.45"/>
    <row r="11607" customFormat="1" x14ac:dyDescent="0.45"/>
    <row r="11608" customFormat="1" x14ac:dyDescent="0.45"/>
    <row r="11609" customFormat="1" x14ac:dyDescent="0.45"/>
    <row r="11610" customFormat="1" x14ac:dyDescent="0.45"/>
    <row r="11611" customFormat="1" x14ac:dyDescent="0.45"/>
    <row r="11612" customFormat="1" x14ac:dyDescent="0.45"/>
    <row r="11613" customFormat="1" x14ac:dyDescent="0.45"/>
    <row r="11614" customFormat="1" x14ac:dyDescent="0.45"/>
    <row r="11615" customFormat="1" x14ac:dyDescent="0.45"/>
    <row r="11616" customFormat="1" x14ac:dyDescent="0.45"/>
    <row r="11617" customFormat="1" x14ac:dyDescent="0.45"/>
    <row r="11618" customFormat="1" x14ac:dyDescent="0.45"/>
    <row r="11619" customFormat="1" x14ac:dyDescent="0.45"/>
    <row r="11620" customFormat="1" x14ac:dyDescent="0.45"/>
    <row r="11621" customFormat="1" x14ac:dyDescent="0.45"/>
    <row r="11622" customFormat="1" x14ac:dyDescent="0.45"/>
    <row r="11623" customFormat="1" x14ac:dyDescent="0.45"/>
    <row r="11624" customFormat="1" x14ac:dyDescent="0.45"/>
    <row r="11625" customFormat="1" x14ac:dyDescent="0.45"/>
    <row r="11626" customFormat="1" x14ac:dyDescent="0.45"/>
    <row r="11627" customFormat="1" x14ac:dyDescent="0.45"/>
    <row r="11628" customFormat="1" x14ac:dyDescent="0.45"/>
    <row r="11629" customFormat="1" x14ac:dyDescent="0.45"/>
    <row r="11630" customFormat="1" x14ac:dyDescent="0.45"/>
    <row r="11631" customFormat="1" x14ac:dyDescent="0.45"/>
    <row r="11632" customFormat="1" x14ac:dyDescent="0.45"/>
    <row r="11633" customFormat="1" x14ac:dyDescent="0.45"/>
    <row r="11634" customFormat="1" x14ac:dyDescent="0.45"/>
    <row r="11635" customFormat="1" x14ac:dyDescent="0.45"/>
    <row r="11636" customFormat="1" x14ac:dyDescent="0.45"/>
    <row r="11637" customFormat="1" x14ac:dyDescent="0.45"/>
    <row r="11638" customFormat="1" x14ac:dyDescent="0.45"/>
    <row r="11639" customFormat="1" x14ac:dyDescent="0.45"/>
    <row r="11640" customFormat="1" x14ac:dyDescent="0.45"/>
    <row r="11641" customFormat="1" x14ac:dyDescent="0.45"/>
    <row r="11642" customFormat="1" x14ac:dyDescent="0.45"/>
    <row r="11643" customFormat="1" x14ac:dyDescent="0.45"/>
    <row r="11644" customFormat="1" x14ac:dyDescent="0.45"/>
    <row r="11645" customFormat="1" x14ac:dyDescent="0.45"/>
    <row r="11646" customFormat="1" x14ac:dyDescent="0.45"/>
    <row r="11647" customFormat="1" x14ac:dyDescent="0.45"/>
    <row r="11648" customFormat="1" x14ac:dyDescent="0.45"/>
    <row r="11649" customFormat="1" x14ac:dyDescent="0.45"/>
    <row r="11650" customFormat="1" x14ac:dyDescent="0.45"/>
    <row r="11651" customFormat="1" x14ac:dyDescent="0.45"/>
    <row r="11652" customFormat="1" x14ac:dyDescent="0.45"/>
    <row r="11653" customFormat="1" x14ac:dyDescent="0.45"/>
    <row r="11654" customFormat="1" x14ac:dyDescent="0.45"/>
    <row r="11655" customFormat="1" x14ac:dyDescent="0.45"/>
    <row r="11656" customFormat="1" x14ac:dyDescent="0.45"/>
    <row r="11657" customFormat="1" x14ac:dyDescent="0.45"/>
    <row r="11658" customFormat="1" x14ac:dyDescent="0.45"/>
    <row r="11659" customFormat="1" x14ac:dyDescent="0.45"/>
    <row r="11660" customFormat="1" x14ac:dyDescent="0.45"/>
    <row r="11661" customFormat="1" x14ac:dyDescent="0.45"/>
    <row r="11662" customFormat="1" x14ac:dyDescent="0.45"/>
    <row r="11663" customFormat="1" x14ac:dyDescent="0.45"/>
    <row r="11664" customFormat="1" x14ac:dyDescent="0.45"/>
    <row r="11665" customFormat="1" x14ac:dyDescent="0.45"/>
    <row r="11666" customFormat="1" x14ac:dyDescent="0.45"/>
    <row r="11667" customFormat="1" x14ac:dyDescent="0.45"/>
    <row r="11668" customFormat="1" x14ac:dyDescent="0.45"/>
    <row r="11669" customFormat="1" x14ac:dyDescent="0.45"/>
    <row r="11670" customFormat="1" x14ac:dyDescent="0.45"/>
    <row r="11671" customFormat="1" x14ac:dyDescent="0.45"/>
    <row r="11672" customFormat="1" x14ac:dyDescent="0.45"/>
    <row r="11673" customFormat="1" x14ac:dyDescent="0.45"/>
    <row r="11674" customFormat="1" x14ac:dyDescent="0.45"/>
    <row r="11675" customFormat="1" x14ac:dyDescent="0.45"/>
    <row r="11676" customFormat="1" x14ac:dyDescent="0.45"/>
    <row r="11677" customFormat="1" x14ac:dyDescent="0.45"/>
    <row r="11678" customFormat="1" x14ac:dyDescent="0.45"/>
    <row r="11679" customFormat="1" x14ac:dyDescent="0.45"/>
    <row r="11680" customFormat="1" x14ac:dyDescent="0.45"/>
    <row r="11681" customFormat="1" x14ac:dyDescent="0.45"/>
    <row r="11682" customFormat="1" x14ac:dyDescent="0.45"/>
    <row r="11683" customFormat="1" x14ac:dyDescent="0.45"/>
    <row r="11684" customFormat="1" x14ac:dyDescent="0.45"/>
    <row r="11685" customFormat="1" x14ac:dyDescent="0.45"/>
    <row r="11686" customFormat="1" x14ac:dyDescent="0.45"/>
    <row r="11687" customFormat="1" x14ac:dyDescent="0.45"/>
    <row r="11688" customFormat="1" x14ac:dyDescent="0.45"/>
    <row r="11689" customFormat="1" x14ac:dyDescent="0.45"/>
    <row r="11690" customFormat="1" x14ac:dyDescent="0.45"/>
    <row r="11691" customFormat="1" x14ac:dyDescent="0.45"/>
    <row r="11692" customFormat="1" x14ac:dyDescent="0.45"/>
    <row r="11693" customFormat="1" x14ac:dyDescent="0.45"/>
    <row r="11694" customFormat="1" x14ac:dyDescent="0.45"/>
    <row r="11695" customFormat="1" x14ac:dyDescent="0.45"/>
    <row r="11696" customFormat="1" x14ac:dyDescent="0.45"/>
    <row r="11697" customFormat="1" x14ac:dyDescent="0.45"/>
    <row r="11698" customFormat="1" x14ac:dyDescent="0.45"/>
    <row r="11699" customFormat="1" x14ac:dyDescent="0.45"/>
    <row r="11700" customFormat="1" x14ac:dyDescent="0.45"/>
    <row r="11701" customFormat="1" x14ac:dyDescent="0.45"/>
    <row r="11702" customFormat="1" x14ac:dyDescent="0.45"/>
    <row r="11703" customFormat="1" x14ac:dyDescent="0.45"/>
    <row r="11704" customFormat="1" x14ac:dyDescent="0.45"/>
    <row r="11705" customFormat="1" x14ac:dyDescent="0.45"/>
    <row r="11706" customFormat="1" x14ac:dyDescent="0.45"/>
    <row r="11707" customFormat="1" x14ac:dyDescent="0.45"/>
    <row r="11708" customFormat="1" x14ac:dyDescent="0.45"/>
    <row r="11709" customFormat="1" x14ac:dyDescent="0.45"/>
    <row r="11710" customFormat="1" x14ac:dyDescent="0.45"/>
    <row r="11711" customFormat="1" x14ac:dyDescent="0.45"/>
    <row r="11712" customFormat="1" x14ac:dyDescent="0.45"/>
    <row r="11713" customFormat="1" x14ac:dyDescent="0.45"/>
    <row r="11714" customFormat="1" x14ac:dyDescent="0.45"/>
    <row r="11715" customFormat="1" x14ac:dyDescent="0.45"/>
    <row r="11716" customFormat="1" x14ac:dyDescent="0.45"/>
    <row r="11717" customFormat="1" x14ac:dyDescent="0.45"/>
    <row r="11718" customFormat="1" x14ac:dyDescent="0.45"/>
    <row r="11719" customFormat="1" x14ac:dyDescent="0.45"/>
    <row r="11720" customFormat="1" x14ac:dyDescent="0.45"/>
    <row r="11721" customFormat="1" x14ac:dyDescent="0.45"/>
    <row r="11722" customFormat="1" x14ac:dyDescent="0.45"/>
    <row r="11723" customFormat="1" x14ac:dyDescent="0.45"/>
    <row r="11724" customFormat="1" x14ac:dyDescent="0.45"/>
    <row r="11725" customFormat="1" x14ac:dyDescent="0.45"/>
    <row r="11726" customFormat="1" x14ac:dyDescent="0.45"/>
    <row r="11727" customFormat="1" x14ac:dyDescent="0.45"/>
    <row r="11728" customFormat="1" x14ac:dyDescent="0.45"/>
    <row r="11729" customFormat="1" x14ac:dyDescent="0.45"/>
    <row r="11730" customFormat="1" x14ac:dyDescent="0.45"/>
    <row r="11731" customFormat="1" x14ac:dyDescent="0.45"/>
    <row r="11732" customFormat="1" x14ac:dyDescent="0.45"/>
    <row r="11733" customFormat="1" x14ac:dyDescent="0.45"/>
    <row r="11734" customFormat="1" x14ac:dyDescent="0.45"/>
    <row r="11735" customFormat="1" x14ac:dyDescent="0.45"/>
    <row r="11736" customFormat="1" x14ac:dyDescent="0.45"/>
    <row r="11737" customFormat="1" x14ac:dyDescent="0.45"/>
    <row r="11738" customFormat="1" x14ac:dyDescent="0.45"/>
    <row r="11739" customFormat="1" x14ac:dyDescent="0.45"/>
    <row r="11740" customFormat="1" x14ac:dyDescent="0.45"/>
    <row r="11741" customFormat="1" x14ac:dyDescent="0.45"/>
    <row r="11742" customFormat="1" x14ac:dyDescent="0.45"/>
    <row r="11743" customFormat="1" x14ac:dyDescent="0.45"/>
    <row r="11744" customFormat="1" x14ac:dyDescent="0.45"/>
    <row r="11745" customFormat="1" x14ac:dyDescent="0.45"/>
    <row r="11746" customFormat="1" x14ac:dyDescent="0.45"/>
    <row r="11747" customFormat="1" x14ac:dyDescent="0.45"/>
    <row r="11748" customFormat="1" x14ac:dyDescent="0.45"/>
    <row r="11749" customFormat="1" x14ac:dyDescent="0.45"/>
    <row r="11750" customFormat="1" x14ac:dyDescent="0.45"/>
    <row r="11751" customFormat="1" x14ac:dyDescent="0.45"/>
    <row r="11752" customFormat="1" x14ac:dyDescent="0.45"/>
    <row r="11753" customFormat="1" x14ac:dyDescent="0.45"/>
    <row r="11754" customFormat="1" x14ac:dyDescent="0.45"/>
    <row r="11755" customFormat="1" x14ac:dyDescent="0.45"/>
    <row r="11756" customFormat="1" x14ac:dyDescent="0.45"/>
    <row r="11757" customFormat="1" x14ac:dyDescent="0.45"/>
    <row r="11758" customFormat="1" x14ac:dyDescent="0.45"/>
    <row r="11759" customFormat="1" x14ac:dyDescent="0.45"/>
    <row r="11760" customFormat="1" x14ac:dyDescent="0.45"/>
    <row r="11761" customFormat="1" x14ac:dyDescent="0.45"/>
    <row r="11762" customFormat="1" x14ac:dyDescent="0.45"/>
    <row r="11763" customFormat="1" x14ac:dyDescent="0.45"/>
    <row r="11764" customFormat="1" x14ac:dyDescent="0.45"/>
    <row r="11765" customFormat="1" x14ac:dyDescent="0.45"/>
    <row r="11766" customFormat="1" x14ac:dyDescent="0.45"/>
    <row r="11767" customFormat="1" x14ac:dyDescent="0.45"/>
    <row r="11768" customFormat="1" x14ac:dyDescent="0.45"/>
    <row r="11769" customFormat="1" x14ac:dyDescent="0.45"/>
    <row r="11770" customFormat="1" x14ac:dyDescent="0.45"/>
    <row r="11771" customFormat="1" x14ac:dyDescent="0.45"/>
    <row r="11772" customFormat="1" x14ac:dyDescent="0.45"/>
    <row r="11773" customFormat="1" x14ac:dyDescent="0.45"/>
    <row r="11774" customFormat="1" x14ac:dyDescent="0.45"/>
    <row r="11775" customFormat="1" x14ac:dyDescent="0.45"/>
    <row r="11776" customFormat="1" x14ac:dyDescent="0.45"/>
    <row r="11777" customFormat="1" x14ac:dyDescent="0.45"/>
    <row r="11778" customFormat="1" x14ac:dyDescent="0.45"/>
    <row r="11779" customFormat="1" x14ac:dyDescent="0.45"/>
    <row r="11780" customFormat="1" x14ac:dyDescent="0.45"/>
    <row r="11781" customFormat="1" x14ac:dyDescent="0.45"/>
    <row r="11782" customFormat="1" x14ac:dyDescent="0.45"/>
    <row r="11783" customFormat="1" x14ac:dyDescent="0.45"/>
    <row r="11784" customFormat="1" x14ac:dyDescent="0.45"/>
    <row r="11785" customFormat="1" x14ac:dyDescent="0.45"/>
    <row r="11786" customFormat="1" x14ac:dyDescent="0.45"/>
    <row r="11787" customFormat="1" x14ac:dyDescent="0.45"/>
    <row r="11788" customFormat="1" x14ac:dyDescent="0.45"/>
    <row r="11789" customFormat="1" x14ac:dyDescent="0.45"/>
    <row r="11790" customFormat="1" x14ac:dyDescent="0.45"/>
    <row r="11791" customFormat="1" x14ac:dyDescent="0.45"/>
    <row r="11792" customFormat="1" x14ac:dyDescent="0.45"/>
    <row r="11793" customFormat="1" x14ac:dyDescent="0.45"/>
    <row r="11794" customFormat="1" x14ac:dyDescent="0.45"/>
    <row r="11795" customFormat="1" x14ac:dyDescent="0.45"/>
    <row r="11796" customFormat="1" x14ac:dyDescent="0.45"/>
    <row r="11797" customFormat="1" x14ac:dyDescent="0.45"/>
    <row r="11798" customFormat="1" x14ac:dyDescent="0.45"/>
    <row r="11799" customFormat="1" x14ac:dyDescent="0.45"/>
    <row r="11800" customFormat="1" x14ac:dyDescent="0.45"/>
    <row r="11801" customFormat="1" x14ac:dyDescent="0.45"/>
    <row r="11802" customFormat="1" x14ac:dyDescent="0.45"/>
    <row r="11803" customFormat="1" x14ac:dyDescent="0.45"/>
    <row r="11804" customFormat="1" x14ac:dyDescent="0.45"/>
    <row r="11805" customFormat="1" x14ac:dyDescent="0.45"/>
    <row r="11806" customFormat="1" x14ac:dyDescent="0.45"/>
    <row r="11807" customFormat="1" x14ac:dyDescent="0.45"/>
    <row r="11808" customFormat="1" x14ac:dyDescent="0.45"/>
    <row r="11809" customFormat="1" x14ac:dyDescent="0.45"/>
    <row r="11810" customFormat="1" x14ac:dyDescent="0.45"/>
    <row r="11811" customFormat="1" x14ac:dyDescent="0.45"/>
    <row r="11812" customFormat="1" x14ac:dyDescent="0.45"/>
    <row r="11813" customFormat="1" x14ac:dyDescent="0.45"/>
    <row r="11814" customFormat="1" x14ac:dyDescent="0.45"/>
    <row r="11815" customFormat="1" x14ac:dyDescent="0.45"/>
    <row r="11816" customFormat="1" x14ac:dyDescent="0.45"/>
    <row r="11817" customFormat="1" x14ac:dyDescent="0.45"/>
    <row r="11818" customFormat="1" x14ac:dyDescent="0.45"/>
    <row r="11819" customFormat="1" x14ac:dyDescent="0.45"/>
    <row r="11820" customFormat="1" x14ac:dyDescent="0.45"/>
    <row r="11821" customFormat="1" x14ac:dyDescent="0.45"/>
    <row r="11822" customFormat="1" x14ac:dyDescent="0.45"/>
    <row r="11823" customFormat="1" x14ac:dyDescent="0.45"/>
    <row r="11824" customFormat="1" x14ac:dyDescent="0.45"/>
    <row r="11825" customFormat="1" x14ac:dyDescent="0.45"/>
    <row r="11826" customFormat="1" x14ac:dyDescent="0.45"/>
    <row r="11827" customFormat="1" x14ac:dyDescent="0.45"/>
    <row r="11828" customFormat="1" x14ac:dyDescent="0.45"/>
    <row r="11829" customFormat="1" x14ac:dyDescent="0.45"/>
    <row r="11830" customFormat="1" x14ac:dyDescent="0.45"/>
    <row r="11831" customFormat="1" x14ac:dyDescent="0.45"/>
    <row r="11832" customFormat="1" x14ac:dyDescent="0.45"/>
    <row r="11833" customFormat="1" x14ac:dyDescent="0.45"/>
    <row r="11834" customFormat="1" x14ac:dyDescent="0.45"/>
    <row r="11835" customFormat="1" x14ac:dyDescent="0.45"/>
    <row r="11836" customFormat="1" x14ac:dyDescent="0.45"/>
    <row r="11837" customFormat="1" x14ac:dyDescent="0.45"/>
    <row r="11838" customFormat="1" x14ac:dyDescent="0.45"/>
    <row r="11839" customFormat="1" x14ac:dyDescent="0.45"/>
    <row r="11840" customFormat="1" x14ac:dyDescent="0.45"/>
    <row r="11841" customFormat="1" x14ac:dyDescent="0.45"/>
    <row r="11842" customFormat="1" x14ac:dyDescent="0.45"/>
    <row r="11843" customFormat="1" x14ac:dyDescent="0.45"/>
    <row r="11844" customFormat="1" x14ac:dyDescent="0.45"/>
    <row r="11845" customFormat="1" x14ac:dyDescent="0.45"/>
    <row r="11846" customFormat="1" x14ac:dyDescent="0.45"/>
    <row r="11847" customFormat="1" x14ac:dyDescent="0.45"/>
    <row r="11848" customFormat="1" x14ac:dyDescent="0.45"/>
    <row r="11849" customFormat="1" x14ac:dyDescent="0.45"/>
    <row r="11850" customFormat="1" x14ac:dyDescent="0.45"/>
    <row r="11851" customFormat="1" x14ac:dyDescent="0.45"/>
    <row r="11852" customFormat="1" x14ac:dyDescent="0.45"/>
    <row r="11853" customFormat="1" x14ac:dyDescent="0.45"/>
    <row r="11854" customFormat="1" x14ac:dyDescent="0.45"/>
    <row r="11855" customFormat="1" x14ac:dyDescent="0.45"/>
    <row r="11856" customFormat="1" x14ac:dyDescent="0.45"/>
    <row r="11857" customFormat="1" x14ac:dyDescent="0.45"/>
    <row r="11858" customFormat="1" x14ac:dyDescent="0.45"/>
    <row r="11859" customFormat="1" x14ac:dyDescent="0.45"/>
    <row r="11860" customFormat="1" x14ac:dyDescent="0.45"/>
    <row r="11861" customFormat="1" x14ac:dyDescent="0.45"/>
    <row r="11862" customFormat="1" x14ac:dyDescent="0.45"/>
    <row r="11863" customFormat="1" x14ac:dyDescent="0.45"/>
    <row r="11864" customFormat="1" x14ac:dyDescent="0.45"/>
    <row r="11865" customFormat="1" x14ac:dyDescent="0.45"/>
    <row r="11866" customFormat="1" x14ac:dyDescent="0.45"/>
    <row r="11867" customFormat="1" x14ac:dyDescent="0.45"/>
    <row r="11868" customFormat="1" x14ac:dyDescent="0.45"/>
    <row r="11869" customFormat="1" x14ac:dyDescent="0.45"/>
    <row r="11870" customFormat="1" x14ac:dyDescent="0.45"/>
    <row r="11871" customFormat="1" x14ac:dyDescent="0.45"/>
    <row r="11872" customFormat="1" x14ac:dyDescent="0.45"/>
    <row r="11873" customFormat="1" x14ac:dyDescent="0.45"/>
    <row r="11874" customFormat="1" x14ac:dyDescent="0.45"/>
    <row r="11875" customFormat="1" x14ac:dyDescent="0.45"/>
    <row r="11876" customFormat="1" x14ac:dyDescent="0.45"/>
    <row r="11877" customFormat="1" x14ac:dyDescent="0.45"/>
    <row r="11878" customFormat="1" x14ac:dyDescent="0.45"/>
    <row r="11879" customFormat="1" x14ac:dyDescent="0.45"/>
    <row r="11880" customFormat="1" x14ac:dyDescent="0.45"/>
    <row r="11881" customFormat="1" x14ac:dyDescent="0.45"/>
    <row r="11882" customFormat="1" x14ac:dyDescent="0.45"/>
    <row r="11883" customFormat="1" x14ac:dyDescent="0.45"/>
    <row r="11884" customFormat="1" x14ac:dyDescent="0.45"/>
    <row r="11885" customFormat="1" x14ac:dyDescent="0.45"/>
    <row r="11886" customFormat="1" x14ac:dyDescent="0.45"/>
    <row r="11887" customFormat="1" x14ac:dyDescent="0.45"/>
    <row r="11888" customFormat="1" x14ac:dyDescent="0.45"/>
    <row r="11889" customFormat="1" x14ac:dyDescent="0.45"/>
    <row r="11890" customFormat="1" x14ac:dyDescent="0.45"/>
    <row r="11891" customFormat="1" x14ac:dyDescent="0.45"/>
    <row r="11892" customFormat="1" x14ac:dyDescent="0.45"/>
    <row r="11893" customFormat="1" x14ac:dyDescent="0.45"/>
    <row r="11894" customFormat="1" x14ac:dyDescent="0.45"/>
    <row r="11895" customFormat="1" x14ac:dyDescent="0.45"/>
    <row r="11896" customFormat="1" x14ac:dyDescent="0.45"/>
    <row r="11897" customFormat="1" x14ac:dyDescent="0.45"/>
    <row r="11898" customFormat="1" x14ac:dyDescent="0.45"/>
    <row r="11899" customFormat="1" x14ac:dyDescent="0.45"/>
    <row r="11900" customFormat="1" x14ac:dyDescent="0.45"/>
    <row r="11901" customFormat="1" x14ac:dyDescent="0.45"/>
    <row r="11902" customFormat="1" x14ac:dyDescent="0.45"/>
    <row r="11903" customFormat="1" x14ac:dyDescent="0.45"/>
    <row r="11904" customFormat="1" x14ac:dyDescent="0.45"/>
    <row r="11905" customFormat="1" x14ac:dyDescent="0.45"/>
    <row r="11906" customFormat="1" x14ac:dyDescent="0.45"/>
    <row r="11907" customFormat="1" x14ac:dyDescent="0.45"/>
    <row r="11908" customFormat="1" x14ac:dyDescent="0.45"/>
    <row r="11909" customFormat="1" x14ac:dyDescent="0.45"/>
    <row r="11910" customFormat="1" x14ac:dyDescent="0.45"/>
    <row r="11911" customFormat="1" x14ac:dyDescent="0.45"/>
    <row r="11912" customFormat="1" x14ac:dyDescent="0.45"/>
    <row r="11913" customFormat="1" x14ac:dyDescent="0.45"/>
    <row r="11914" customFormat="1" x14ac:dyDescent="0.45"/>
    <row r="11915" customFormat="1" x14ac:dyDescent="0.45"/>
    <row r="11916" customFormat="1" x14ac:dyDescent="0.45"/>
    <row r="11917" customFormat="1" x14ac:dyDescent="0.45"/>
    <row r="11918" customFormat="1" x14ac:dyDescent="0.45"/>
    <row r="11919" customFormat="1" x14ac:dyDescent="0.45"/>
    <row r="11920" customFormat="1" x14ac:dyDescent="0.45"/>
    <row r="11921" customFormat="1" x14ac:dyDescent="0.45"/>
    <row r="11922" customFormat="1" x14ac:dyDescent="0.45"/>
    <row r="11923" customFormat="1" x14ac:dyDescent="0.45"/>
    <row r="11924" customFormat="1" x14ac:dyDescent="0.45"/>
    <row r="11925" customFormat="1" x14ac:dyDescent="0.45"/>
    <row r="11926" customFormat="1" x14ac:dyDescent="0.45"/>
    <row r="11927" customFormat="1" x14ac:dyDescent="0.45"/>
    <row r="11928" customFormat="1" x14ac:dyDescent="0.45"/>
    <row r="11929" customFormat="1" x14ac:dyDescent="0.45"/>
    <row r="11930" customFormat="1" x14ac:dyDescent="0.45"/>
    <row r="11931" customFormat="1" x14ac:dyDescent="0.45"/>
    <row r="11932" customFormat="1" x14ac:dyDescent="0.45"/>
    <row r="11933" customFormat="1" x14ac:dyDescent="0.45"/>
    <row r="11934" customFormat="1" x14ac:dyDescent="0.45"/>
    <row r="11935" customFormat="1" x14ac:dyDescent="0.45"/>
    <row r="11936" customFormat="1" x14ac:dyDescent="0.45"/>
    <row r="11937" customFormat="1" x14ac:dyDescent="0.45"/>
    <row r="11938" customFormat="1" x14ac:dyDescent="0.45"/>
    <row r="11939" customFormat="1" x14ac:dyDescent="0.45"/>
    <row r="11940" customFormat="1" x14ac:dyDescent="0.45"/>
    <row r="11941" customFormat="1" x14ac:dyDescent="0.45"/>
    <row r="11942" customFormat="1" x14ac:dyDescent="0.45"/>
    <row r="11943" customFormat="1" x14ac:dyDescent="0.45"/>
    <row r="11944" customFormat="1" x14ac:dyDescent="0.45"/>
    <row r="11945" customFormat="1" x14ac:dyDescent="0.45"/>
    <row r="11946" customFormat="1" x14ac:dyDescent="0.45"/>
    <row r="11947" customFormat="1" x14ac:dyDescent="0.45"/>
    <row r="11948" customFormat="1" x14ac:dyDescent="0.45"/>
    <row r="11949" customFormat="1" x14ac:dyDescent="0.45"/>
    <row r="11950" customFormat="1" x14ac:dyDescent="0.45"/>
    <row r="11951" customFormat="1" x14ac:dyDescent="0.45"/>
    <row r="11952" customFormat="1" x14ac:dyDescent="0.45"/>
    <row r="11953" customFormat="1" x14ac:dyDescent="0.45"/>
    <row r="11954" customFormat="1" x14ac:dyDescent="0.45"/>
    <row r="11955" customFormat="1" x14ac:dyDescent="0.45"/>
    <row r="11956" customFormat="1" x14ac:dyDescent="0.45"/>
    <row r="11957" customFormat="1" x14ac:dyDescent="0.45"/>
    <row r="11958" customFormat="1" x14ac:dyDescent="0.45"/>
    <row r="11959" customFormat="1" x14ac:dyDescent="0.45"/>
    <row r="11960" customFormat="1" x14ac:dyDescent="0.45"/>
    <row r="11961" customFormat="1" x14ac:dyDescent="0.45"/>
    <row r="11962" customFormat="1" x14ac:dyDescent="0.45"/>
    <row r="11963" customFormat="1" x14ac:dyDescent="0.45"/>
    <row r="11964" customFormat="1" x14ac:dyDescent="0.45"/>
    <row r="11965" customFormat="1" x14ac:dyDescent="0.45"/>
    <row r="11966" customFormat="1" x14ac:dyDescent="0.45"/>
    <row r="11967" customFormat="1" x14ac:dyDescent="0.45"/>
    <row r="11968" customFormat="1" x14ac:dyDescent="0.45"/>
    <row r="11969" customFormat="1" x14ac:dyDescent="0.45"/>
    <row r="11970" customFormat="1" x14ac:dyDescent="0.45"/>
    <row r="11971" customFormat="1" x14ac:dyDescent="0.45"/>
    <row r="11972" customFormat="1" x14ac:dyDescent="0.45"/>
    <row r="11973" customFormat="1" x14ac:dyDescent="0.45"/>
    <row r="11974" customFormat="1" x14ac:dyDescent="0.45"/>
    <row r="11975" customFormat="1" x14ac:dyDescent="0.45"/>
    <row r="11976" customFormat="1" x14ac:dyDescent="0.45"/>
    <row r="11977" customFormat="1" x14ac:dyDescent="0.45"/>
    <row r="11978" customFormat="1" x14ac:dyDescent="0.45"/>
    <row r="11979" customFormat="1" x14ac:dyDescent="0.45"/>
    <row r="11980" customFormat="1" x14ac:dyDescent="0.45"/>
    <row r="11981" customFormat="1" x14ac:dyDescent="0.45"/>
    <row r="11982" customFormat="1" x14ac:dyDescent="0.45"/>
    <row r="11983" customFormat="1" x14ac:dyDescent="0.45"/>
    <row r="11984" customFormat="1" x14ac:dyDescent="0.45"/>
    <row r="11985" customFormat="1" x14ac:dyDescent="0.45"/>
    <row r="11986" customFormat="1" x14ac:dyDescent="0.45"/>
    <row r="11987" customFormat="1" x14ac:dyDescent="0.45"/>
    <row r="11988" customFormat="1" x14ac:dyDescent="0.45"/>
    <row r="11989" customFormat="1" x14ac:dyDescent="0.45"/>
    <row r="11990" customFormat="1" x14ac:dyDescent="0.45"/>
    <row r="11991" customFormat="1" x14ac:dyDescent="0.45"/>
    <row r="11992" customFormat="1" x14ac:dyDescent="0.45"/>
    <row r="11993" customFormat="1" x14ac:dyDescent="0.45"/>
    <row r="11994" customFormat="1" x14ac:dyDescent="0.45"/>
    <row r="11995" customFormat="1" x14ac:dyDescent="0.45"/>
    <row r="11996" customFormat="1" x14ac:dyDescent="0.45"/>
    <row r="11997" customFormat="1" x14ac:dyDescent="0.45"/>
    <row r="11998" customFormat="1" x14ac:dyDescent="0.45"/>
    <row r="11999" customFormat="1" x14ac:dyDescent="0.45"/>
    <row r="12000" customFormat="1" x14ac:dyDescent="0.45"/>
    <row r="12001" customFormat="1" x14ac:dyDescent="0.45"/>
    <row r="12002" customFormat="1" x14ac:dyDescent="0.45"/>
    <row r="12003" customFormat="1" x14ac:dyDescent="0.45"/>
    <row r="12004" customFormat="1" x14ac:dyDescent="0.45"/>
    <row r="12005" customFormat="1" x14ac:dyDescent="0.45"/>
    <row r="12006" customFormat="1" x14ac:dyDescent="0.45"/>
    <row r="12007" customFormat="1" x14ac:dyDescent="0.45"/>
    <row r="12008" customFormat="1" x14ac:dyDescent="0.45"/>
    <row r="12009" customFormat="1" x14ac:dyDescent="0.45"/>
    <row r="12010" customFormat="1" x14ac:dyDescent="0.45"/>
    <row r="12011" customFormat="1" x14ac:dyDescent="0.45"/>
    <row r="12012" customFormat="1" x14ac:dyDescent="0.45"/>
    <row r="12013" customFormat="1" x14ac:dyDescent="0.45"/>
    <row r="12014" customFormat="1" x14ac:dyDescent="0.45"/>
    <row r="12015" customFormat="1" x14ac:dyDescent="0.45"/>
    <row r="12016" customFormat="1" x14ac:dyDescent="0.45"/>
    <row r="12017" customFormat="1" x14ac:dyDescent="0.45"/>
    <row r="12018" customFormat="1" x14ac:dyDescent="0.45"/>
    <row r="12019" customFormat="1" x14ac:dyDescent="0.45"/>
    <row r="12020" customFormat="1" x14ac:dyDescent="0.45"/>
    <row r="12021" customFormat="1" x14ac:dyDescent="0.45"/>
    <row r="12022" customFormat="1" x14ac:dyDescent="0.45"/>
    <row r="12023" customFormat="1" x14ac:dyDescent="0.45"/>
    <row r="12024" customFormat="1" x14ac:dyDescent="0.45"/>
    <row r="12025" customFormat="1" x14ac:dyDescent="0.45"/>
    <row r="12026" customFormat="1" x14ac:dyDescent="0.45"/>
    <row r="12027" customFormat="1" x14ac:dyDescent="0.45"/>
    <row r="12028" customFormat="1" x14ac:dyDescent="0.45"/>
    <row r="12029" customFormat="1" x14ac:dyDescent="0.45"/>
    <row r="12030" customFormat="1" x14ac:dyDescent="0.45"/>
    <row r="12031" customFormat="1" x14ac:dyDescent="0.45"/>
    <row r="12032" customFormat="1" x14ac:dyDescent="0.45"/>
    <row r="12033" customFormat="1" x14ac:dyDescent="0.45"/>
    <row r="12034" customFormat="1" x14ac:dyDescent="0.45"/>
    <row r="12035" customFormat="1" x14ac:dyDescent="0.45"/>
    <row r="12036" customFormat="1" x14ac:dyDescent="0.45"/>
    <row r="12037" customFormat="1" x14ac:dyDescent="0.45"/>
    <row r="12038" customFormat="1" x14ac:dyDescent="0.45"/>
    <row r="12039" customFormat="1" x14ac:dyDescent="0.45"/>
    <row r="12040" customFormat="1" x14ac:dyDescent="0.45"/>
    <row r="12041" customFormat="1" x14ac:dyDescent="0.45"/>
    <row r="12042" customFormat="1" x14ac:dyDescent="0.45"/>
    <row r="12043" customFormat="1" x14ac:dyDescent="0.45"/>
    <row r="12044" customFormat="1" x14ac:dyDescent="0.45"/>
    <row r="12045" customFormat="1" x14ac:dyDescent="0.45"/>
    <row r="12046" customFormat="1" x14ac:dyDescent="0.45"/>
    <row r="12047" customFormat="1" x14ac:dyDescent="0.45"/>
    <row r="12048" customFormat="1" x14ac:dyDescent="0.45"/>
    <row r="12049" customFormat="1" x14ac:dyDescent="0.45"/>
    <row r="12050" customFormat="1" x14ac:dyDescent="0.45"/>
    <row r="12051" customFormat="1" x14ac:dyDescent="0.45"/>
    <row r="12052" customFormat="1" x14ac:dyDescent="0.45"/>
    <row r="12053" customFormat="1" x14ac:dyDescent="0.45"/>
    <row r="12054" customFormat="1" x14ac:dyDescent="0.45"/>
    <row r="12055" customFormat="1" x14ac:dyDescent="0.45"/>
    <row r="12056" customFormat="1" x14ac:dyDescent="0.45"/>
    <row r="12057" customFormat="1" x14ac:dyDescent="0.45"/>
    <row r="12058" customFormat="1" x14ac:dyDescent="0.45"/>
    <row r="12059" customFormat="1" x14ac:dyDescent="0.45"/>
    <row r="12060" customFormat="1" x14ac:dyDescent="0.45"/>
    <row r="12061" customFormat="1" x14ac:dyDescent="0.45"/>
    <row r="12062" customFormat="1" x14ac:dyDescent="0.45"/>
    <row r="12063" customFormat="1" x14ac:dyDescent="0.45"/>
    <row r="12064" customFormat="1" x14ac:dyDescent="0.45"/>
    <row r="12065" customFormat="1" x14ac:dyDescent="0.45"/>
    <row r="12066" customFormat="1" x14ac:dyDescent="0.45"/>
    <row r="12067" customFormat="1" x14ac:dyDescent="0.45"/>
    <row r="12068" customFormat="1" x14ac:dyDescent="0.45"/>
    <row r="12069" customFormat="1" x14ac:dyDescent="0.45"/>
    <row r="12070" customFormat="1" x14ac:dyDescent="0.45"/>
    <row r="12071" customFormat="1" x14ac:dyDescent="0.45"/>
    <row r="12072" customFormat="1" x14ac:dyDescent="0.45"/>
    <row r="12073" customFormat="1" x14ac:dyDescent="0.45"/>
    <row r="12074" customFormat="1" x14ac:dyDescent="0.45"/>
    <row r="12075" customFormat="1" x14ac:dyDescent="0.45"/>
    <row r="12076" customFormat="1" x14ac:dyDescent="0.45"/>
    <row r="12077" customFormat="1" x14ac:dyDescent="0.45"/>
    <row r="12078" customFormat="1" x14ac:dyDescent="0.45"/>
    <row r="12079" customFormat="1" x14ac:dyDescent="0.45"/>
    <row r="12080" customFormat="1" x14ac:dyDescent="0.45"/>
    <row r="12081" customFormat="1" x14ac:dyDescent="0.45"/>
    <row r="12082" customFormat="1" x14ac:dyDescent="0.45"/>
    <row r="12083" customFormat="1" x14ac:dyDescent="0.45"/>
    <row r="12084" customFormat="1" x14ac:dyDescent="0.45"/>
    <row r="12085" customFormat="1" x14ac:dyDescent="0.45"/>
    <row r="12086" customFormat="1" x14ac:dyDescent="0.45"/>
    <row r="12087" customFormat="1" x14ac:dyDescent="0.45"/>
    <row r="12088" customFormat="1" x14ac:dyDescent="0.45"/>
    <row r="12089" customFormat="1" x14ac:dyDescent="0.45"/>
    <row r="12090" customFormat="1" x14ac:dyDescent="0.45"/>
    <row r="12091" customFormat="1" x14ac:dyDescent="0.45"/>
    <row r="12092" customFormat="1" x14ac:dyDescent="0.45"/>
    <row r="12093" customFormat="1" x14ac:dyDescent="0.45"/>
    <row r="12094" customFormat="1" x14ac:dyDescent="0.45"/>
    <row r="12095" customFormat="1" x14ac:dyDescent="0.45"/>
    <row r="12096" customFormat="1" x14ac:dyDescent="0.45"/>
    <row r="12097" customFormat="1" x14ac:dyDescent="0.45"/>
    <row r="12098" customFormat="1" x14ac:dyDescent="0.45"/>
    <row r="12099" customFormat="1" x14ac:dyDescent="0.45"/>
    <row r="12100" customFormat="1" x14ac:dyDescent="0.45"/>
    <row r="12101" customFormat="1" x14ac:dyDescent="0.45"/>
    <row r="12102" customFormat="1" x14ac:dyDescent="0.45"/>
    <row r="12103" customFormat="1" x14ac:dyDescent="0.45"/>
    <row r="12104" customFormat="1" x14ac:dyDescent="0.45"/>
    <row r="12105" customFormat="1" x14ac:dyDescent="0.45"/>
    <row r="12106" customFormat="1" x14ac:dyDescent="0.45"/>
    <row r="12107" customFormat="1" x14ac:dyDescent="0.45"/>
    <row r="12108" customFormat="1" x14ac:dyDescent="0.45"/>
    <row r="12109" customFormat="1" x14ac:dyDescent="0.45"/>
    <row r="12110" customFormat="1" x14ac:dyDescent="0.45"/>
    <row r="12111" customFormat="1" x14ac:dyDescent="0.45"/>
    <row r="12112" customFormat="1" x14ac:dyDescent="0.45"/>
    <row r="12113" customFormat="1" x14ac:dyDescent="0.45"/>
    <row r="12114" customFormat="1" x14ac:dyDescent="0.45"/>
    <row r="12115" customFormat="1" x14ac:dyDescent="0.45"/>
    <row r="12116" customFormat="1" x14ac:dyDescent="0.45"/>
    <row r="12117" customFormat="1" x14ac:dyDescent="0.45"/>
    <row r="12118" customFormat="1" x14ac:dyDescent="0.45"/>
    <row r="12119" customFormat="1" x14ac:dyDescent="0.45"/>
    <row r="12120" customFormat="1" x14ac:dyDescent="0.45"/>
    <row r="12121" customFormat="1" x14ac:dyDescent="0.45"/>
    <row r="12122" customFormat="1" x14ac:dyDescent="0.45"/>
    <row r="12123" customFormat="1" x14ac:dyDescent="0.45"/>
    <row r="12124" customFormat="1" x14ac:dyDescent="0.45"/>
    <row r="12125" customFormat="1" x14ac:dyDescent="0.45"/>
    <row r="12126" customFormat="1" x14ac:dyDescent="0.45"/>
    <row r="12127" customFormat="1" x14ac:dyDescent="0.45"/>
    <row r="12128" customFormat="1" x14ac:dyDescent="0.45"/>
    <row r="12129" customFormat="1" x14ac:dyDescent="0.45"/>
    <row r="12130" customFormat="1" x14ac:dyDescent="0.45"/>
    <row r="12131" customFormat="1" x14ac:dyDescent="0.45"/>
    <row r="12132" customFormat="1" x14ac:dyDescent="0.45"/>
    <row r="12133" customFormat="1" x14ac:dyDescent="0.45"/>
    <row r="12134" customFormat="1" x14ac:dyDescent="0.45"/>
    <row r="12135" customFormat="1" x14ac:dyDescent="0.45"/>
    <row r="12136" customFormat="1" x14ac:dyDescent="0.45"/>
    <row r="12137" customFormat="1" x14ac:dyDescent="0.45"/>
    <row r="12138" customFormat="1" x14ac:dyDescent="0.45"/>
    <row r="12139" customFormat="1" x14ac:dyDescent="0.45"/>
    <row r="12140" customFormat="1" x14ac:dyDescent="0.45"/>
    <row r="12141" customFormat="1" x14ac:dyDescent="0.45"/>
    <row r="12142" customFormat="1" x14ac:dyDescent="0.45"/>
    <row r="12143" customFormat="1" x14ac:dyDescent="0.45"/>
    <row r="12144" customFormat="1" x14ac:dyDescent="0.45"/>
    <row r="12145" customFormat="1" x14ac:dyDescent="0.45"/>
    <row r="12146" customFormat="1" x14ac:dyDescent="0.45"/>
    <row r="12147" customFormat="1" x14ac:dyDescent="0.45"/>
    <row r="12148" customFormat="1" x14ac:dyDescent="0.45"/>
    <row r="12149" customFormat="1" x14ac:dyDescent="0.45"/>
    <row r="12150" customFormat="1" x14ac:dyDescent="0.45"/>
    <row r="12151" customFormat="1" x14ac:dyDescent="0.45"/>
    <row r="12152" customFormat="1" x14ac:dyDescent="0.45"/>
    <row r="12153" customFormat="1" x14ac:dyDescent="0.45"/>
    <row r="12154" customFormat="1" x14ac:dyDescent="0.45"/>
    <row r="12155" customFormat="1" x14ac:dyDescent="0.45"/>
    <row r="12156" customFormat="1" x14ac:dyDescent="0.45"/>
    <row r="12157" customFormat="1" x14ac:dyDescent="0.45"/>
    <row r="12158" customFormat="1" x14ac:dyDescent="0.45"/>
    <row r="12159" customFormat="1" x14ac:dyDescent="0.45"/>
    <row r="12160" customFormat="1" x14ac:dyDescent="0.45"/>
    <row r="12161" customFormat="1" x14ac:dyDescent="0.45"/>
    <row r="12162" customFormat="1" x14ac:dyDescent="0.45"/>
    <row r="12163" customFormat="1" x14ac:dyDescent="0.45"/>
    <row r="12164" customFormat="1" x14ac:dyDescent="0.45"/>
    <row r="12165" customFormat="1" x14ac:dyDescent="0.45"/>
    <row r="12166" customFormat="1" x14ac:dyDescent="0.45"/>
    <row r="12167" customFormat="1" x14ac:dyDescent="0.45"/>
    <row r="12168" customFormat="1" x14ac:dyDescent="0.45"/>
    <row r="12169" customFormat="1" x14ac:dyDescent="0.45"/>
    <row r="12170" customFormat="1" x14ac:dyDescent="0.45"/>
    <row r="12171" customFormat="1" x14ac:dyDescent="0.45"/>
    <row r="12172" customFormat="1" x14ac:dyDescent="0.45"/>
    <row r="12173" customFormat="1" x14ac:dyDescent="0.45"/>
    <row r="12174" customFormat="1" x14ac:dyDescent="0.45"/>
    <row r="12175" customFormat="1" x14ac:dyDescent="0.45"/>
    <row r="12176" customFormat="1" x14ac:dyDescent="0.45"/>
    <row r="12177" customFormat="1" x14ac:dyDescent="0.45"/>
    <row r="12178" customFormat="1" x14ac:dyDescent="0.45"/>
    <row r="12179" customFormat="1" x14ac:dyDescent="0.45"/>
    <row r="12180" customFormat="1" x14ac:dyDescent="0.45"/>
    <row r="12181" customFormat="1" x14ac:dyDescent="0.45"/>
    <row r="12182" customFormat="1" x14ac:dyDescent="0.45"/>
    <row r="12183" customFormat="1" x14ac:dyDescent="0.45"/>
    <row r="12184" customFormat="1" x14ac:dyDescent="0.45"/>
    <row r="12185" customFormat="1" x14ac:dyDescent="0.45"/>
    <row r="12186" customFormat="1" x14ac:dyDescent="0.45"/>
    <row r="12187" customFormat="1" x14ac:dyDescent="0.45"/>
    <row r="12188" customFormat="1" x14ac:dyDescent="0.45"/>
    <row r="12189" customFormat="1" x14ac:dyDescent="0.45"/>
    <row r="12190" customFormat="1" x14ac:dyDescent="0.45"/>
    <row r="12191" customFormat="1" x14ac:dyDescent="0.45"/>
    <row r="12192" customFormat="1" x14ac:dyDescent="0.45"/>
    <row r="12193" customFormat="1" x14ac:dyDescent="0.45"/>
    <row r="12194" customFormat="1" x14ac:dyDescent="0.45"/>
    <row r="12195" customFormat="1" x14ac:dyDescent="0.45"/>
    <row r="12196" customFormat="1" x14ac:dyDescent="0.45"/>
    <row r="12197" customFormat="1" x14ac:dyDescent="0.45"/>
    <row r="12198" customFormat="1" x14ac:dyDescent="0.45"/>
    <row r="12199" customFormat="1" x14ac:dyDescent="0.45"/>
    <row r="12200" customFormat="1" x14ac:dyDescent="0.45"/>
    <row r="12201" customFormat="1" x14ac:dyDescent="0.45"/>
    <row r="12202" customFormat="1" x14ac:dyDescent="0.45"/>
    <row r="12203" customFormat="1" x14ac:dyDescent="0.45"/>
    <row r="12204" customFormat="1" x14ac:dyDescent="0.45"/>
    <row r="12205" customFormat="1" x14ac:dyDescent="0.45"/>
    <row r="12206" customFormat="1" x14ac:dyDescent="0.45"/>
    <row r="12207" customFormat="1" x14ac:dyDescent="0.45"/>
    <row r="12208" customFormat="1" x14ac:dyDescent="0.45"/>
    <row r="12209" customFormat="1" x14ac:dyDescent="0.45"/>
    <row r="12210" customFormat="1" x14ac:dyDescent="0.45"/>
    <row r="12211" customFormat="1" x14ac:dyDescent="0.45"/>
    <row r="12212" customFormat="1" x14ac:dyDescent="0.45"/>
    <row r="12213" customFormat="1" x14ac:dyDescent="0.45"/>
    <row r="12214" customFormat="1" x14ac:dyDescent="0.45"/>
    <row r="12215" customFormat="1" x14ac:dyDescent="0.45"/>
    <row r="12216" customFormat="1" x14ac:dyDescent="0.45"/>
    <row r="12217" customFormat="1" x14ac:dyDescent="0.45"/>
    <row r="12218" customFormat="1" x14ac:dyDescent="0.45"/>
    <row r="12219" customFormat="1" x14ac:dyDescent="0.45"/>
    <row r="12220" customFormat="1" x14ac:dyDescent="0.45"/>
    <row r="12221" customFormat="1" x14ac:dyDescent="0.45"/>
    <row r="12222" customFormat="1" x14ac:dyDescent="0.45"/>
    <row r="12223" customFormat="1" x14ac:dyDescent="0.45"/>
    <row r="12224" customFormat="1" x14ac:dyDescent="0.45"/>
    <row r="12225" customFormat="1" x14ac:dyDescent="0.45"/>
    <row r="12226" customFormat="1" x14ac:dyDescent="0.45"/>
    <row r="12227" customFormat="1" x14ac:dyDescent="0.45"/>
    <row r="12228" customFormat="1" x14ac:dyDescent="0.45"/>
    <row r="12229" customFormat="1" x14ac:dyDescent="0.45"/>
    <row r="12230" customFormat="1" x14ac:dyDescent="0.45"/>
    <row r="12231" customFormat="1" x14ac:dyDescent="0.45"/>
    <row r="12232" customFormat="1" x14ac:dyDescent="0.45"/>
    <row r="12233" customFormat="1" x14ac:dyDescent="0.45"/>
    <row r="12234" customFormat="1" x14ac:dyDescent="0.45"/>
    <row r="12235" customFormat="1" x14ac:dyDescent="0.45"/>
    <row r="12236" customFormat="1" x14ac:dyDescent="0.45"/>
    <row r="12237" customFormat="1" x14ac:dyDescent="0.45"/>
    <row r="12238" customFormat="1" x14ac:dyDescent="0.45"/>
    <row r="12239" customFormat="1" x14ac:dyDescent="0.45"/>
    <row r="12240" customFormat="1" x14ac:dyDescent="0.45"/>
    <row r="12241" customFormat="1" x14ac:dyDescent="0.45"/>
    <row r="12242" customFormat="1" x14ac:dyDescent="0.45"/>
    <row r="12243" customFormat="1" x14ac:dyDescent="0.45"/>
    <row r="12244" customFormat="1" x14ac:dyDescent="0.45"/>
    <row r="12245" customFormat="1" x14ac:dyDescent="0.45"/>
    <row r="12246" customFormat="1" x14ac:dyDescent="0.45"/>
    <row r="12247" customFormat="1" x14ac:dyDescent="0.45"/>
    <row r="12248" customFormat="1" x14ac:dyDescent="0.45"/>
    <row r="12249" customFormat="1" x14ac:dyDescent="0.45"/>
    <row r="12250" customFormat="1" x14ac:dyDescent="0.45"/>
    <row r="12251" customFormat="1" x14ac:dyDescent="0.45"/>
    <row r="12252" customFormat="1" x14ac:dyDescent="0.45"/>
    <row r="12253" customFormat="1" x14ac:dyDescent="0.45"/>
    <row r="12254" customFormat="1" x14ac:dyDescent="0.45"/>
    <row r="12255" customFormat="1" x14ac:dyDescent="0.45"/>
    <row r="12256" customFormat="1" x14ac:dyDescent="0.45"/>
    <row r="12257" customFormat="1" x14ac:dyDescent="0.45"/>
    <row r="12258" customFormat="1" x14ac:dyDescent="0.45"/>
    <row r="12259" customFormat="1" x14ac:dyDescent="0.45"/>
    <row r="12260" customFormat="1" x14ac:dyDescent="0.45"/>
    <row r="12261" customFormat="1" x14ac:dyDescent="0.45"/>
    <row r="12262" customFormat="1" x14ac:dyDescent="0.45"/>
    <row r="12263" customFormat="1" x14ac:dyDescent="0.45"/>
    <row r="12264" customFormat="1" x14ac:dyDescent="0.45"/>
    <row r="12265" customFormat="1" x14ac:dyDescent="0.45"/>
    <row r="12266" customFormat="1" x14ac:dyDescent="0.45"/>
    <row r="12267" customFormat="1" x14ac:dyDescent="0.45"/>
    <row r="12268" customFormat="1" x14ac:dyDescent="0.45"/>
    <row r="12269" customFormat="1" x14ac:dyDescent="0.45"/>
    <row r="12270" customFormat="1" x14ac:dyDescent="0.45"/>
    <row r="12271" customFormat="1" x14ac:dyDescent="0.45"/>
    <row r="12272" customFormat="1" x14ac:dyDescent="0.45"/>
    <row r="12273" customFormat="1" x14ac:dyDescent="0.45"/>
    <row r="12274" customFormat="1" x14ac:dyDescent="0.45"/>
    <row r="12275" customFormat="1" x14ac:dyDescent="0.45"/>
    <row r="12276" customFormat="1" x14ac:dyDescent="0.45"/>
    <row r="12277" customFormat="1" x14ac:dyDescent="0.45"/>
    <row r="12278" customFormat="1" x14ac:dyDescent="0.45"/>
    <row r="12279" customFormat="1" x14ac:dyDescent="0.45"/>
    <row r="12280" customFormat="1" x14ac:dyDescent="0.45"/>
    <row r="12281" customFormat="1" x14ac:dyDescent="0.45"/>
    <row r="12282" customFormat="1" x14ac:dyDescent="0.45"/>
    <row r="12283" customFormat="1" x14ac:dyDescent="0.45"/>
    <row r="12284" customFormat="1" x14ac:dyDescent="0.45"/>
    <row r="12285" customFormat="1" x14ac:dyDescent="0.45"/>
    <row r="12286" customFormat="1" x14ac:dyDescent="0.45"/>
    <row r="12287" customFormat="1" x14ac:dyDescent="0.45"/>
    <row r="12288" customFormat="1" x14ac:dyDescent="0.45"/>
    <row r="12289" customFormat="1" x14ac:dyDescent="0.45"/>
    <row r="12290" customFormat="1" x14ac:dyDescent="0.45"/>
    <row r="12291" customFormat="1" x14ac:dyDescent="0.45"/>
    <row r="12292" customFormat="1" x14ac:dyDescent="0.45"/>
    <row r="12293" customFormat="1" x14ac:dyDescent="0.45"/>
    <row r="12294" customFormat="1" x14ac:dyDescent="0.45"/>
    <row r="12295" customFormat="1" x14ac:dyDescent="0.45"/>
    <row r="12296" customFormat="1" x14ac:dyDescent="0.45"/>
    <row r="12297" customFormat="1" x14ac:dyDescent="0.45"/>
    <row r="12298" customFormat="1" x14ac:dyDescent="0.45"/>
    <row r="12299" customFormat="1" x14ac:dyDescent="0.45"/>
    <row r="12300" customFormat="1" x14ac:dyDescent="0.45"/>
    <row r="12301" customFormat="1" x14ac:dyDescent="0.45"/>
    <row r="12302" customFormat="1" x14ac:dyDescent="0.45"/>
    <row r="12303" customFormat="1" x14ac:dyDescent="0.45"/>
    <row r="12304" customFormat="1" x14ac:dyDescent="0.45"/>
    <row r="12305" customFormat="1" x14ac:dyDescent="0.45"/>
    <row r="12306" customFormat="1" x14ac:dyDescent="0.45"/>
    <row r="12307" customFormat="1" x14ac:dyDescent="0.45"/>
    <row r="12308" customFormat="1" x14ac:dyDescent="0.45"/>
    <row r="12309" customFormat="1" x14ac:dyDescent="0.45"/>
    <row r="12310" customFormat="1" x14ac:dyDescent="0.45"/>
    <row r="12311" customFormat="1" x14ac:dyDescent="0.45"/>
    <row r="12312" customFormat="1" x14ac:dyDescent="0.45"/>
    <row r="12313" customFormat="1" x14ac:dyDescent="0.45"/>
    <row r="12314" customFormat="1" x14ac:dyDescent="0.45"/>
    <row r="12315" customFormat="1" x14ac:dyDescent="0.45"/>
    <row r="12316" customFormat="1" x14ac:dyDescent="0.45"/>
    <row r="12317" customFormat="1" x14ac:dyDescent="0.45"/>
    <row r="12318" customFormat="1" x14ac:dyDescent="0.45"/>
    <row r="12319" customFormat="1" x14ac:dyDescent="0.45"/>
    <row r="12320" customFormat="1" x14ac:dyDescent="0.45"/>
    <row r="12321" customFormat="1" x14ac:dyDescent="0.45"/>
    <row r="12322" customFormat="1" x14ac:dyDescent="0.45"/>
    <row r="12323" customFormat="1" x14ac:dyDescent="0.45"/>
    <row r="12324" customFormat="1" x14ac:dyDescent="0.45"/>
    <row r="12325" customFormat="1" x14ac:dyDescent="0.45"/>
    <row r="12326" customFormat="1" x14ac:dyDescent="0.45"/>
    <row r="12327" customFormat="1" x14ac:dyDescent="0.45"/>
    <row r="12328" customFormat="1" x14ac:dyDescent="0.45"/>
    <row r="12329" customFormat="1" x14ac:dyDescent="0.45"/>
    <row r="12330" customFormat="1" x14ac:dyDescent="0.45"/>
    <row r="12331" customFormat="1" x14ac:dyDescent="0.45"/>
    <row r="12332" customFormat="1" x14ac:dyDescent="0.45"/>
    <row r="12333" customFormat="1" x14ac:dyDescent="0.45"/>
    <row r="12334" customFormat="1" x14ac:dyDescent="0.45"/>
    <row r="12335" customFormat="1" x14ac:dyDescent="0.45"/>
    <row r="12336" customFormat="1" x14ac:dyDescent="0.45"/>
    <row r="12337" customFormat="1" x14ac:dyDescent="0.45"/>
    <row r="12338" customFormat="1" x14ac:dyDescent="0.45"/>
    <row r="12339" customFormat="1" x14ac:dyDescent="0.45"/>
    <row r="12340" customFormat="1" x14ac:dyDescent="0.45"/>
    <row r="12341" customFormat="1" x14ac:dyDescent="0.45"/>
    <row r="12342" customFormat="1" x14ac:dyDescent="0.45"/>
    <row r="12343" customFormat="1" x14ac:dyDescent="0.45"/>
    <row r="12344" customFormat="1" x14ac:dyDescent="0.45"/>
    <row r="12345" customFormat="1" x14ac:dyDescent="0.45"/>
    <row r="12346" customFormat="1" x14ac:dyDescent="0.45"/>
    <row r="12347" customFormat="1" x14ac:dyDescent="0.45"/>
    <row r="12348" customFormat="1" x14ac:dyDescent="0.45"/>
    <row r="12349" customFormat="1" x14ac:dyDescent="0.45"/>
    <row r="12350" customFormat="1" x14ac:dyDescent="0.45"/>
    <row r="12351" customFormat="1" x14ac:dyDescent="0.45"/>
    <row r="12352" customFormat="1" x14ac:dyDescent="0.45"/>
    <row r="12353" customFormat="1" x14ac:dyDescent="0.45"/>
    <row r="12354" customFormat="1" x14ac:dyDescent="0.45"/>
    <row r="12355" customFormat="1" x14ac:dyDescent="0.45"/>
    <row r="12356" customFormat="1" x14ac:dyDescent="0.45"/>
    <row r="12357" customFormat="1" x14ac:dyDescent="0.45"/>
    <row r="12358" customFormat="1" x14ac:dyDescent="0.45"/>
    <row r="12359" customFormat="1" x14ac:dyDescent="0.45"/>
    <row r="12360" customFormat="1" x14ac:dyDescent="0.45"/>
    <row r="12361" customFormat="1" x14ac:dyDescent="0.45"/>
    <row r="12362" customFormat="1" x14ac:dyDescent="0.45"/>
    <row r="12363" customFormat="1" x14ac:dyDescent="0.45"/>
    <row r="12364" customFormat="1" x14ac:dyDescent="0.45"/>
    <row r="12365" customFormat="1" x14ac:dyDescent="0.45"/>
    <row r="12366" customFormat="1" x14ac:dyDescent="0.45"/>
    <row r="12367" customFormat="1" x14ac:dyDescent="0.45"/>
    <row r="12368" customFormat="1" x14ac:dyDescent="0.45"/>
    <row r="12369" customFormat="1" x14ac:dyDescent="0.45"/>
    <row r="12370" customFormat="1" x14ac:dyDescent="0.45"/>
    <row r="12371" customFormat="1" x14ac:dyDescent="0.45"/>
    <row r="12372" customFormat="1" x14ac:dyDescent="0.45"/>
    <row r="12373" customFormat="1" x14ac:dyDescent="0.45"/>
    <row r="12374" customFormat="1" x14ac:dyDescent="0.45"/>
    <row r="12375" customFormat="1" x14ac:dyDescent="0.45"/>
    <row r="12376" customFormat="1" x14ac:dyDescent="0.45"/>
    <row r="12377" customFormat="1" x14ac:dyDescent="0.45"/>
    <row r="12378" customFormat="1" x14ac:dyDescent="0.45"/>
    <row r="12379" customFormat="1" x14ac:dyDescent="0.45"/>
    <row r="12380" customFormat="1" x14ac:dyDescent="0.45"/>
    <row r="12381" customFormat="1" x14ac:dyDescent="0.45"/>
    <row r="12382" customFormat="1" x14ac:dyDescent="0.45"/>
    <row r="12383" customFormat="1" x14ac:dyDescent="0.45"/>
    <row r="12384" customFormat="1" x14ac:dyDescent="0.45"/>
    <row r="12385" customFormat="1" x14ac:dyDescent="0.45"/>
    <row r="12386" customFormat="1" x14ac:dyDescent="0.45"/>
    <row r="12387" customFormat="1" x14ac:dyDescent="0.45"/>
    <row r="12388" customFormat="1" x14ac:dyDescent="0.45"/>
    <row r="12389" customFormat="1" x14ac:dyDescent="0.45"/>
    <row r="12390" customFormat="1" x14ac:dyDescent="0.45"/>
    <row r="12391" customFormat="1" x14ac:dyDescent="0.45"/>
    <row r="12392" customFormat="1" x14ac:dyDescent="0.45"/>
    <row r="12393" customFormat="1" x14ac:dyDescent="0.45"/>
    <row r="12394" customFormat="1" x14ac:dyDescent="0.45"/>
    <row r="12395" customFormat="1" x14ac:dyDescent="0.45"/>
    <row r="12396" customFormat="1" x14ac:dyDescent="0.45"/>
    <row r="12397" customFormat="1" x14ac:dyDescent="0.45"/>
    <row r="12398" customFormat="1" x14ac:dyDescent="0.45"/>
    <row r="12399" customFormat="1" x14ac:dyDescent="0.45"/>
    <row r="12400" customFormat="1" x14ac:dyDescent="0.45"/>
    <row r="12401" customFormat="1" x14ac:dyDescent="0.45"/>
    <row r="12402" customFormat="1" x14ac:dyDescent="0.45"/>
    <row r="12403" customFormat="1" x14ac:dyDescent="0.45"/>
    <row r="12404" customFormat="1" x14ac:dyDescent="0.45"/>
    <row r="12405" customFormat="1" x14ac:dyDescent="0.45"/>
    <row r="12406" customFormat="1" x14ac:dyDescent="0.45"/>
    <row r="12407" customFormat="1" x14ac:dyDescent="0.45"/>
    <row r="12408" customFormat="1" x14ac:dyDescent="0.45"/>
    <row r="12409" customFormat="1" x14ac:dyDescent="0.45"/>
    <row r="12410" customFormat="1" x14ac:dyDescent="0.45"/>
    <row r="12411" customFormat="1" x14ac:dyDescent="0.45"/>
    <row r="12412" customFormat="1" x14ac:dyDescent="0.45"/>
    <row r="12413" customFormat="1" x14ac:dyDescent="0.45"/>
    <row r="12414" customFormat="1" x14ac:dyDescent="0.45"/>
    <row r="12415" customFormat="1" x14ac:dyDescent="0.45"/>
    <row r="12416" customFormat="1" x14ac:dyDescent="0.45"/>
    <row r="12417" customFormat="1" x14ac:dyDescent="0.45"/>
    <row r="12418" customFormat="1" x14ac:dyDescent="0.45"/>
    <row r="12419" customFormat="1" x14ac:dyDescent="0.45"/>
    <row r="12420" customFormat="1" x14ac:dyDescent="0.45"/>
    <row r="12421" customFormat="1" x14ac:dyDescent="0.45"/>
    <row r="12422" customFormat="1" x14ac:dyDescent="0.45"/>
    <row r="12423" customFormat="1" x14ac:dyDescent="0.45"/>
    <row r="12424" customFormat="1" x14ac:dyDescent="0.45"/>
    <row r="12425" customFormat="1" x14ac:dyDescent="0.45"/>
    <row r="12426" customFormat="1" x14ac:dyDescent="0.45"/>
    <row r="12427" customFormat="1" x14ac:dyDescent="0.45"/>
    <row r="12428" customFormat="1" x14ac:dyDescent="0.45"/>
    <row r="12429" customFormat="1" x14ac:dyDescent="0.45"/>
    <row r="12430" customFormat="1" x14ac:dyDescent="0.45"/>
    <row r="12431" customFormat="1" x14ac:dyDescent="0.45"/>
    <row r="12432" customFormat="1" x14ac:dyDescent="0.45"/>
    <row r="12433" customFormat="1" x14ac:dyDescent="0.45"/>
    <row r="12434" customFormat="1" x14ac:dyDescent="0.45"/>
    <row r="12435" customFormat="1" x14ac:dyDescent="0.45"/>
    <row r="12436" customFormat="1" x14ac:dyDescent="0.45"/>
    <row r="12437" customFormat="1" x14ac:dyDescent="0.45"/>
    <row r="12438" customFormat="1" x14ac:dyDescent="0.45"/>
    <row r="12439" customFormat="1" x14ac:dyDescent="0.45"/>
    <row r="12440" customFormat="1" x14ac:dyDescent="0.45"/>
    <row r="12441" customFormat="1" x14ac:dyDescent="0.45"/>
    <row r="12442" customFormat="1" x14ac:dyDescent="0.45"/>
    <row r="12443" customFormat="1" x14ac:dyDescent="0.45"/>
    <row r="12444" customFormat="1" x14ac:dyDescent="0.45"/>
    <row r="12445" customFormat="1" x14ac:dyDescent="0.45"/>
    <row r="12446" customFormat="1" x14ac:dyDescent="0.45"/>
    <row r="12447" customFormat="1" x14ac:dyDescent="0.45"/>
    <row r="12448" customFormat="1" x14ac:dyDescent="0.45"/>
    <row r="12449" customFormat="1" x14ac:dyDescent="0.45"/>
    <row r="12450" customFormat="1" x14ac:dyDescent="0.45"/>
    <row r="12451" customFormat="1" x14ac:dyDescent="0.45"/>
    <row r="12452" customFormat="1" x14ac:dyDescent="0.45"/>
    <row r="12453" customFormat="1" x14ac:dyDescent="0.45"/>
    <row r="12454" customFormat="1" x14ac:dyDescent="0.45"/>
    <row r="12455" customFormat="1" x14ac:dyDescent="0.45"/>
    <row r="12456" customFormat="1" x14ac:dyDescent="0.45"/>
    <row r="12457" customFormat="1" x14ac:dyDescent="0.45"/>
    <row r="12458" customFormat="1" x14ac:dyDescent="0.45"/>
    <row r="12459" customFormat="1" x14ac:dyDescent="0.45"/>
    <row r="12460" customFormat="1" x14ac:dyDescent="0.45"/>
    <row r="12461" customFormat="1" x14ac:dyDescent="0.45"/>
    <row r="12462" customFormat="1" x14ac:dyDescent="0.45"/>
    <row r="12463" customFormat="1" x14ac:dyDescent="0.45"/>
    <row r="12464" customFormat="1" x14ac:dyDescent="0.45"/>
    <row r="12465" customFormat="1" x14ac:dyDescent="0.45"/>
    <row r="12466" customFormat="1" x14ac:dyDescent="0.45"/>
    <row r="12467" customFormat="1" x14ac:dyDescent="0.45"/>
    <row r="12468" customFormat="1" x14ac:dyDescent="0.45"/>
    <row r="12469" customFormat="1" x14ac:dyDescent="0.45"/>
    <row r="12470" customFormat="1" x14ac:dyDescent="0.45"/>
    <row r="12471" customFormat="1" x14ac:dyDescent="0.45"/>
    <row r="12472" customFormat="1" x14ac:dyDescent="0.45"/>
    <row r="12473" customFormat="1" x14ac:dyDescent="0.45"/>
    <row r="12474" customFormat="1" x14ac:dyDescent="0.45"/>
    <row r="12475" customFormat="1" x14ac:dyDescent="0.45"/>
    <row r="12476" customFormat="1" x14ac:dyDescent="0.45"/>
    <row r="12477" customFormat="1" x14ac:dyDescent="0.45"/>
    <row r="12478" customFormat="1" x14ac:dyDescent="0.45"/>
    <row r="12479" customFormat="1" x14ac:dyDescent="0.45"/>
    <row r="12480" customFormat="1" x14ac:dyDescent="0.45"/>
    <row r="12481" customFormat="1" x14ac:dyDescent="0.45"/>
    <row r="12482" customFormat="1" x14ac:dyDescent="0.45"/>
    <row r="12483" customFormat="1" x14ac:dyDescent="0.45"/>
    <row r="12484" customFormat="1" x14ac:dyDescent="0.45"/>
    <row r="12485" customFormat="1" x14ac:dyDescent="0.45"/>
    <row r="12486" customFormat="1" x14ac:dyDescent="0.45"/>
    <row r="12487" customFormat="1" x14ac:dyDescent="0.45"/>
    <row r="12488" customFormat="1" x14ac:dyDescent="0.45"/>
    <row r="12489" customFormat="1" x14ac:dyDescent="0.45"/>
    <row r="12490" customFormat="1" x14ac:dyDescent="0.45"/>
    <row r="12491" customFormat="1" x14ac:dyDescent="0.45"/>
    <row r="12492" customFormat="1" x14ac:dyDescent="0.45"/>
    <row r="12493" customFormat="1" x14ac:dyDescent="0.45"/>
    <row r="12494" customFormat="1" x14ac:dyDescent="0.45"/>
    <row r="12495" customFormat="1" x14ac:dyDescent="0.45"/>
    <row r="12496" customFormat="1" x14ac:dyDescent="0.45"/>
    <row r="12497" customFormat="1" x14ac:dyDescent="0.45"/>
    <row r="12498" customFormat="1" x14ac:dyDescent="0.45"/>
    <row r="12499" customFormat="1" x14ac:dyDescent="0.45"/>
    <row r="12500" customFormat="1" x14ac:dyDescent="0.45"/>
    <row r="12501" customFormat="1" x14ac:dyDescent="0.45"/>
    <row r="12502" customFormat="1" x14ac:dyDescent="0.45"/>
    <row r="12503" customFormat="1" x14ac:dyDescent="0.45"/>
    <row r="12504" customFormat="1" x14ac:dyDescent="0.45"/>
    <row r="12505" customFormat="1" x14ac:dyDescent="0.45"/>
    <row r="12506" customFormat="1" x14ac:dyDescent="0.45"/>
    <row r="12507" customFormat="1" x14ac:dyDescent="0.45"/>
    <row r="12508" customFormat="1" x14ac:dyDescent="0.45"/>
    <row r="12509" customFormat="1" x14ac:dyDescent="0.45"/>
    <row r="12510" customFormat="1" x14ac:dyDescent="0.45"/>
    <row r="12511" customFormat="1" x14ac:dyDescent="0.45"/>
    <row r="12512" customFormat="1" x14ac:dyDescent="0.45"/>
    <row r="12513" customFormat="1" x14ac:dyDescent="0.45"/>
    <row r="12514" customFormat="1" x14ac:dyDescent="0.45"/>
    <row r="12515" customFormat="1" x14ac:dyDescent="0.45"/>
    <row r="12516" customFormat="1" x14ac:dyDescent="0.45"/>
    <row r="12517" customFormat="1" x14ac:dyDescent="0.45"/>
    <row r="12518" customFormat="1" x14ac:dyDescent="0.45"/>
    <row r="12519" customFormat="1" x14ac:dyDescent="0.45"/>
    <row r="12520" customFormat="1" x14ac:dyDescent="0.45"/>
    <row r="12521" customFormat="1" x14ac:dyDescent="0.45"/>
    <row r="12522" customFormat="1" x14ac:dyDescent="0.45"/>
    <row r="12523" customFormat="1" x14ac:dyDescent="0.45"/>
    <row r="12524" customFormat="1" x14ac:dyDescent="0.45"/>
    <row r="12525" customFormat="1" x14ac:dyDescent="0.45"/>
    <row r="12526" customFormat="1" x14ac:dyDescent="0.45"/>
    <row r="12527" customFormat="1" x14ac:dyDescent="0.45"/>
    <row r="12528" customFormat="1" x14ac:dyDescent="0.45"/>
    <row r="12529" customFormat="1" x14ac:dyDescent="0.45"/>
    <row r="12530" customFormat="1" x14ac:dyDescent="0.45"/>
    <row r="12531" customFormat="1" x14ac:dyDescent="0.45"/>
    <row r="12532" customFormat="1" x14ac:dyDescent="0.45"/>
    <row r="12533" customFormat="1" x14ac:dyDescent="0.45"/>
    <row r="12534" customFormat="1" x14ac:dyDescent="0.45"/>
    <row r="12535" customFormat="1" x14ac:dyDescent="0.45"/>
    <row r="12536" customFormat="1" x14ac:dyDescent="0.45"/>
    <row r="12537" customFormat="1" x14ac:dyDescent="0.45"/>
    <row r="12538" customFormat="1" x14ac:dyDescent="0.45"/>
    <row r="12539" customFormat="1" x14ac:dyDescent="0.45"/>
    <row r="12540" customFormat="1" x14ac:dyDescent="0.45"/>
    <row r="12541" customFormat="1" x14ac:dyDescent="0.45"/>
    <row r="12542" customFormat="1" x14ac:dyDescent="0.45"/>
    <row r="12543" customFormat="1" x14ac:dyDescent="0.45"/>
    <row r="12544" customFormat="1" x14ac:dyDescent="0.45"/>
    <row r="12545" customFormat="1" x14ac:dyDescent="0.45"/>
    <row r="12546" customFormat="1" x14ac:dyDescent="0.45"/>
    <row r="12547" customFormat="1" x14ac:dyDescent="0.45"/>
    <row r="12548" customFormat="1" x14ac:dyDescent="0.45"/>
    <row r="12549" customFormat="1" x14ac:dyDescent="0.45"/>
    <row r="12550" customFormat="1" x14ac:dyDescent="0.45"/>
    <row r="12551" customFormat="1" x14ac:dyDescent="0.45"/>
    <row r="12552" customFormat="1" x14ac:dyDescent="0.45"/>
    <row r="12553" customFormat="1" x14ac:dyDescent="0.45"/>
    <row r="12554" customFormat="1" x14ac:dyDescent="0.45"/>
    <row r="12555" customFormat="1" x14ac:dyDescent="0.45"/>
    <row r="12556" customFormat="1" x14ac:dyDescent="0.45"/>
    <row r="12557" customFormat="1" x14ac:dyDescent="0.45"/>
    <row r="12558" customFormat="1" x14ac:dyDescent="0.45"/>
    <row r="12559" customFormat="1" x14ac:dyDescent="0.45"/>
    <row r="12560" customFormat="1" x14ac:dyDescent="0.45"/>
    <row r="12561" customFormat="1" x14ac:dyDescent="0.45"/>
    <row r="12562" customFormat="1" x14ac:dyDescent="0.45"/>
    <row r="12563" customFormat="1" x14ac:dyDescent="0.45"/>
    <row r="12564" customFormat="1" x14ac:dyDescent="0.45"/>
    <row r="12565" customFormat="1" x14ac:dyDescent="0.45"/>
    <row r="12566" customFormat="1" x14ac:dyDescent="0.45"/>
    <row r="12567" customFormat="1" x14ac:dyDescent="0.45"/>
    <row r="12568" customFormat="1" x14ac:dyDescent="0.45"/>
    <row r="12569" customFormat="1" x14ac:dyDescent="0.45"/>
    <row r="12570" customFormat="1" x14ac:dyDescent="0.45"/>
    <row r="12571" customFormat="1" x14ac:dyDescent="0.45"/>
    <row r="12572" customFormat="1" x14ac:dyDescent="0.45"/>
    <row r="12573" customFormat="1" x14ac:dyDescent="0.45"/>
    <row r="12574" customFormat="1" x14ac:dyDescent="0.45"/>
    <row r="12575" customFormat="1" x14ac:dyDescent="0.45"/>
    <row r="12576" customFormat="1" x14ac:dyDescent="0.45"/>
    <row r="12577" customFormat="1" x14ac:dyDescent="0.45"/>
    <row r="12578" customFormat="1" x14ac:dyDescent="0.45"/>
    <row r="12579" customFormat="1" x14ac:dyDescent="0.45"/>
    <row r="12580" customFormat="1" x14ac:dyDescent="0.45"/>
    <row r="12581" customFormat="1" x14ac:dyDescent="0.45"/>
    <row r="12582" customFormat="1" x14ac:dyDescent="0.45"/>
    <row r="12583" customFormat="1" x14ac:dyDescent="0.45"/>
    <row r="12584" customFormat="1" x14ac:dyDescent="0.45"/>
    <row r="12585" customFormat="1" x14ac:dyDescent="0.45"/>
    <row r="12586" customFormat="1" x14ac:dyDescent="0.45"/>
    <row r="12587" customFormat="1" x14ac:dyDescent="0.45"/>
    <row r="12588" customFormat="1" x14ac:dyDescent="0.45"/>
    <row r="12589" customFormat="1" x14ac:dyDescent="0.45"/>
    <row r="12590" customFormat="1" x14ac:dyDescent="0.45"/>
    <row r="12591" customFormat="1" x14ac:dyDescent="0.45"/>
    <row r="12592" customFormat="1" x14ac:dyDescent="0.45"/>
    <row r="12593" customFormat="1" x14ac:dyDescent="0.45"/>
    <row r="12594" customFormat="1" x14ac:dyDescent="0.45"/>
    <row r="12595" customFormat="1" x14ac:dyDescent="0.45"/>
    <row r="12596" customFormat="1" x14ac:dyDescent="0.45"/>
    <row r="12597" customFormat="1" x14ac:dyDescent="0.45"/>
    <row r="12598" customFormat="1" x14ac:dyDescent="0.45"/>
    <row r="12599" customFormat="1" x14ac:dyDescent="0.45"/>
    <row r="12600" customFormat="1" x14ac:dyDescent="0.45"/>
    <row r="12601" customFormat="1" x14ac:dyDescent="0.45"/>
    <row r="12602" customFormat="1" x14ac:dyDescent="0.45"/>
    <row r="12603" customFormat="1" x14ac:dyDescent="0.45"/>
    <row r="12604" customFormat="1" x14ac:dyDescent="0.45"/>
    <row r="12605" customFormat="1" x14ac:dyDescent="0.45"/>
    <row r="12606" customFormat="1" x14ac:dyDescent="0.45"/>
    <row r="12607" customFormat="1" x14ac:dyDescent="0.45"/>
    <row r="12608" customFormat="1" x14ac:dyDescent="0.45"/>
    <row r="12609" customFormat="1" x14ac:dyDescent="0.45"/>
    <row r="12610" customFormat="1" x14ac:dyDescent="0.45"/>
    <row r="12611" customFormat="1" x14ac:dyDescent="0.45"/>
    <row r="12612" customFormat="1" x14ac:dyDescent="0.45"/>
    <row r="12613" customFormat="1" x14ac:dyDescent="0.45"/>
    <row r="12614" customFormat="1" x14ac:dyDescent="0.45"/>
    <row r="12615" customFormat="1" x14ac:dyDescent="0.45"/>
    <row r="12616" customFormat="1" x14ac:dyDescent="0.45"/>
    <row r="12617" customFormat="1" x14ac:dyDescent="0.45"/>
    <row r="12618" customFormat="1" x14ac:dyDescent="0.45"/>
    <row r="12619" customFormat="1" x14ac:dyDescent="0.45"/>
    <row r="12620" customFormat="1" x14ac:dyDescent="0.45"/>
    <row r="12621" customFormat="1" x14ac:dyDescent="0.45"/>
    <row r="12622" customFormat="1" x14ac:dyDescent="0.45"/>
    <row r="12623" customFormat="1" x14ac:dyDescent="0.45"/>
    <row r="12624" customFormat="1" x14ac:dyDescent="0.45"/>
    <row r="12625" customFormat="1" x14ac:dyDescent="0.45"/>
    <row r="12626" customFormat="1" x14ac:dyDescent="0.45"/>
    <row r="12627" customFormat="1" x14ac:dyDescent="0.45"/>
    <row r="12628" customFormat="1" x14ac:dyDescent="0.45"/>
    <row r="12629" customFormat="1" x14ac:dyDescent="0.45"/>
    <row r="12630" customFormat="1" x14ac:dyDescent="0.45"/>
    <row r="12631" customFormat="1" x14ac:dyDescent="0.45"/>
    <row r="12632" customFormat="1" x14ac:dyDescent="0.45"/>
    <row r="12633" customFormat="1" x14ac:dyDescent="0.45"/>
    <row r="12634" customFormat="1" x14ac:dyDescent="0.45"/>
    <row r="12635" customFormat="1" x14ac:dyDescent="0.45"/>
    <row r="12636" customFormat="1" x14ac:dyDescent="0.45"/>
    <row r="12637" customFormat="1" x14ac:dyDescent="0.45"/>
    <row r="12638" customFormat="1" x14ac:dyDescent="0.45"/>
    <row r="12639" customFormat="1" x14ac:dyDescent="0.45"/>
    <row r="12640" customFormat="1" x14ac:dyDescent="0.45"/>
    <row r="12641" customFormat="1" x14ac:dyDescent="0.45"/>
    <row r="12642" customFormat="1" x14ac:dyDescent="0.45"/>
    <row r="12643" customFormat="1" x14ac:dyDescent="0.45"/>
    <row r="12644" customFormat="1" x14ac:dyDescent="0.45"/>
    <row r="12645" customFormat="1" x14ac:dyDescent="0.45"/>
    <row r="12646" customFormat="1" x14ac:dyDescent="0.45"/>
    <row r="12647" customFormat="1" x14ac:dyDescent="0.45"/>
    <row r="12648" customFormat="1" x14ac:dyDescent="0.45"/>
    <row r="12649" customFormat="1" x14ac:dyDescent="0.45"/>
    <row r="12650" customFormat="1" x14ac:dyDescent="0.45"/>
    <row r="12651" customFormat="1" x14ac:dyDescent="0.45"/>
    <row r="12652" customFormat="1" x14ac:dyDescent="0.45"/>
    <row r="12653" customFormat="1" x14ac:dyDescent="0.45"/>
    <row r="12654" customFormat="1" x14ac:dyDescent="0.45"/>
    <row r="12655" customFormat="1" x14ac:dyDescent="0.45"/>
    <row r="12656" customFormat="1" x14ac:dyDescent="0.45"/>
    <row r="12657" customFormat="1" x14ac:dyDescent="0.45"/>
    <row r="12658" customFormat="1" x14ac:dyDescent="0.45"/>
    <row r="12659" customFormat="1" x14ac:dyDescent="0.45"/>
    <row r="12660" customFormat="1" x14ac:dyDescent="0.45"/>
    <row r="12661" customFormat="1" x14ac:dyDescent="0.45"/>
    <row r="12662" customFormat="1" x14ac:dyDescent="0.45"/>
    <row r="12663" customFormat="1" x14ac:dyDescent="0.45"/>
    <row r="12664" customFormat="1" x14ac:dyDescent="0.45"/>
    <row r="12665" customFormat="1" x14ac:dyDescent="0.45"/>
    <row r="12666" customFormat="1" x14ac:dyDescent="0.45"/>
    <row r="12667" customFormat="1" x14ac:dyDescent="0.45"/>
    <row r="12668" customFormat="1" x14ac:dyDescent="0.45"/>
    <row r="12669" customFormat="1" x14ac:dyDescent="0.45"/>
    <row r="12670" customFormat="1" x14ac:dyDescent="0.45"/>
    <row r="12671" customFormat="1" x14ac:dyDescent="0.45"/>
    <row r="12672" customFormat="1" x14ac:dyDescent="0.45"/>
    <row r="12673" customFormat="1" x14ac:dyDescent="0.45"/>
    <row r="12674" customFormat="1" x14ac:dyDescent="0.45"/>
    <row r="12675" customFormat="1" x14ac:dyDescent="0.45"/>
    <row r="12676" customFormat="1" x14ac:dyDescent="0.45"/>
    <row r="12677" customFormat="1" x14ac:dyDescent="0.45"/>
    <row r="12678" customFormat="1" x14ac:dyDescent="0.45"/>
    <row r="12679" customFormat="1" x14ac:dyDescent="0.45"/>
    <row r="12680" customFormat="1" x14ac:dyDescent="0.45"/>
    <row r="12681" customFormat="1" x14ac:dyDescent="0.45"/>
    <row r="12682" customFormat="1" x14ac:dyDescent="0.45"/>
    <row r="12683" customFormat="1" x14ac:dyDescent="0.45"/>
    <row r="12684" customFormat="1" x14ac:dyDescent="0.45"/>
    <row r="12685" customFormat="1" x14ac:dyDescent="0.45"/>
    <row r="12686" customFormat="1" x14ac:dyDescent="0.45"/>
    <row r="12687" customFormat="1" x14ac:dyDescent="0.45"/>
    <row r="12688" customFormat="1" x14ac:dyDescent="0.45"/>
    <row r="12689" customFormat="1" x14ac:dyDescent="0.45"/>
    <row r="12690" customFormat="1" x14ac:dyDescent="0.45"/>
    <row r="12691" customFormat="1" x14ac:dyDescent="0.45"/>
    <row r="12692" customFormat="1" x14ac:dyDescent="0.45"/>
    <row r="12693" customFormat="1" x14ac:dyDescent="0.45"/>
    <row r="12694" customFormat="1" x14ac:dyDescent="0.45"/>
    <row r="12695" customFormat="1" x14ac:dyDescent="0.45"/>
    <row r="12696" customFormat="1" x14ac:dyDescent="0.45"/>
    <row r="12697" customFormat="1" x14ac:dyDescent="0.45"/>
    <row r="12698" customFormat="1" x14ac:dyDescent="0.45"/>
    <row r="12699" customFormat="1" x14ac:dyDescent="0.45"/>
    <row r="12700" customFormat="1" x14ac:dyDescent="0.45"/>
    <row r="12701" customFormat="1" x14ac:dyDescent="0.45"/>
    <row r="12702" customFormat="1" x14ac:dyDescent="0.45"/>
    <row r="12703" customFormat="1" x14ac:dyDescent="0.45"/>
    <row r="12704" customFormat="1" x14ac:dyDescent="0.45"/>
    <row r="12705" customFormat="1" x14ac:dyDescent="0.45"/>
    <row r="12706" customFormat="1" x14ac:dyDescent="0.45"/>
    <row r="12707" customFormat="1" x14ac:dyDescent="0.45"/>
    <row r="12708" customFormat="1" x14ac:dyDescent="0.45"/>
    <row r="12709" customFormat="1" x14ac:dyDescent="0.45"/>
    <row r="12710" customFormat="1" x14ac:dyDescent="0.45"/>
    <row r="12711" customFormat="1" x14ac:dyDescent="0.45"/>
    <row r="12712" customFormat="1" x14ac:dyDescent="0.45"/>
    <row r="12713" customFormat="1" x14ac:dyDescent="0.45"/>
    <row r="12714" customFormat="1" x14ac:dyDescent="0.45"/>
    <row r="12715" customFormat="1" x14ac:dyDescent="0.45"/>
    <row r="12716" customFormat="1" x14ac:dyDescent="0.45"/>
    <row r="12717" customFormat="1" x14ac:dyDescent="0.45"/>
    <row r="12718" customFormat="1" x14ac:dyDescent="0.45"/>
    <row r="12719" customFormat="1" x14ac:dyDescent="0.45"/>
    <row r="12720" customFormat="1" x14ac:dyDescent="0.45"/>
    <row r="12721" customFormat="1" x14ac:dyDescent="0.45"/>
    <row r="12722" customFormat="1" x14ac:dyDescent="0.45"/>
    <row r="12723" customFormat="1" x14ac:dyDescent="0.45"/>
    <row r="12724" customFormat="1" x14ac:dyDescent="0.45"/>
    <row r="12725" customFormat="1" x14ac:dyDescent="0.45"/>
    <row r="12726" customFormat="1" x14ac:dyDescent="0.45"/>
    <row r="12727" customFormat="1" x14ac:dyDescent="0.45"/>
    <row r="12728" customFormat="1" x14ac:dyDescent="0.45"/>
    <row r="12729" customFormat="1" x14ac:dyDescent="0.45"/>
    <row r="12730" customFormat="1" x14ac:dyDescent="0.45"/>
    <row r="12731" customFormat="1" x14ac:dyDescent="0.45"/>
    <row r="12732" customFormat="1" x14ac:dyDescent="0.45"/>
    <row r="12733" customFormat="1" x14ac:dyDescent="0.45"/>
    <row r="12734" customFormat="1" x14ac:dyDescent="0.45"/>
    <row r="12735" customFormat="1" x14ac:dyDescent="0.45"/>
    <row r="12736" customFormat="1" x14ac:dyDescent="0.45"/>
    <row r="12737" customFormat="1" x14ac:dyDescent="0.45"/>
    <row r="12738" customFormat="1" x14ac:dyDescent="0.45"/>
    <row r="12739" customFormat="1" x14ac:dyDescent="0.45"/>
    <row r="12740" customFormat="1" x14ac:dyDescent="0.45"/>
    <row r="12741" customFormat="1" x14ac:dyDescent="0.45"/>
    <row r="12742" customFormat="1" x14ac:dyDescent="0.45"/>
    <row r="12743" customFormat="1" x14ac:dyDescent="0.45"/>
    <row r="12744" customFormat="1" x14ac:dyDescent="0.45"/>
    <row r="12745" customFormat="1" x14ac:dyDescent="0.45"/>
    <row r="12746" customFormat="1" x14ac:dyDescent="0.45"/>
    <row r="12747" customFormat="1" x14ac:dyDescent="0.45"/>
    <row r="12748" customFormat="1" x14ac:dyDescent="0.45"/>
    <row r="12749" customFormat="1" x14ac:dyDescent="0.45"/>
    <row r="12750" customFormat="1" x14ac:dyDescent="0.45"/>
    <row r="12751" customFormat="1" x14ac:dyDescent="0.45"/>
    <row r="12752" customFormat="1" x14ac:dyDescent="0.45"/>
    <row r="12753" customFormat="1" x14ac:dyDescent="0.45"/>
    <row r="12754" customFormat="1" x14ac:dyDescent="0.45"/>
    <row r="12755" customFormat="1" x14ac:dyDescent="0.45"/>
    <row r="12756" customFormat="1" x14ac:dyDescent="0.45"/>
    <row r="12757" customFormat="1" x14ac:dyDescent="0.45"/>
    <row r="12758" customFormat="1" x14ac:dyDescent="0.45"/>
    <row r="12759" customFormat="1" x14ac:dyDescent="0.45"/>
    <row r="12760" customFormat="1" x14ac:dyDescent="0.45"/>
    <row r="12761" customFormat="1" x14ac:dyDescent="0.45"/>
    <row r="12762" customFormat="1" x14ac:dyDescent="0.45"/>
    <row r="12763" customFormat="1" x14ac:dyDescent="0.45"/>
    <row r="12764" customFormat="1" x14ac:dyDescent="0.45"/>
    <row r="12765" customFormat="1" x14ac:dyDescent="0.45"/>
    <row r="12766" customFormat="1" x14ac:dyDescent="0.45"/>
    <row r="12767" customFormat="1" x14ac:dyDescent="0.45"/>
    <row r="12768" customFormat="1" x14ac:dyDescent="0.45"/>
    <row r="12769" customFormat="1" x14ac:dyDescent="0.45"/>
    <row r="12770" customFormat="1" x14ac:dyDescent="0.45"/>
    <row r="12771" customFormat="1" x14ac:dyDescent="0.45"/>
    <row r="12772" customFormat="1" x14ac:dyDescent="0.45"/>
    <row r="12773" customFormat="1" x14ac:dyDescent="0.45"/>
    <row r="12774" customFormat="1" x14ac:dyDescent="0.45"/>
    <row r="12775" customFormat="1" x14ac:dyDescent="0.45"/>
    <row r="12776" customFormat="1" x14ac:dyDescent="0.45"/>
    <row r="12777" customFormat="1" x14ac:dyDescent="0.45"/>
    <row r="12778" customFormat="1" x14ac:dyDescent="0.45"/>
    <row r="12779" customFormat="1" x14ac:dyDescent="0.45"/>
    <row r="12780" customFormat="1" x14ac:dyDescent="0.45"/>
    <row r="12781" customFormat="1" x14ac:dyDescent="0.45"/>
    <row r="12782" customFormat="1" x14ac:dyDescent="0.45"/>
    <row r="12783" customFormat="1" x14ac:dyDescent="0.45"/>
    <row r="12784" customFormat="1" x14ac:dyDescent="0.45"/>
    <row r="12785" customFormat="1" x14ac:dyDescent="0.45"/>
    <row r="12786" customFormat="1" x14ac:dyDescent="0.45"/>
    <row r="12787" customFormat="1" x14ac:dyDescent="0.45"/>
    <row r="12788" customFormat="1" x14ac:dyDescent="0.45"/>
    <row r="12789" customFormat="1" x14ac:dyDescent="0.45"/>
    <row r="12790" customFormat="1" x14ac:dyDescent="0.45"/>
    <row r="12791" customFormat="1" x14ac:dyDescent="0.45"/>
    <row r="12792" customFormat="1" x14ac:dyDescent="0.45"/>
    <row r="12793" customFormat="1" x14ac:dyDescent="0.45"/>
    <row r="12794" customFormat="1" x14ac:dyDescent="0.45"/>
    <row r="12795" customFormat="1" x14ac:dyDescent="0.45"/>
    <row r="12796" customFormat="1" x14ac:dyDescent="0.45"/>
    <row r="12797" customFormat="1" x14ac:dyDescent="0.45"/>
    <row r="12798" customFormat="1" x14ac:dyDescent="0.45"/>
    <row r="12799" customFormat="1" x14ac:dyDescent="0.45"/>
    <row r="12800" customFormat="1" x14ac:dyDescent="0.45"/>
    <row r="12801" customFormat="1" x14ac:dyDescent="0.45"/>
    <row r="12802" customFormat="1" x14ac:dyDescent="0.45"/>
    <row r="12803" customFormat="1" x14ac:dyDescent="0.45"/>
    <row r="12804" customFormat="1" x14ac:dyDescent="0.45"/>
    <row r="12805" customFormat="1" x14ac:dyDescent="0.45"/>
    <row r="12806" customFormat="1" x14ac:dyDescent="0.45"/>
    <row r="12807" customFormat="1" x14ac:dyDescent="0.45"/>
    <row r="12808" customFormat="1" x14ac:dyDescent="0.45"/>
    <row r="12809" customFormat="1" x14ac:dyDescent="0.45"/>
    <row r="12810" customFormat="1" x14ac:dyDescent="0.45"/>
    <row r="12811" customFormat="1" x14ac:dyDescent="0.45"/>
    <row r="12812" customFormat="1" x14ac:dyDescent="0.45"/>
    <row r="12813" customFormat="1" x14ac:dyDescent="0.45"/>
    <row r="12814" customFormat="1" x14ac:dyDescent="0.45"/>
    <row r="12815" customFormat="1" x14ac:dyDescent="0.45"/>
    <row r="12816" customFormat="1" x14ac:dyDescent="0.45"/>
    <row r="12817" customFormat="1" x14ac:dyDescent="0.45"/>
    <row r="12818" customFormat="1" x14ac:dyDescent="0.45"/>
    <row r="12819" customFormat="1" x14ac:dyDescent="0.45"/>
    <row r="12820" customFormat="1" x14ac:dyDescent="0.45"/>
    <row r="12821" customFormat="1" x14ac:dyDescent="0.45"/>
    <row r="12822" customFormat="1" x14ac:dyDescent="0.45"/>
    <row r="12823" customFormat="1" x14ac:dyDescent="0.45"/>
    <row r="12824" customFormat="1" x14ac:dyDescent="0.45"/>
    <row r="12825" customFormat="1" x14ac:dyDescent="0.45"/>
    <row r="12826" customFormat="1" x14ac:dyDescent="0.45"/>
    <row r="12827" customFormat="1" x14ac:dyDescent="0.45"/>
    <row r="12828" customFormat="1" x14ac:dyDescent="0.45"/>
    <row r="12829" customFormat="1" x14ac:dyDescent="0.45"/>
    <row r="12830" customFormat="1" x14ac:dyDescent="0.45"/>
    <row r="12831" customFormat="1" x14ac:dyDescent="0.45"/>
    <row r="12832" customFormat="1" x14ac:dyDescent="0.45"/>
    <row r="12833" customFormat="1" x14ac:dyDescent="0.45"/>
    <row r="12834" customFormat="1" x14ac:dyDescent="0.45"/>
    <row r="12835" customFormat="1" x14ac:dyDescent="0.45"/>
    <row r="12836" customFormat="1" x14ac:dyDescent="0.45"/>
    <row r="12837" customFormat="1" x14ac:dyDescent="0.45"/>
    <row r="12838" customFormat="1" x14ac:dyDescent="0.45"/>
    <row r="12839" customFormat="1" x14ac:dyDescent="0.45"/>
    <row r="12840" customFormat="1" x14ac:dyDescent="0.45"/>
    <row r="12841" customFormat="1" x14ac:dyDescent="0.45"/>
    <row r="12842" customFormat="1" x14ac:dyDescent="0.45"/>
    <row r="12843" customFormat="1" x14ac:dyDescent="0.45"/>
    <row r="12844" customFormat="1" x14ac:dyDescent="0.45"/>
    <row r="12845" customFormat="1" x14ac:dyDescent="0.45"/>
    <row r="12846" customFormat="1" x14ac:dyDescent="0.45"/>
    <row r="12847" customFormat="1" x14ac:dyDescent="0.45"/>
    <row r="12848" customFormat="1" x14ac:dyDescent="0.45"/>
    <row r="12849" customFormat="1" x14ac:dyDescent="0.45"/>
    <row r="12850" customFormat="1" x14ac:dyDescent="0.45"/>
    <row r="12851" customFormat="1" x14ac:dyDescent="0.45"/>
    <row r="12852" customFormat="1" x14ac:dyDescent="0.45"/>
    <row r="12853" customFormat="1" x14ac:dyDescent="0.45"/>
    <row r="12854" customFormat="1" x14ac:dyDescent="0.45"/>
    <row r="12855" customFormat="1" x14ac:dyDescent="0.45"/>
    <row r="12856" customFormat="1" x14ac:dyDescent="0.45"/>
    <row r="12857" customFormat="1" x14ac:dyDescent="0.45"/>
    <row r="12858" customFormat="1" x14ac:dyDescent="0.45"/>
    <row r="12859" customFormat="1" x14ac:dyDescent="0.45"/>
    <row r="12860" customFormat="1" x14ac:dyDescent="0.45"/>
    <row r="12861" customFormat="1" x14ac:dyDescent="0.45"/>
    <row r="12862" customFormat="1" x14ac:dyDescent="0.45"/>
    <row r="12863" customFormat="1" x14ac:dyDescent="0.45"/>
    <row r="12864" customFormat="1" x14ac:dyDescent="0.45"/>
    <row r="12865" customFormat="1" x14ac:dyDescent="0.45"/>
    <row r="12866" customFormat="1" x14ac:dyDescent="0.45"/>
    <row r="12867" customFormat="1" x14ac:dyDescent="0.45"/>
    <row r="12868" customFormat="1" x14ac:dyDescent="0.45"/>
    <row r="12869" customFormat="1" x14ac:dyDescent="0.45"/>
    <row r="12870" customFormat="1" x14ac:dyDescent="0.45"/>
    <row r="12871" customFormat="1" x14ac:dyDescent="0.45"/>
    <row r="12872" customFormat="1" x14ac:dyDescent="0.45"/>
    <row r="12873" customFormat="1" x14ac:dyDescent="0.45"/>
    <row r="12874" customFormat="1" x14ac:dyDescent="0.45"/>
    <row r="12875" customFormat="1" x14ac:dyDescent="0.45"/>
    <row r="12876" customFormat="1" x14ac:dyDescent="0.45"/>
    <row r="12877" customFormat="1" x14ac:dyDescent="0.45"/>
    <row r="12878" customFormat="1" x14ac:dyDescent="0.45"/>
    <row r="12879" customFormat="1" x14ac:dyDescent="0.45"/>
    <row r="12880" customFormat="1" x14ac:dyDescent="0.45"/>
    <row r="12881" customFormat="1" x14ac:dyDescent="0.45"/>
    <row r="12882" customFormat="1" x14ac:dyDescent="0.45"/>
    <row r="12883" customFormat="1" x14ac:dyDescent="0.45"/>
    <row r="12884" customFormat="1" x14ac:dyDescent="0.45"/>
    <row r="12885" customFormat="1" x14ac:dyDescent="0.45"/>
    <row r="12886" customFormat="1" x14ac:dyDescent="0.45"/>
    <row r="12887" customFormat="1" x14ac:dyDescent="0.45"/>
    <row r="12888" customFormat="1" x14ac:dyDescent="0.45"/>
    <row r="12889" customFormat="1" x14ac:dyDescent="0.45"/>
    <row r="12890" customFormat="1" x14ac:dyDescent="0.45"/>
    <row r="12891" customFormat="1" x14ac:dyDescent="0.45"/>
    <row r="12892" customFormat="1" x14ac:dyDescent="0.45"/>
    <row r="12893" customFormat="1" x14ac:dyDescent="0.45"/>
    <row r="12894" customFormat="1" x14ac:dyDescent="0.45"/>
    <row r="12895" customFormat="1" x14ac:dyDescent="0.45"/>
    <row r="12896" customFormat="1" x14ac:dyDescent="0.45"/>
    <row r="12897" customFormat="1" x14ac:dyDescent="0.45"/>
    <row r="12898" customFormat="1" x14ac:dyDescent="0.45"/>
    <row r="12899" customFormat="1" x14ac:dyDescent="0.45"/>
    <row r="12900" customFormat="1" x14ac:dyDescent="0.45"/>
    <row r="12901" customFormat="1" x14ac:dyDescent="0.45"/>
    <row r="12902" customFormat="1" x14ac:dyDescent="0.45"/>
    <row r="12903" customFormat="1" x14ac:dyDescent="0.45"/>
    <row r="12904" customFormat="1" x14ac:dyDescent="0.45"/>
    <row r="12905" customFormat="1" x14ac:dyDescent="0.45"/>
    <row r="12906" customFormat="1" x14ac:dyDescent="0.45"/>
    <row r="12907" customFormat="1" x14ac:dyDescent="0.45"/>
    <row r="12908" customFormat="1" x14ac:dyDescent="0.45"/>
    <row r="12909" customFormat="1" x14ac:dyDescent="0.45"/>
    <row r="12910" customFormat="1" x14ac:dyDescent="0.45"/>
    <row r="12911" customFormat="1" x14ac:dyDescent="0.45"/>
    <row r="12912" customFormat="1" x14ac:dyDescent="0.45"/>
    <row r="12913" customFormat="1" x14ac:dyDescent="0.45"/>
    <row r="12914" customFormat="1" x14ac:dyDescent="0.45"/>
    <row r="12915" customFormat="1" x14ac:dyDescent="0.45"/>
    <row r="12916" customFormat="1" x14ac:dyDescent="0.45"/>
    <row r="12917" customFormat="1" x14ac:dyDescent="0.45"/>
    <row r="12918" customFormat="1" x14ac:dyDescent="0.45"/>
    <row r="12919" customFormat="1" x14ac:dyDescent="0.45"/>
    <row r="12920" customFormat="1" x14ac:dyDescent="0.45"/>
    <row r="12921" customFormat="1" x14ac:dyDescent="0.45"/>
    <row r="12922" customFormat="1" x14ac:dyDescent="0.45"/>
    <row r="12923" customFormat="1" x14ac:dyDescent="0.45"/>
    <row r="12924" customFormat="1" x14ac:dyDescent="0.45"/>
    <row r="12925" customFormat="1" x14ac:dyDescent="0.45"/>
    <row r="12926" customFormat="1" x14ac:dyDescent="0.45"/>
    <row r="12927" customFormat="1" x14ac:dyDescent="0.45"/>
    <row r="12928" customFormat="1" x14ac:dyDescent="0.45"/>
    <row r="12929" customFormat="1" x14ac:dyDescent="0.45"/>
    <row r="12930" customFormat="1" x14ac:dyDescent="0.45"/>
    <row r="12931" customFormat="1" x14ac:dyDescent="0.45"/>
    <row r="12932" customFormat="1" x14ac:dyDescent="0.45"/>
    <row r="12933" customFormat="1" x14ac:dyDescent="0.45"/>
    <row r="12934" customFormat="1" x14ac:dyDescent="0.45"/>
    <row r="12935" customFormat="1" x14ac:dyDescent="0.45"/>
    <row r="12936" customFormat="1" x14ac:dyDescent="0.45"/>
    <row r="12937" customFormat="1" x14ac:dyDescent="0.45"/>
    <row r="12938" customFormat="1" x14ac:dyDescent="0.45"/>
    <row r="12939" customFormat="1" x14ac:dyDescent="0.45"/>
    <row r="12940" customFormat="1" x14ac:dyDescent="0.45"/>
    <row r="12941" customFormat="1" x14ac:dyDescent="0.45"/>
    <row r="12942" customFormat="1" x14ac:dyDescent="0.45"/>
    <row r="12943" customFormat="1" x14ac:dyDescent="0.45"/>
    <row r="12944" customFormat="1" x14ac:dyDescent="0.45"/>
    <row r="12945" customFormat="1" x14ac:dyDescent="0.45"/>
    <row r="12946" customFormat="1" x14ac:dyDescent="0.45"/>
    <row r="12947" customFormat="1" x14ac:dyDescent="0.45"/>
    <row r="12948" customFormat="1" x14ac:dyDescent="0.45"/>
    <row r="12949" customFormat="1" x14ac:dyDescent="0.45"/>
    <row r="12950" customFormat="1" x14ac:dyDescent="0.45"/>
    <row r="12951" customFormat="1" x14ac:dyDescent="0.45"/>
    <row r="12952" customFormat="1" x14ac:dyDescent="0.45"/>
    <row r="12953" customFormat="1" x14ac:dyDescent="0.45"/>
    <row r="12954" customFormat="1" x14ac:dyDescent="0.45"/>
    <row r="12955" customFormat="1" x14ac:dyDescent="0.45"/>
    <row r="12956" customFormat="1" x14ac:dyDescent="0.45"/>
    <row r="12957" customFormat="1" x14ac:dyDescent="0.45"/>
    <row r="12958" customFormat="1" x14ac:dyDescent="0.45"/>
    <row r="12959" customFormat="1" x14ac:dyDescent="0.45"/>
    <row r="12960" customFormat="1" x14ac:dyDescent="0.45"/>
    <row r="12961" customFormat="1" x14ac:dyDescent="0.45"/>
    <row r="12962" customFormat="1" x14ac:dyDescent="0.45"/>
    <row r="12963" customFormat="1" x14ac:dyDescent="0.45"/>
    <row r="12964" customFormat="1" x14ac:dyDescent="0.45"/>
    <row r="12965" customFormat="1" x14ac:dyDescent="0.45"/>
    <row r="12966" customFormat="1" x14ac:dyDescent="0.45"/>
    <row r="12967" customFormat="1" x14ac:dyDescent="0.45"/>
    <row r="12968" customFormat="1" x14ac:dyDescent="0.45"/>
    <row r="12969" customFormat="1" x14ac:dyDescent="0.45"/>
    <row r="12970" customFormat="1" x14ac:dyDescent="0.45"/>
    <row r="12971" customFormat="1" x14ac:dyDescent="0.45"/>
    <row r="12972" customFormat="1" x14ac:dyDescent="0.45"/>
    <row r="12973" customFormat="1" x14ac:dyDescent="0.45"/>
    <row r="12974" customFormat="1" x14ac:dyDescent="0.45"/>
    <row r="12975" customFormat="1" x14ac:dyDescent="0.45"/>
    <row r="12976" customFormat="1" x14ac:dyDescent="0.45"/>
    <row r="12977" customFormat="1" x14ac:dyDescent="0.45"/>
    <row r="12978" customFormat="1" x14ac:dyDescent="0.45"/>
    <row r="12979" customFormat="1" x14ac:dyDescent="0.45"/>
    <row r="12980" customFormat="1" x14ac:dyDescent="0.45"/>
    <row r="12981" customFormat="1" x14ac:dyDescent="0.45"/>
    <row r="12982" customFormat="1" x14ac:dyDescent="0.45"/>
    <row r="12983" customFormat="1" x14ac:dyDescent="0.45"/>
    <row r="12984" customFormat="1" x14ac:dyDescent="0.45"/>
    <row r="12985" customFormat="1" x14ac:dyDescent="0.45"/>
    <row r="12986" customFormat="1" x14ac:dyDescent="0.45"/>
    <row r="12987" customFormat="1" x14ac:dyDescent="0.45"/>
    <row r="12988" customFormat="1" x14ac:dyDescent="0.45"/>
    <row r="12989" customFormat="1" x14ac:dyDescent="0.45"/>
    <row r="12990" customFormat="1" x14ac:dyDescent="0.45"/>
    <row r="12991" customFormat="1" x14ac:dyDescent="0.45"/>
    <row r="12992" customFormat="1" x14ac:dyDescent="0.45"/>
    <row r="12993" customFormat="1" x14ac:dyDescent="0.45"/>
    <row r="12994" customFormat="1" x14ac:dyDescent="0.45"/>
    <row r="12995" customFormat="1" x14ac:dyDescent="0.45"/>
    <row r="12996" customFormat="1" x14ac:dyDescent="0.45"/>
    <row r="12997" customFormat="1" x14ac:dyDescent="0.45"/>
    <row r="12998" customFormat="1" x14ac:dyDescent="0.45"/>
    <row r="12999" customFormat="1" x14ac:dyDescent="0.45"/>
    <row r="13000" customFormat="1" x14ac:dyDescent="0.45"/>
    <row r="13001" customFormat="1" x14ac:dyDescent="0.45"/>
    <row r="13002" customFormat="1" x14ac:dyDescent="0.45"/>
    <row r="13003" customFormat="1" x14ac:dyDescent="0.45"/>
    <row r="13004" customFormat="1" x14ac:dyDescent="0.45"/>
    <row r="13005" customFormat="1" x14ac:dyDescent="0.45"/>
    <row r="13006" customFormat="1" x14ac:dyDescent="0.45"/>
    <row r="13007" customFormat="1" x14ac:dyDescent="0.45"/>
    <row r="13008" customFormat="1" x14ac:dyDescent="0.45"/>
    <row r="13009" customFormat="1" x14ac:dyDescent="0.45"/>
    <row r="13010" customFormat="1" x14ac:dyDescent="0.45"/>
    <row r="13011" customFormat="1" x14ac:dyDescent="0.45"/>
    <row r="13012" customFormat="1" x14ac:dyDescent="0.45"/>
    <row r="13013" customFormat="1" x14ac:dyDescent="0.45"/>
    <row r="13014" customFormat="1" x14ac:dyDescent="0.45"/>
    <row r="13015" customFormat="1" x14ac:dyDescent="0.45"/>
    <row r="13016" customFormat="1" x14ac:dyDescent="0.45"/>
    <row r="13017" customFormat="1" x14ac:dyDescent="0.45"/>
    <row r="13018" customFormat="1" x14ac:dyDescent="0.45"/>
    <row r="13019" customFormat="1" x14ac:dyDescent="0.45"/>
    <row r="13020" customFormat="1" x14ac:dyDescent="0.45"/>
    <row r="13021" customFormat="1" x14ac:dyDescent="0.45"/>
    <row r="13022" customFormat="1" x14ac:dyDescent="0.45"/>
    <row r="13023" customFormat="1" x14ac:dyDescent="0.45"/>
    <row r="13024" customFormat="1" x14ac:dyDescent="0.45"/>
    <row r="13025" customFormat="1" x14ac:dyDescent="0.45"/>
    <row r="13026" customFormat="1" x14ac:dyDescent="0.45"/>
    <row r="13027" customFormat="1" x14ac:dyDescent="0.45"/>
    <row r="13028" customFormat="1" x14ac:dyDescent="0.45"/>
    <row r="13029" customFormat="1" x14ac:dyDescent="0.45"/>
    <row r="13030" customFormat="1" x14ac:dyDescent="0.45"/>
    <row r="13031" customFormat="1" x14ac:dyDescent="0.45"/>
    <row r="13032" customFormat="1" x14ac:dyDescent="0.45"/>
    <row r="13033" customFormat="1" x14ac:dyDescent="0.45"/>
    <row r="13034" customFormat="1" x14ac:dyDescent="0.45"/>
    <row r="13035" customFormat="1" x14ac:dyDescent="0.45"/>
    <row r="13036" customFormat="1" x14ac:dyDescent="0.45"/>
    <row r="13037" customFormat="1" x14ac:dyDescent="0.45"/>
    <row r="13038" customFormat="1" x14ac:dyDescent="0.45"/>
    <row r="13039" customFormat="1" x14ac:dyDescent="0.45"/>
    <row r="13040" customFormat="1" x14ac:dyDescent="0.45"/>
    <row r="13041" customFormat="1" x14ac:dyDescent="0.45"/>
    <row r="13042" customFormat="1" x14ac:dyDescent="0.45"/>
    <row r="13043" customFormat="1" x14ac:dyDescent="0.45"/>
    <row r="13044" customFormat="1" x14ac:dyDescent="0.45"/>
    <row r="13045" customFormat="1" x14ac:dyDescent="0.45"/>
    <row r="13046" customFormat="1" x14ac:dyDescent="0.45"/>
    <row r="13047" customFormat="1" x14ac:dyDescent="0.45"/>
    <row r="13048" customFormat="1" x14ac:dyDescent="0.45"/>
    <row r="13049" customFormat="1" x14ac:dyDescent="0.45"/>
    <row r="13050" customFormat="1" x14ac:dyDescent="0.45"/>
    <row r="13051" customFormat="1" x14ac:dyDescent="0.45"/>
    <row r="13052" customFormat="1" x14ac:dyDescent="0.45"/>
    <row r="13053" customFormat="1" x14ac:dyDescent="0.45"/>
    <row r="13054" customFormat="1" x14ac:dyDescent="0.45"/>
    <row r="13055" customFormat="1" x14ac:dyDescent="0.45"/>
    <row r="13056" customFormat="1" x14ac:dyDescent="0.45"/>
    <row r="13057" customFormat="1" x14ac:dyDescent="0.45"/>
    <row r="13058" customFormat="1" x14ac:dyDescent="0.45"/>
    <row r="13059" customFormat="1" x14ac:dyDescent="0.45"/>
    <row r="13060" customFormat="1" x14ac:dyDescent="0.45"/>
    <row r="13061" customFormat="1" x14ac:dyDescent="0.45"/>
    <row r="13062" customFormat="1" x14ac:dyDescent="0.45"/>
    <row r="13063" customFormat="1" x14ac:dyDescent="0.45"/>
    <row r="13064" customFormat="1" x14ac:dyDescent="0.45"/>
    <row r="13065" customFormat="1" x14ac:dyDescent="0.45"/>
    <row r="13066" customFormat="1" x14ac:dyDescent="0.45"/>
    <row r="13067" customFormat="1" x14ac:dyDescent="0.45"/>
    <row r="13068" customFormat="1" x14ac:dyDescent="0.45"/>
    <row r="13069" customFormat="1" x14ac:dyDescent="0.45"/>
    <row r="13070" customFormat="1" x14ac:dyDescent="0.45"/>
    <row r="13071" customFormat="1" x14ac:dyDescent="0.45"/>
    <row r="13072" customFormat="1" x14ac:dyDescent="0.45"/>
    <row r="13073" customFormat="1" x14ac:dyDescent="0.45"/>
    <row r="13074" customFormat="1" x14ac:dyDescent="0.45"/>
    <row r="13075" customFormat="1" x14ac:dyDescent="0.45"/>
    <row r="13076" customFormat="1" x14ac:dyDescent="0.45"/>
    <row r="13077" customFormat="1" x14ac:dyDescent="0.45"/>
    <row r="13078" customFormat="1" x14ac:dyDescent="0.45"/>
    <row r="13079" customFormat="1" x14ac:dyDescent="0.45"/>
    <row r="13080" customFormat="1" x14ac:dyDescent="0.45"/>
    <row r="13081" customFormat="1" x14ac:dyDescent="0.45"/>
    <row r="13082" customFormat="1" x14ac:dyDescent="0.45"/>
    <row r="13083" customFormat="1" x14ac:dyDescent="0.45"/>
    <row r="13084" customFormat="1" x14ac:dyDescent="0.45"/>
    <row r="13085" customFormat="1" x14ac:dyDescent="0.45"/>
    <row r="13086" customFormat="1" x14ac:dyDescent="0.45"/>
    <row r="13087" customFormat="1" x14ac:dyDescent="0.45"/>
    <row r="13088" customFormat="1" x14ac:dyDescent="0.45"/>
    <row r="13089" customFormat="1" x14ac:dyDescent="0.45"/>
    <row r="13090" customFormat="1" x14ac:dyDescent="0.45"/>
    <row r="13091" customFormat="1" x14ac:dyDescent="0.45"/>
    <row r="13092" customFormat="1" x14ac:dyDescent="0.45"/>
    <row r="13093" customFormat="1" x14ac:dyDescent="0.45"/>
    <row r="13094" customFormat="1" x14ac:dyDescent="0.45"/>
    <row r="13095" customFormat="1" x14ac:dyDescent="0.45"/>
    <row r="13096" customFormat="1" x14ac:dyDescent="0.45"/>
    <row r="13097" customFormat="1" x14ac:dyDescent="0.45"/>
    <row r="13098" customFormat="1" x14ac:dyDescent="0.45"/>
    <row r="13099" customFormat="1" x14ac:dyDescent="0.45"/>
    <row r="13100" customFormat="1" x14ac:dyDescent="0.45"/>
    <row r="13101" customFormat="1" x14ac:dyDescent="0.45"/>
    <row r="13102" customFormat="1" x14ac:dyDescent="0.45"/>
    <row r="13103" customFormat="1" x14ac:dyDescent="0.45"/>
    <row r="13104" customFormat="1" x14ac:dyDescent="0.45"/>
    <row r="13105" customFormat="1" x14ac:dyDescent="0.45"/>
    <row r="13106" customFormat="1" x14ac:dyDescent="0.45"/>
    <row r="13107" customFormat="1" x14ac:dyDescent="0.45"/>
    <row r="13108" customFormat="1" x14ac:dyDescent="0.45"/>
    <row r="13109" customFormat="1" x14ac:dyDescent="0.45"/>
    <row r="13110" customFormat="1" x14ac:dyDescent="0.45"/>
    <row r="13111" customFormat="1" x14ac:dyDescent="0.45"/>
    <row r="13112" customFormat="1" x14ac:dyDescent="0.45"/>
    <row r="13113" customFormat="1" x14ac:dyDescent="0.45"/>
    <row r="13114" customFormat="1" x14ac:dyDescent="0.45"/>
    <row r="13115" customFormat="1" x14ac:dyDescent="0.45"/>
    <row r="13116" customFormat="1" x14ac:dyDescent="0.45"/>
    <row r="13117" customFormat="1" x14ac:dyDescent="0.45"/>
    <row r="13118" customFormat="1" x14ac:dyDescent="0.45"/>
    <row r="13119" customFormat="1" x14ac:dyDescent="0.45"/>
    <row r="13120" customFormat="1" x14ac:dyDescent="0.45"/>
    <row r="13121" customFormat="1" x14ac:dyDescent="0.45"/>
    <row r="13122" customFormat="1" x14ac:dyDescent="0.45"/>
    <row r="13123" customFormat="1" x14ac:dyDescent="0.45"/>
    <row r="13124" customFormat="1" x14ac:dyDescent="0.45"/>
    <row r="13125" customFormat="1" x14ac:dyDescent="0.45"/>
    <row r="13126" customFormat="1" x14ac:dyDescent="0.45"/>
    <row r="13127" customFormat="1" x14ac:dyDescent="0.45"/>
    <row r="13128" customFormat="1" x14ac:dyDescent="0.45"/>
    <row r="13129" customFormat="1" x14ac:dyDescent="0.45"/>
    <row r="13130" customFormat="1" x14ac:dyDescent="0.45"/>
    <row r="13131" customFormat="1" x14ac:dyDescent="0.45"/>
    <row r="13132" customFormat="1" x14ac:dyDescent="0.45"/>
    <row r="13133" customFormat="1" x14ac:dyDescent="0.45"/>
    <row r="13134" customFormat="1" x14ac:dyDescent="0.45"/>
    <row r="13135" customFormat="1" x14ac:dyDescent="0.45"/>
    <row r="13136" customFormat="1" x14ac:dyDescent="0.45"/>
    <row r="13137" customFormat="1" x14ac:dyDescent="0.45"/>
    <row r="13138" customFormat="1" x14ac:dyDescent="0.45"/>
    <row r="13139" customFormat="1" x14ac:dyDescent="0.45"/>
    <row r="13140" customFormat="1" x14ac:dyDescent="0.45"/>
    <row r="13141" customFormat="1" x14ac:dyDescent="0.45"/>
    <row r="13142" customFormat="1" x14ac:dyDescent="0.45"/>
    <row r="13143" customFormat="1" x14ac:dyDescent="0.45"/>
    <row r="13144" customFormat="1" x14ac:dyDescent="0.45"/>
    <row r="13145" customFormat="1" x14ac:dyDescent="0.45"/>
    <row r="13146" customFormat="1" x14ac:dyDescent="0.45"/>
    <row r="13147" customFormat="1" x14ac:dyDescent="0.45"/>
    <row r="13148" customFormat="1" x14ac:dyDescent="0.45"/>
    <row r="13149" customFormat="1" x14ac:dyDescent="0.45"/>
    <row r="13150" customFormat="1" x14ac:dyDescent="0.45"/>
    <row r="13151" customFormat="1" x14ac:dyDescent="0.45"/>
    <row r="13152" customFormat="1" x14ac:dyDescent="0.45"/>
    <row r="13153" customFormat="1" x14ac:dyDescent="0.45"/>
    <row r="13154" customFormat="1" x14ac:dyDescent="0.45"/>
    <row r="13155" customFormat="1" x14ac:dyDescent="0.45"/>
    <row r="13156" customFormat="1" x14ac:dyDescent="0.45"/>
    <row r="13157" customFormat="1" x14ac:dyDescent="0.45"/>
    <row r="13158" customFormat="1" x14ac:dyDescent="0.45"/>
    <row r="13159" customFormat="1" x14ac:dyDescent="0.45"/>
    <row r="13160" customFormat="1" x14ac:dyDescent="0.45"/>
    <row r="13161" customFormat="1" x14ac:dyDescent="0.45"/>
    <row r="13162" customFormat="1" x14ac:dyDescent="0.45"/>
    <row r="13163" customFormat="1" x14ac:dyDescent="0.45"/>
    <row r="13164" customFormat="1" x14ac:dyDescent="0.45"/>
    <row r="13165" customFormat="1" x14ac:dyDescent="0.45"/>
    <row r="13166" customFormat="1" x14ac:dyDescent="0.45"/>
    <row r="13167" customFormat="1" x14ac:dyDescent="0.45"/>
    <row r="13168" customFormat="1" x14ac:dyDescent="0.45"/>
    <row r="13169" customFormat="1" x14ac:dyDescent="0.45"/>
    <row r="13170" customFormat="1" x14ac:dyDescent="0.45"/>
    <row r="13171" customFormat="1" x14ac:dyDescent="0.45"/>
    <row r="13172" customFormat="1" x14ac:dyDescent="0.45"/>
    <row r="13173" customFormat="1" x14ac:dyDescent="0.45"/>
    <row r="13174" customFormat="1" x14ac:dyDescent="0.45"/>
    <row r="13175" customFormat="1" x14ac:dyDescent="0.45"/>
    <row r="13176" customFormat="1" x14ac:dyDescent="0.45"/>
    <row r="13177" customFormat="1" x14ac:dyDescent="0.45"/>
    <row r="13178" customFormat="1" x14ac:dyDescent="0.45"/>
    <row r="13179" customFormat="1" x14ac:dyDescent="0.45"/>
    <row r="13180" customFormat="1" x14ac:dyDescent="0.45"/>
    <row r="13181" customFormat="1" x14ac:dyDescent="0.45"/>
    <row r="13182" customFormat="1" x14ac:dyDescent="0.45"/>
    <row r="13183" customFormat="1" x14ac:dyDescent="0.45"/>
    <row r="13184" customFormat="1" x14ac:dyDescent="0.45"/>
    <row r="13185" customFormat="1" x14ac:dyDescent="0.45"/>
    <row r="13186" customFormat="1" x14ac:dyDescent="0.45"/>
    <row r="13187" customFormat="1" x14ac:dyDescent="0.45"/>
    <row r="13188" customFormat="1" x14ac:dyDescent="0.45"/>
    <row r="13189" customFormat="1" x14ac:dyDescent="0.45"/>
    <row r="13190" customFormat="1" x14ac:dyDescent="0.45"/>
    <row r="13191" customFormat="1" x14ac:dyDescent="0.45"/>
    <row r="13192" customFormat="1" x14ac:dyDescent="0.45"/>
    <row r="13193" customFormat="1" x14ac:dyDescent="0.45"/>
    <row r="13194" customFormat="1" x14ac:dyDescent="0.45"/>
    <row r="13195" customFormat="1" x14ac:dyDescent="0.45"/>
    <row r="13196" customFormat="1" x14ac:dyDescent="0.45"/>
    <row r="13197" customFormat="1" x14ac:dyDescent="0.45"/>
    <row r="13198" customFormat="1" x14ac:dyDescent="0.45"/>
    <row r="13199" customFormat="1" x14ac:dyDescent="0.45"/>
    <row r="13200" customFormat="1" x14ac:dyDescent="0.45"/>
    <row r="13201" customFormat="1" x14ac:dyDescent="0.45"/>
    <row r="13202" customFormat="1" x14ac:dyDescent="0.45"/>
    <row r="13203" customFormat="1" x14ac:dyDescent="0.45"/>
    <row r="13204" customFormat="1" x14ac:dyDescent="0.45"/>
    <row r="13205" customFormat="1" x14ac:dyDescent="0.45"/>
    <row r="13206" customFormat="1" x14ac:dyDescent="0.45"/>
    <row r="13207" customFormat="1" x14ac:dyDescent="0.45"/>
    <row r="13208" customFormat="1" x14ac:dyDescent="0.45"/>
    <row r="13209" customFormat="1" x14ac:dyDescent="0.45"/>
    <row r="13210" customFormat="1" x14ac:dyDescent="0.45"/>
    <row r="13211" customFormat="1" x14ac:dyDescent="0.45"/>
    <row r="13212" customFormat="1" x14ac:dyDescent="0.45"/>
    <row r="13213" customFormat="1" x14ac:dyDescent="0.45"/>
    <row r="13214" customFormat="1" x14ac:dyDescent="0.45"/>
    <row r="13215" customFormat="1" x14ac:dyDescent="0.45"/>
    <row r="13216" customFormat="1" x14ac:dyDescent="0.45"/>
    <row r="13217" customFormat="1" x14ac:dyDescent="0.45"/>
    <row r="13218" customFormat="1" x14ac:dyDescent="0.45"/>
    <row r="13219" customFormat="1" x14ac:dyDescent="0.45"/>
    <row r="13220" customFormat="1" x14ac:dyDescent="0.45"/>
    <row r="13221" customFormat="1" x14ac:dyDescent="0.45"/>
    <row r="13222" customFormat="1" x14ac:dyDescent="0.45"/>
    <row r="13223" customFormat="1" x14ac:dyDescent="0.45"/>
    <row r="13224" customFormat="1" x14ac:dyDescent="0.45"/>
    <row r="13225" customFormat="1" x14ac:dyDescent="0.45"/>
    <row r="13226" customFormat="1" x14ac:dyDescent="0.45"/>
    <row r="13227" customFormat="1" x14ac:dyDescent="0.45"/>
    <row r="13228" customFormat="1" x14ac:dyDescent="0.45"/>
    <row r="13229" customFormat="1" x14ac:dyDescent="0.45"/>
    <row r="13230" customFormat="1" x14ac:dyDescent="0.45"/>
    <row r="13231" customFormat="1" x14ac:dyDescent="0.45"/>
    <row r="13232" customFormat="1" x14ac:dyDescent="0.45"/>
    <row r="13233" customFormat="1" x14ac:dyDescent="0.45"/>
    <row r="13234" customFormat="1" x14ac:dyDescent="0.45"/>
    <row r="13235" customFormat="1" x14ac:dyDescent="0.45"/>
    <row r="13236" customFormat="1" x14ac:dyDescent="0.45"/>
    <row r="13237" customFormat="1" x14ac:dyDescent="0.45"/>
    <row r="13238" customFormat="1" x14ac:dyDescent="0.45"/>
    <row r="13239" customFormat="1" x14ac:dyDescent="0.45"/>
    <row r="13240" customFormat="1" x14ac:dyDescent="0.45"/>
    <row r="13241" customFormat="1" x14ac:dyDescent="0.45"/>
    <row r="13242" customFormat="1" x14ac:dyDescent="0.45"/>
    <row r="13243" customFormat="1" x14ac:dyDescent="0.45"/>
    <row r="13244" customFormat="1" x14ac:dyDescent="0.45"/>
    <row r="13245" customFormat="1" x14ac:dyDescent="0.45"/>
    <row r="13246" customFormat="1" x14ac:dyDescent="0.45"/>
    <row r="13247" customFormat="1" x14ac:dyDescent="0.45"/>
    <row r="13248" customFormat="1" x14ac:dyDescent="0.45"/>
    <row r="13249" customFormat="1" x14ac:dyDescent="0.45"/>
    <row r="13250" customFormat="1" x14ac:dyDescent="0.45"/>
    <row r="13251" customFormat="1" x14ac:dyDescent="0.45"/>
    <row r="13252" customFormat="1" x14ac:dyDescent="0.45"/>
    <row r="13253" customFormat="1" x14ac:dyDescent="0.45"/>
    <row r="13254" customFormat="1" x14ac:dyDescent="0.45"/>
    <row r="13255" customFormat="1" x14ac:dyDescent="0.45"/>
    <row r="13256" customFormat="1" x14ac:dyDescent="0.45"/>
    <row r="13257" customFormat="1" x14ac:dyDescent="0.45"/>
    <row r="13258" customFormat="1" x14ac:dyDescent="0.45"/>
    <row r="13259" customFormat="1" x14ac:dyDescent="0.45"/>
    <row r="13260" customFormat="1" x14ac:dyDescent="0.45"/>
    <row r="13261" customFormat="1" x14ac:dyDescent="0.45"/>
    <row r="13262" customFormat="1" x14ac:dyDescent="0.45"/>
    <row r="13263" customFormat="1" x14ac:dyDescent="0.45"/>
    <row r="13264" customFormat="1" x14ac:dyDescent="0.45"/>
    <row r="13265" customFormat="1" x14ac:dyDescent="0.45"/>
    <row r="13266" customFormat="1" x14ac:dyDescent="0.45"/>
    <row r="13267" customFormat="1" x14ac:dyDescent="0.45"/>
    <row r="13268" customFormat="1" x14ac:dyDescent="0.45"/>
    <row r="13269" customFormat="1" x14ac:dyDescent="0.45"/>
    <row r="13270" customFormat="1" x14ac:dyDescent="0.45"/>
    <row r="13271" customFormat="1" x14ac:dyDescent="0.45"/>
    <row r="13272" customFormat="1" x14ac:dyDescent="0.45"/>
    <row r="13273" customFormat="1" x14ac:dyDescent="0.45"/>
    <row r="13274" customFormat="1" x14ac:dyDescent="0.45"/>
    <row r="13275" customFormat="1" x14ac:dyDescent="0.45"/>
    <row r="13276" customFormat="1" x14ac:dyDescent="0.45"/>
    <row r="13277" customFormat="1" x14ac:dyDescent="0.45"/>
    <row r="13278" customFormat="1" x14ac:dyDescent="0.45"/>
    <row r="13279" customFormat="1" x14ac:dyDescent="0.45"/>
    <row r="13280" customFormat="1" x14ac:dyDescent="0.45"/>
    <row r="13281" customFormat="1" x14ac:dyDescent="0.45"/>
    <row r="13282" customFormat="1" x14ac:dyDescent="0.45"/>
    <row r="13283" customFormat="1" x14ac:dyDescent="0.45"/>
    <row r="13284" customFormat="1" x14ac:dyDescent="0.45"/>
    <row r="13285" customFormat="1" x14ac:dyDescent="0.45"/>
    <row r="13286" customFormat="1" x14ac:dyDescent="0.45"/>
    <row r="13287" customFormat="1" x14ac:dyDescent="0.45"/>
    <row r="13288" customFormat="1" x14ac:dyDescent="0.45"/>
    <row r="13289" customFormat="1" x14ac:dyDescent="0.45"/>
    <row r="13290" customFormat="1" x14ac:dyDescent="0.45"/>
    <row r="13291" customFormat="1" x14ac:dyDescent="0.45"/>
    <row r="13292" customFormat="1" x14ac:dyDescent="0.45"/>
    <row r="13293" customFormat="1" x14ac:dyDescent="0.45"/>
    <row r="13294" customFormat="1" x14ac:dyDescent="0.45"/>
    <row r="13295" customFormat="1" x14ac:dyDescent="0.45"/>
    <row r="13296" customFormat="1" x14ac:dyDescent="0.45"/>
    <row r="13297" customFormat="1" x14ac:dyDescent="0.45"/>
    <row r="13298" customFormat="1" x14ac:dyDescent="0.45"/>
    <row r="13299" customFormat="1" x14ac:dyDescent="0.45"/>
    <row r="13300" customFormat="1" x14ac:dyDescent="0.45"/>
    <row r="13301" customFormat="1" x14ac:dyDescent="0.45"/>
    <row r="13302" customFormat="1" x14ac:dyDescent="0.45"/>
    <row r="13303" customFormat="1" x14ac:dyDescent="0.45"/>
    <row r="13304" customFormat="1" x14ac:dyDescent="0.45"/>
    <row r="13305" customFormat="1" x14ac:dyDescent="0.45"/>
    <row r="13306" customFormat="1" x14ac:dyDescent="0.45"/>
    <row r="13307" customFormat="1" x14ac:dyDescent="0.45"/>
    <row r="13308" customFormat="1" x14ac:dyDescent="0.45"/>
    <row r="13309" customFormat="1" x14ac:dyDescent="0.45"/>
    <row r="13310" customFormat="1" x14ac:dyDescent="0.45"/>
    <row r="13311" customFormat="1" x14ac:dyDescent="0.45"/>
    <row r="13312" customFormat="1" x14ac:dyDescent="0.45"/>
    <row r="13313" customFormat="1" x14ac:dyDescent="0.45"/>
    <row r="13314" customFormat="1" x14ac:dyDescent="0.45"/>
    <row r="13315" customFormat="1" x14ac:dyDescent="0.45"/>
    <row r="13316" customFormat="1" x14ac:dyDescent="0.45"/>
    <row r="13317" customFormat="1" x14ac:dyDescent="0.45"/>
    <row r="13318" customFormat="1" x14ac:dyDescent="0.45"/>
    <row r="13319" customFormat="1" x14ac:dyDescent="0.45"/>
    <row r="13320" customFormat="1" x14ac:dyDescent="0.45"/>
    <row r="13321" customFormat="1" x14ac:dyDescent="0.45"/>
    <row r="13322" customFormat="1" x14ac:dyDescent="0.45"/>
    <row r="13323" customFormat="1" x14ac:dyDescent="0.45"/>
    <row r="13324" customFormat="1" x14ac:dyDescent="0.45"/>
    <row r="13325" customFormat="1" x14ac:dyDescent="0.45"/>
    <row r="13326" customFormat="1" x14ac:dyDescent="0.45"/>
    <row r="13327" customFormat="1" x14ac:dyDescent="0.45"/>
    <row r="13328" customFormat="1" x14ac:dyDescent="0.45"/>
    <row r="13329" customFormat="1" x14ac:dyDescent="0.45"/>
    <row r="13330" customFormat="1" x14ac:dyDescent="0.45"/>
    <row r="13331" customFormat="1" x14ac:dyDescent="0.45"/>
    <row r="13332" customFormat="1" x14ac:dyDescent="0.45"/>
    <row r="13333" customFormat="1" x14ac:dyDescent="0.45"/>
    <row r="13334" customFormat="1" x14ac:dyDescent="0.45"/>
    <row r="13335" customFormat="1" x14ac:dyDescent="0.45"/>
    <row r="13336" customFormat="1" x14ac:dyDescent="0.45"/>
    <row r="13337" customFormat="1" x14ac:dyDescent="0.45"/>
    <row r="13338" customFormat="1" x14ac:dyDescent="0.45"/>
    <row r="13339" customFormat="1" x14ac:dyDescent="0.45"/>
    <row r="13340" customFormat="1" x14ac:dyDescent="0.45"/>
    <row r="13341" customFormat="1" x14ac:dyDescent="0.45"/>
    <row r="13342" customFormat="1" x14ac:dyDescent="0.45"/>
    <row r="13343" customFormat="1" x14ac:dyDescent="0.45"/>
    <row r="13344" customFormat="1" x14ac:dyDescent="0.45"/>
    <row r="13345" customFormat="1" x14ac:dyDescent="0.45"/>
    <row r="13346" customFormat="1" x14ac:dyDescent="0.45"/>
    <row r="13347" customFormat="1" x14ac:dyDescent="0.45"/>
    <row r="13348" customFormat="1" x14ac:dyDescent="0.45"/>
    <row r="13349" customFormat="1" x14ac:dyDescent="0.45"/>
    <row r="13350" customFormat="1" x14ac:dyDescent="0.45"/>
    <row r="13351" customFormat="1" x14ac:dyDescent="0.45"/>
    <row r="13352" customFormat="1" x14ac:dyDescent="0.45"/>
    <row r="13353" customFormat="1" x14ac:dyDescent="0.45"/>
    <row r="13354" customFormat="1" x14ac:dyDescent="0.45"/>
    <row r="13355" customFormat="1" x14ac:dyDescent="0.45"/>
    <row r="13356" customFormat="1" x14ac:dyDescent="0.45"/>
    <row r="13357" customFormat="1" x14ac:dyDescent="0.45"/>
    <row r="13358" customFormat="1" x14ac:dyDescent="0.45"/>
    <row r="13359" customFormat="1" x14ac:dyDescent="0.45"/>
    <row r="13360" customFormat="1" x14ac:dyDescent="0.45"/>
    <row r="13361" customFormat="1" x14ac:dyDescent="0.45"/>
    <row r="13362" customFormat="1" x14ac:dyDescent="0.45"/>
    <row r="13363" customFormat="1" x14ac:dyDescent="0.45"/>
    <row r="13364" customFormat="1" x14ac:dyDescent="0.45"/>
    <row r="13365" customFormat="1" x14ac:dyDescent="0.45"/>
    <row r="13366" customFormat="1" x14ac:dyDescent="0.45"/>
    <row r="13367" customFormat="1" x14ac:dyDescent="0.45"/>
    <row r="13368" customFormat="1" x14ac:dyDescent="0.45"/>
    <row r="13369" customFormat="1" x14ac:dyDescent="0.45"/>
    <row r="13370" customFormat="1" x14ac:dyDescent="0.45"/>
    <row r="13371" customFormat="1" x14ac:dyDescent="0.45"/>
    <row r="13372" customFormat="1" x14ac:dyDescent="0.45"/>
    <row r="13373" customFormat="1" x14ac:dyDescent="0.45"/>
    <row r="13374" customFormat="1" x14ac:dyDescent="0.45"/>
    <row r="13375" customFormat="1" x14ac:dyDescent="0.45"/>
    <row r="13376" customFormat="1" x14ac:dyDescent="0.45"/>
    <row r="13377" customFormat="1" x14ac:dyDescent="0.45"/>
    <row r="13378" customFormat="1" x14ac:dyDescent="0.45"/>
    <row r="13379" customFormat="1" x14ac:dyDescent="0.45"/>
    <row r="13380" customFormat="1" x14ac:dyDescent="0.45"/>
    <row r="13381" customFormat="1" x14ac:dyDescent="0.45"/>
    <row r="13382" customFormat="1" x14ac:dyDescent="0.45"/>
    <row r="13383" customFormat="1" x14ac:dyDescent="0.45"/>
    <row r="13384" customFormat="1" x14ac:dyDescent="0.45"/>
    <row r="13385" customFormat="1" x14ac:dyDescent="0.45"/>
    <row r="13386" customFormat="1" x14ac:dyDescent="0.45"/>
    <row r="13387" customFormat="1" x14ac:dyDescent="0.45"/>
    <row r="13388" customFormat="1" x14ac:dyDescent="0.45"/>
    <row r="13389" customFormat="1" x14ac:dyDescent="0.45"/>
    <row r="13390" customFormat="1" x14ac:dyDescent="0.45"/>
    <row r="13391" customFormat="1" x14ac:dyDescent="0.45"/>
    <row r="13392" customFormat="1" x14ac:dyDescent="0.45"/>
    <row r="13393" customFormat="1" x14ac:dyDescent="0.45"/>
    <row r="13394" customFormat="1" x14ac:dyDescent="0.45"/>
    <row r="13395" customFormat="1" x14ac:dyDescent="0.45"/>
    <row r="13396" customFormat="1" x14ac:dyDescent="0.45"/>
    <row r="13397" customFormat="1" x14ac:dyDescent="0.45"/>
    <row r="13398" customFormat="1" x14ac:dyDescent="0.45"/>
    <row r="13399" customFormat="1" x14ac:dyDescent="0.45"/>
    <row r="13400" customFormat="1" x14ac:dyDescent="0.45"/>
    <row r="13401" customFormat="1" x14ac:dyDescent="0.45"/>
    <row r="13402" customFormat="1" x14ac:dyDescent="0.45"/>
    <row r="13403" customFormat="1" x14ac:dyDescent="0.45"/>
    <row r="13404" customFormat="1" x14ac:dyDescent="0.45"/>
    <row r="13405" customFormat="1" x14ac:dyDescent="0.45"/>
    <row r="13406" customFormat="1" x14ac:dyDescent="0.45"/>
    <row r="13407" customFormat="1" x14ac:dyDescent="0.45"/>
    <row r="13408" customFormat="1" x14ac:dyDescent="0.45"/>
    <row r="13409" customFormat="1" x14ac:dyDescent="0.45"/>
    <row r="13410" customFormat="1" x14ac:dyDescent="0.45"/>
    <row r="13411" customFormat="1" x14ac:dyDescent="0.45"/>
    <row r="13412" customFormat="1" x14ac:dyDescent="0.45"/>
    <row r="13413" customFormat="1" x14ac:dyDescent="0.45"/>
    <row r="13414" customFormat="1" x14ac:dyDescent="0.45"/>
    <row r="13415" customFormat="1" x14ac:dyDescent="0.45"/>
    <row r="13416" customFormat="1" x14ac:dyDescent="0.45"/>
    <row r="13417" customFormat="1" x14ac:dyDescent="0.45"/>
    <row r="13418" customFormat="1" x14ac:dyDescent="0.45"/>
    <row r="13419" customFormat="1" x14ac:dyDescent="0.45"/>
    <row r="13420" customFormat="1" x14ac:dyDescent="0.45"/>
    <row r="13421" customFormat="1" x14ac:dyDescent="0.45"/>
    <row r="13422" customFormat="1" x14ac:dyDescent="0.45"/>
    <row r="13423" customFormat="1" x14ac:dyDescent="0.45"/>
    <row r="13424" customFormat="1" x14ac:dyDescent="0.45"/>
    <row r="13425" customFormat="1" x14ac:dyDescent="0.45"/>
    <row r="13426" customFormat="1" x14ac:dyDescent="0.45"/>
    <row r="13427" customFormat="1" x14ac:dyDescent="0.45"/>
    <row r="13428" customFormat="1" x14ac:dyDescent="0.45"/>
    <row r="13429" customFormat="1" x14ac:dyDescent="0.45"/>
    <row r="13430" customFormat="1" x14ac:dyDescent="0.45"/>
    <row r="13431" customFormat="1" x14ac:dyDescent="0.45"/>
    <row r="13432" customFormat="1" x14ac:dyDescent="0.45"/>
    <row r="13433" customFormat="1" x14ac:dyDescent="0.45"/>
    <row r="13434" customFormat="1" x14ac:dyDescent="0.45"/>
    <row r="13435" customFormat="1" x14ac:dyDescent="0.45"/>
    <row r="13436" customFormat="1" x14ac:dyDescent="0.45"/>
    <row r="13437" customFormat="1" x14ac:dyDescent="0.45"/>
    <row r="13438" customFormat="1" x14ac:dyDescent="0.45"/>
    <row r="13439" customFormat="1" x14ac:dyDescent="0.45"/>
    <row r="13440" customFormat="1" x14ac:dyDescent="0.45"/>
    <row r="13441" customFormat="1" x14ac:dyDescent="0.45"/>
    <row r="13442" customFormat="1" x14ac:dyDescent="0.45"/>
    <row r="13443" customFormat="1" x14ac:dyDescent="0.45"/>
    <row r="13444" customFormat="1" x14ac:dyDescent="0.45"/>
    <row r="13445" customFormat="1" x14ac:dyDescent="0.45"/>
    <row r="13446" customFormat="1" x14ac:dyDescent="0.45"/>
    <row r="13447" customFormat="1" x14ac:dyDescent="0.45"/>
    <row r="13448" customFormat="1" x14ac:dyDescent="0.45"/>
    <row r="13449" customFormat="1" x14ac:dyDescent="0.45"/>
    <row r="13450" customFormat="1" x14ac:dyDescent="0.45"/>
    <row r="13451" customFormat="1" x14ac:dyDescent="0.45"/>
    <row r="13452" customFormat="1" x14ac:dyDescent="0.45"/>
    <row r="13453" customFormat="1" x14ac:dyDescent="0.45"/>
    <row r="13454" customFormat="1" x14ac:dyDescent="0.45"/>
    <row r="13455" customFormat="1" x14ac:dyDescent="0.45"/>
    <row r="13456" customFormat="1" x14ac:dyDescent="0.45"/>
    <row r="13457" customFormat="1" x14ac:dyDescent="0.45"/>
    <row r="13458" customFormat="1" x14ac:dyDescent="0.45"/>
    <row r="13459" customFormat="1" x14ac:dyDescent="0.45"/>
    <row r="13460" customFormat="1" x14ac:dyDescent="0.45"/>
    <row r="13461" customFormat="1" x14ac:dyDescent="0.45"/>
    <row r="13462" customFormat="1" x14ac:dyDescent="0.45"/>
    <row r="13463" customFormat="1" x14ac:dyDescent="0.45"/>
    <row r="13464" customFormat="1" x14ac:dyDescent="0.45"/>
    <row r="13465" customFormat="1" x14ac:dyDescent="0.45"/>
    <row r="13466" customFormat="1" x14ac:dyDescent="0.45"/>
    <row r="13467" customFormat="1" x14ac:dyDescent="0.45"/>
    <row r="13468" customFormat="1" x14ac:dyDescent="0.45"/>
    <row r="13469" customFormat="1" x14ac:dyDescent="0.45"/>
    <row r="13470" customFormat="1" x14ac:dyDescent="0.45"/>
    <row r="13471" customFormat="1" x14ac:dyDescent="0.45"/>
    <row r="13472" customFormat="1" x14ac:dyDescent="0.45"/>
    <row r="13473" customFormat="1" x14ac:dyDescent="0.45"/>
    <row r="13474" customFormat="1" x14ac:dyDescent="0.45"/>
    <row r="13475" customFormat="1" x14ac:dyDescent="0.45"/>
    <row r="13476" customFormat="1" x14ac:dyDescent="0.45"/>
    <row r="13477" customFormat="1" x14ac:dyDescent="0.45"/>
    <row r="13478" customFormat="1" x14ac:dyDescent="0.45"/>
    <row r="13479" customFormat="1" x14ac:dyDescent="0.45"/>
    <row r="13480" customFormat="1" x14ac:dyDescent="0.45"/>
    <row r="13481" customFormat="1" x14ac:dyDescent="0.45"/>
    <row r="13482" customFormat="1" x14ac:dyDescent="0.45"/>
    <row r="13483" customFormat="1" x14ac:dyDescent="0.45"/>
    <row r="13484" customFormat="1" x14ac:dyDescent="0.45"/>
    <row r="13485" customFormat="1" x14ac:dyDescent="0.45"/>
    <row r="13486" customFormat="1" x14ac:dyDescent="0.45"/>
    <row r="13487" customFormat="1" x14ac:dyDescent="0.45"/>
    <row r="13488" customFormat="1" x14ac:dyDescent="0.45"/>
    <row r="13489" customFormat="1" x14ac:dyDescent="0.45"/>
    <row r="13490" customFormat="1" x14ac:dyDescent="0.45"/>
    <row r="13491" customFormat="1" x14ac:dyDescent="0.45"/>
    <row r="13492" customFormat="1" x14ac:dyDescent="0.45"/>
    <row r="13493" customFormat="1" x14ac:dyDescent="0.45"/>
    <row r="13494" customFormat="1" x14ac:dyDescent="0.45"/>
    <row r="13495" customFormat="1" x14ac:dyDescent="0.45"/>
    <row r="13496" customFormat="1" x14ac:dyDescent="0.45"/>
    <row r="13497" customFormat="1" x14ac:dyDescent="0.45"/>
    <row r="13498" customFormat="1" x14ac:dyDescent="0.45"/>
    <row r="13499" customFormat="1" x14ac:dyDescent="0.45"/>
    <row r="13500" customFormat="1" x14ac:dyDescent="0.45"/>
    <row r="13501" customFormat="1" x14ac:dyDescent="0.45"/>
    <row r="13502" customFormat="1" x14ac:dyDescent="0.45"/>
    <row r="13503" customFormat="1" x14ac:dyDescent="0.45"/>
    <row r="13504" customFormat="1" x14ac:dyDescent="0.45"/>
    <row r="13505" customFormat="1" x14ac:dyDescent="0.45"/>
    <row r="13506" customFormat="1" x14ac:dyDescent="0.45"/>
    <row r="13507" customFormat="1" x14ac:dyDescent="0.45"/>
    <row r="13508" customFormat="1" x14ac:dyDescent="0.45"/>
    <row r="13509" customFormat="1" x14ac:dyDescent="0.45"/>
    <row r="13510" customFormat="1" x14ac:dyDescent="0.45"/>
    <row r="13511" customFormat="1" x14ac:dyDescent="0.45"/>
    <row r="13512" customFormat="1" x14ac:dyDescent="0.45"/>
    <row r="13513" customFormat="1" x14ac:dyDescent="0.45"/>
    <row r="13514" customFormat="1" x14ac:dyDescent="0.45"/>
    <row r="13515" customFormat="1" x14ac:dyDescent="0.45"/>
    <row r="13516" customFormat="1" x14ac:dyDescent="0.45"/>
    <row r="13517" customFormat="1" x14ac:dyDescent="0.45"/>
    <row r="13518" customFormat="1" x14ac:dyDescent="0.45"/>
    <row r="13519" customFormat="1" x14ac:dyDescent="0.45"/>
    <row r="13520" customFormat="1" x14ac:dyDescent="0.45"/>
    <row r="13521" customFormat="1" x14ac:dyDescent="0.45"/>
    <row r="13522" customFormat="1" x14ac:dyDescent="0.45"/>
    <row r="13523" customFormat="1" x14ac:dyDescent="0.45"/>
    <row r="13524" customFormat="1" x14ac:dyDescent="0.45"/>
    <row r="13525" customFormat="1" x14ac:dyDescent="0.45"/>
    <row r="13526" customFormat="1" x14ac:dyDescent="0.45"/>
    <row r="13527" customFormat="1" x14ac:dyDescent="0.45"/>
    <row r="13528" customFormat="1" x14ac:dyDescent="0.45"/>
    <row r="13529" customFormat="1" x14ac:dyDescent="0.45"/>
    <row r="13530" customFormat="1" x14ac:dyDescent="0.45"/>
    <row r="13531" customFormat="1" x14ac:dyDescent="0.45"/>
    <row r="13532" customFormat="1" x14ac:dyDescent="0.45"/>
    <row r="13533" customFormat="1" x14ac:dyDescent="0.45"/>
    <row r="13534" customFormat="1" x14ac:dyDescent="0.45"/>
    <row r="13535" customFormat="1" x14ac:dyDescent="0.45"/>
    <row r="13536" customFormat="1" x14ac:dyDescent="0.45"/>
    <row r="13537" customFormat="1" x14ac:dyDescent="0.45"/>
    <row r="13538" customFormat="1" x14ac:dyDescent="0.45"/>
    <row r="13539" customFormat="1" x14ac:dyDescent="0.45"/>
    <row r="13540" customFormat="1" x14ac:dyDescent="0.45"/>
    <row r="13541" customFormat="1" x14ac:dyDescent="0.45"/>
    <row r="13542" customFormat="1" x14ac:dyDescent="0.45"/>
    <row r="13543" customFormat="1" x14ac:dyDescent="0.45"/>
    <row r="13544" customFormat="1" x14ac:dyDescent="0.45"/>
    <row r="13545" customFormat="1" x14ac:dyDescent="0.45"/>
    <row r="13546" customFormat="1" x14ac:dyDescent="0.45"/>
    <row r="13547" customFormat="1" x14ac:dyDescent="0.45"/>
    <row r="13548" customFormat="1" x14ac:dyDescent="0.45"/>
    <row r="13549" customFormat="1" x14ac:dyDescent="0.45"/>
    <row r="13550" customFormat="1" x14ac:dyDescent="0.45"/>
    <row r="13551" customFormat="1" x14ac:dyDescent="0.45"/>
    <row r="13552" customFormat="1" x14ac:dyDescent="0.45"/>
    <row r="13553" customFormat="1" x14ac:dyDescent="0.45"/>
    <row r="13554" customFormat="1" x14ac:dyDescent="0.45"/>
    <row r="13555" customFormat="1" x14ac:dyDescent="0.45"/>
    <row r="13556" customFormat="1" x14ac:dyDescent="0.45"/>
    <row r="13557" customFormat="1" x14ac:dyDescent="0.45"/>
    <row r="13558" customFormat="1" x14ac:dyDescent="0.45"/>
    <row r="13559" customFormat="1" x14ac:dyDescent="0.45"/>
    <row r="13560" customFormat="1" x14ac:dyDescent="0.45"/>
    <row r="13561" customFormat="1" x14ac:dyDescent="0.45"/>
    <row r="13562" customFormat="1" x14ac:dyDescent="0.45"/>
    <row r="13563" customFormat="1" x14ac:dyDescent="0.45"/>
    <row r="13564" customFormat="1" x14ac:dyDescent="0.45"/>
    <row r="13565" customFormat="1" x14ac:dyDescent="0.45"/>
    <row r="13566" customFormat="1" x14ac:dyDescent="0.45"/>
    <row r="13567" customFormat="1" x14ac:dyDescent="0.45"/>
    <row r="13568" customFormat="1" x14ac:dyDescent="0.45"/>
    <row r="13569" customFormat="1" x14ac:dyDescent="0.45"/>
    <row r="13570" customFormat="1" x14ac:dyDescent="0.45"/>
    <row r="13571" customFormat="1" x14ac:dyDescent="0.45"/>
    <row r="13572" customFormat="1" x14ac:dyDescent="0.45"/>
    <row r="13573" customFormat="1" x14ac:dyDescent="0.45"/>
    <row r="13574" customFormat="1" x14ac:dyDescent="0.45"/>
    <row r="13575" customFormat="1" x14ac:dyDescent="0.45"/>
    <row r="13576" customFormat="1" x14ac:dyDescent="0.45"/>
    <row r="13577" customFormat="1" x14ac:dyDescent="0.45"/>
    <row r="13578" customFormat="1" x14ac:dyDescent="0.45"/>
    <row r="13579" customFormat="1" x14ac:dyDescent="0.45"/>
    <row r="13580" customFormat="1" x14ac:dyDescent="0.45"/>
    <row r="13581" customFormat="1" x14ac:dyDescent="0.45"/>
    <row r="13582" customFormat="1" x14ac:dyDescent="0.45"/>
    <row r="13583" customFormat="1" x14ac:dyDescent="0.45"/>
    <row r="13584" customFormat="1" x14ac:dyDescent="0.45"/>
    <row r="13585" customFormat="1" x14ac:dyDescent="0.45"/>
    <row r="13586" customFormat="1" x14ac:dyDescent="0.45"/>
    <row r="13587" customFormat="1" x14ac:dyDescent="0.45"/>
    <row r="13588" customFormat="1" x14ac:dyDescent="0.45"/>
    <row r="13589" customFormat="1" x14ac:dyDescent="0.45"/>
    <row r="13590" customFormat="1" x14ac:dyDescent="0.45"/>
    <row r="13591" customFormat="1" x14ac:dyDescent="0.45"/>
    <row r="13592" customFormat="1" x14ac:dyDescent="0.45"/>
    <row r="13593" customFormat="1" x14ac:dyDescent="0.45"/>
    <row r="13594" customFormat="1" x14ac:dyDescent="0.45"/>
    <row r="13595" customFormat="1" x14ac:dyDescent="0.45"/>
    <row r="13596" customFormat="1" x14ac:dyDescent="0.45"/>
    <row r="13597" customFormat="1" x14ac:dyDescent="0.45"/>
    <row r="13598" customFormat="1" x14ac:dyDescent="0.45"/>
    <row r="13599" customFormat="1" x14ac:dyDescent="0.45"/>
    <row r="13600" customFormat="1" x14ac:dyDescent="0.45"/>
    <row r="13601" customFormat="1" x14ac:dyDescent="0.45"/>
    <row r="13602" customFormat="1" x14ac:dyDescent="0.45"/>
    <row r="13603" customFormat="1" x14ac:dyDescent="0.45"/>
    <row r="13604" customFormat="1" x14ac:dyDescent="0.45"/>
    <row r="13605" customFormat="1" x14ac:dyDescent="0.45"/>
    <row r="13606" customFormat="1" x14ac:dyDescent="0.45"/>
    <row r="13607" customFormat="1" x14ac:dyDescent="0.45"/>
    <row r="13608" customFormat="1" x14ac:dyDescent="0.45"/>
    <row r="13609" customFormat="1" x14ac:dyDescent="0.45"/>
    <row r="13610" customFormat="1" x14ac:dyDescent="0.45"/>
    <row r="13611" customFormat="1" x14ac:dyDescent="0.45"/>
    <row r="13612" customFormat="1" x14ac:dyDescent="0.45"/>
    <row r="13613" customFormat="1" x14ac:dyDescent="0.45"/>
    <row r="13614" customFormat="1" x14ac:dyDescent="0.45"/>
    <row r="13615" customFormat="1" x14ac:dyDescent="0.45"/>
    <row r="13616" customFormat="1" x14ac:dyDescent="0.45"/>
    <row r="13617" customFormat="1" x14ac:dyDescent="0.45"/>
    <row r="13618" customFormat="1" x14ac:dyDescent="0.45"/>
    <row r="13619" customFormat="1" x14ac:dyDescent="0.45"/>
    <row r="13620" customFormat="1" x14ac:dyDescent="0.45"/>
    <row r="13621" customFormat="1" x14ac:dyDescent="0.45"/>
    <row r="13622" customFormat="1" x14ac:dyDescent="0.45"/>
    <row r="13623" customFormat="1" x14ac:dyDescent="0.45"/>
    <row r="13624" customFormat="1" x14ac:dyDescent="0.45"/>
    <row r="13625" customFormat="1" x14ac:dyDescent="0.45"/>
    <row r="13626" customFormat="1" x14ac:dyDescent="0.45"/>
    <row r="13627" customFormat="1" x14ac:dyDescent="0.45"/>
    <row r="13628" customFormat="1" x14ac:dyDescent="0.45"/>
    <row r="13629" customFormat="1" x14ac:dyDescent="0.45"/>
    <row r="13630" customFormat="1" x14ac:dyDescent="0.45"/>
    <row r="13631" customFormat="1" x14ac:dyDescent="0.45"/>
    <row r="13632" customFormat="1" x14ac:dyDescent="0.45"/>
    <row r="13633" customFormat="1" x14ac:dyDescent="0.45"/>
    <row r="13634" customFormat="1" x14ac:dyDescent="0.45"/>
    <row r="13635" customFormat="1" x14ac:dyDescent="0.45"/>
    <row r="13636" customFormat="1" x14ac:dyDescent="0.45"/>
    <row r="13637" customFormat="1" x14ac:dyDescent="0.45"/>
    <row r="13638" customFormat="1" x14ac:dyDescent="0.45"/>
    <row r="13639" customFormat="1" x14ac:dyDescent="0.45"/>
    <row r="13640" customFormat="1" x14ac:dyDescent="0.45"/>
    <row r="13641" customFormat="1" x14ac:dyDescent="0.45"/>
    <row r="13642" customFormat="1" x14ac:dyDescent="0.45"/>
    <row r="13643" customFormat="1" x14ac:dyDescent="0.45"/>
    <row r="13644" customFormat="1" x14ac:dyDescent="0.45"/>
    <row r="13645" customFormat="1" x14ac:dyDescent="0.45"/>
    <row r="13646" customFormat="1" x14ac:dyDescent="0.45"/>
    <row r="13647" customFormat="1" x14ac:dyDescent="0.45"/>
    <row r="13648" customFormat="1" x14ac:dyDescent="0.45"/>
    <row r="13649" customFormat="1" x14ac:dyDescent="0.45"/>
    <row r="13650" customFormat="1" x14ac:dyDescent="0.45"/>
    <row r="13651" customFormat="1" x14ac:dyDescent="0.45"/>
    <row r="13652" customFormat="1" x14ac:dyDescent="0.45"/>
    <row r="13653" customFormat="1" x14ac:dyDescent="0.45"/>
    <row r="13654" customFormat="1" x14ac:dyDescent="0.45"/>
    <row r="13655" customFormat="1" x14ac:dyDescent="0.45"/>
    <row r="13656" customFormat="1" x14ac:dyDescent="0.45"/>
    <row r="13657" customFormat="1" x14ac:dyDescent="0.45"/>
    <row r="13658" customFormat="1" x14ac:dyDescent="0.45"/>
    <row r="13659" customFormat="1" x14ac:dyDescent="0.45"/>
    <row r="13660" customFormat="1" x14ac:dyDescent="0.45"/>
    <row r="13661" customFormat="1" x14ac:dyDescent="0.45"/>
    <row r="13662" customFormat="1" x14ac:dyDescent="0.45"/>
    <row r="13663" customFormat="1" x14ac:dyDescent="0.45"/>
    <row r="13664" customFormat="1" x14ac:dyDescent="0.45"/>
    <row r="13665" customFormat="1" x14ac:dyDescent="0.45"/>
    <row r="13666" customFormat="1" x14ac:dyDescent="0.45"/>
    <row r="13667" customFormat="1" x14ac:dyDescent="0.45"/>
    <row r="13668" customFormat="1" x14ac:dyDescent="0.45"/>
    <row r="13669" customFormat="1" x14ac:dyDescent="0.45"/>
    <row r="13670" customFormat="1" x14ac:dyDescent="0.45"/>
    <row r="13671" customFormat="1" x14ac:dyDescent="0.45"/>
    <row r="13672" customFormat="1" x14ac:dyDescent="0.45"/>
    <row r="13673" customFormat="1" x14ac:dyDescent="0.45"/>
    <row r="13674" customFormat="1" x14ac:dyDescent="0.45"/>
    <row r="13675" customFormat="1" x14ac:dyDescent="0.45"/>
    <row r="13676" customFormat="1" x14ac:dyDescent="0.45"/>
    <row r="13677" customFormat="1" x14ac:dyDescent="0.45"/>
    <row r="13678" customFormat="1" x14ac:dyDescent="0.45"/>
    <row r="13679" customFormat="1" x14ac:dyDescent="0.45"/>
    <row r="13680" customFormat="1" x14ac:dyDescent="0.45"/>
    <row r="13681" customFormat="1" x14ac:dyDescent="0.45"/>
    <row r="13682" customFormat="1" x14ac:dyDescent="0.45"/>
    <row r="13683" customFormat="1" x14ac:dyDescent="0.45"/>
    <row r="13684" customFormat="1" x14ac:dyDescent="0.45"/>
    <row r="13685" customFormat="1" x14ac:dyDescent="0.45"/>
    <row r="13686" customFormat="1" x14ac:dyDescent="0.45"/>
    <row r="13687" customFormat="1" x14ac:dyDescent="0.45"/>
    <row r="13688" customFormat="1" x14ac:dyDescent="0.45"/>
    <row r="13689" customFormat="1" x14ac:dyDescent="0.45"/>
    <row r="13690" customFormat="1" x14ac:dyDescent="0.45"/>
    <row r="13691" customFormat="1" x14ac:dyDescent="0.45"/>
    <row r="13692" customFormat="1" x14ac:dyDescent="0.45"/>
    <row r="13693" customFormat="1" x14ac:dyDescent="0.45"/>
    <row r="13694" customFormat="1" x14ac:dyDescent="0.45"/>
    <row r="13695" customFormat="1" x14ac:dyDescent="0.45"/>
    <row r="13696" customFormat="1" x14ac:dyDescent="0.45"/>
    <row r="13697" customFormat="1" x14ac:dyDescent="0.45"/>
    <row r="13698" customFormat="1" x14ac:dyDescent="0.45"/>
    <row r="13699" customFormat="1" x14ac:dyDescent="0.45"/>
    <row r="13700" customFormat="1" x14ac:dyDescent="0.45"/>
    <row r="13701" customFormat="1" x14ac:dyDescent="0.45"/>
    <row r="13702" customFormat="1" x14ac:dyDescent="0.45"/>
    <row r="13703" customFormat="1" x14ac:dyDescent="0.45"/>
    <row r="13704" customFormat="1" x14ac:dyDescent="0.45"/>
    <row r="13705" customFormat="1" x14ac:dyDescent="0.45"/>
    <row r="13706" customFormat="1" x14ac:dyDescent="0.45"/>
    <row r="13707" customFormat="1" x14ac:dyDescent="0.45"/>
    <row r="13708" customFormat="1" x14ac:dyDescent="0.45"/>
    <row r="13709" customFormat="1" x14ac:dyDescent="0.45"/>
    <row r="13710" customFormat="1" x14ac:dyDescent="0.45"/>
    <row r="13711" customFormat="1" x14ac:dyDescent="0.45"/>
    <row r="13712" customFormat="1" x14ac:dyDescent="0.45"/>
    <row r="13713" customFormat="1" x14ac:dyDescent="0.45"/>
    <row r="13714" customFormat="1" x14ac:dyDescent="0.45"/>
    <row r="13715" customFormat="1" x14ac:dyDescent="0.45"/>
    <row r="13716" customFormat="1" x14ac:dyDescent="0.45"/>
    <row r="13717" customFormat="1" x14ac:dyDescent="0.45"/>
    <row r="13718" customFormat="1" x14ac:dyDescent="0.45"/>
    <row r="13719" customFormat="1" x14ac:dyDescent="0.45"/>
    <row r="13720" customFormat="1" x14ac:dyDescent="0.45"/>
    <row r="13721" customFormat="1" x14ac:dyDescent="0.45"/>
    <row r="13722" customFormat="1" x14ac:dyDescent="0.45"/>
    <row r="13723" customFormat="1" x14ac:dyDescent="0.45"/>
    <row r="13724" customFormat="1" x14ac:dyDescent="0.45"/>
    <row r="13725" customFormat="1" x14ac:dyDescent="0.45"/>
    <row r="13726" customFormat="1" x14ac:dyDescent="0.45"/>
    <row r="13727" customFormat="1" x14ac:dyDescent="0.45"/>
    <row r="13728" customFormat="1" x14ac:dyDescent="0.45"/>
    <row r="13729" customFormat="1" x14ac:dyDescent="0.45"/>
    <row r="13730" customFormat="1" x14ac:dyDescent="0.45"/>
    <row r="13731" customFormat="1" x14ac:dyDescent="0.45"/>
    <row r="13732" customFormat="1" x14ac:dyDescent="0.45"/>
    <row r="13733" customFormat="1" x14ac:dyDescent="0.45"/>
    <row r="13734" customFormat="1" x14ac:dyDescent="0.45"/>
    <row r="13735" customFormat="1" x14ac:dyDescent="0.45"/>
    <row r="13736" customFormat="1" x14ac:dyDescent="0.45"/>
    <row r="13737" customFormat="1" x14ac:dyDescent="0.45"/>
    <row r="13738" customFormat="1" x14ac:dyDescent="0.45"/>
    <row r="13739" customFormat="1" x14ac:dyDescent="0.45"/>
    <row r="13740" customFormat="1" x14ac:dyDescent="0.45"/>
    <row r="13741" customFormat="1" x14ac:dyDescent="0.45"/>
    <row r="13742" customFormat="1" x14ac:dyDescent="0.45"/>
    <row r="13743" customFormat="1" x14ac:dyDescent="0.45"/>
    <row r="13744" customFormat="1" x14ac:dyDescent="0.45"/>
    <row r="13745" customFormat="1" x14ac:dyDescent="0.45"/>
    <row r="13746" customFormat="1" x14ac:dyDescent="0.45"/>
    <row r="13747" customFormat="1" x14ac:dyDescent="0.45"/>
    <row r="13748" customFormat="1" x14ac:dyDescent="0.45"/>
    <row r="13749" customFormat="1" x14ac:dyDescent="0.45"/>
    <row r="13750" customFormat="1" x14ac:dyDescent="0.45"/>
    <row r="13751" customFormat="1" x14ac:dyDescent="0.45"/>
    <row r="13752" customFormat="1" x14ac:dyDescent="0.45"/>
    <row r="13753" customFormat="1" x14ac:dyDescent="0.45"/>
    <row r="13754" customFormat="1" x14ac:dyDescent="0.45"/>
    <row r="13755" customFormat="1" x14ac:dyDescent="0.45"/>
    <row r="13756" customFormat="1" x14ac:dyDescent="0.45"/>
    <row r="13757" customFormat="1" x14ac:dyDescent="0.45"/>
    <row r="13758" customFormat="1" x14ac:dyDescent="0.45"/>
    <row r="13759" customFormat="1" x14ac:dyDescent="0.45"/>
    <row r="13760" customFormat="1" x14ac:dyDescent="0.45"/>
    <row r="13761" customFormat="1" x14ac:dyDescent="0.45"/>
    <row r="13762" customFormat="1" x14ac:dyDescent="0.45"/>
    <row r="13763" customFormat="1" x14ac:dyDescent="0.45"/>
    <row r="13764" customFormat="1" x14ac:dyDescent="0.45"/>
    <row r="13765" customFormat="1" x14ac:dyDescent="0.45"/>
    <row r="13766" customFormat="1" x14ac:dyDescent="0.45"/>
    <row r="13767" customFormat="1" x14ac:dyDescent="0.45"/>
    <row r="13768" customFormat="1" x14ac:dyDescent="0.45"/>
    <row r="13769" customFormat="1" x14ac:dyDescent="0.45"/>
    <row r="13770" customFormat="1" x14ac:dyDescent="0.45"/>
    <row r="13771" customFormat="1" x14ac:dyDescent="0.45"/>
    <row r="13772" customFormat="1" x14ac:dyDescent="0.45"/>
    <row r="13773" customFormat="1" x14ac:dyDescent="0.45"/>
    <row r="13774" customFormat="1" x14ac:dyDescent="0.45"/>
    <row r="13775" customFormat="1" x14ac:dyDescent="0.45"/>
    <row r="13776" customFormat="1" x14ac:dyDescent="0.45"/>
    <row r="13777" customFormat="1" x14ac:dyDescent="0.45"/>
    <row r="13778" customFormat="1" x14ac:dyDescent="0.45"/>
    <row r="13779" customFormat="1" x14ac:dyDescent="0.45"/>
    <row r="13780" customFormat="1" x14ac:dyDescent="0.45"/>
    <row r="13781" customFormat="1" x14ac:dyDescent="0.45"/>
    <row r="13782" customFormat="1" x14ac:dyDescent="0.45"/>
    <row r="13783" customFormat="1" x14ac:dyDescent="0.45"/>
    <row r="13784" customFormat="1" x14ac:dyDescent="0.45"/>
    <row r="13785" customFormat="1" x14ac:dyDescent="0.45"/>
    <row r="13786" customFormat="1" x14ac:dyDescent="0.45"/>
    <row r="13787" customFormat="1" x14ac:dyDescent="0.45"/>
    <row r="13788" customFormat="1" x14ac:dyDescent="0.45"/>
    <row r="13789" customFormat="1" x14ac:dyDescent="0.45"/>
    <row r="13790" customFormat="1" x14ac:dyDescent="0.45"/>
    <row r="13791" customFormat="1" x14ac:dyDescent="0.45"/>
    <row r="13792" customFormat="1" x14ac:dyDescent="0.45"/>
    <row r="13793" customFormat="1" x14ac:dyDescent="0.45"/>
    <row r="13794" customFormat="1" x14ac:dyDescent="0.45"/>
    <row r="13795" customFormat="1" x14ac:dyDescent="0.45"/>
    <row r="13796" customFormat="1" x14ac:dyDescent="0.45"/>
    <row r="13797" customFormat="1" x14ac:dyDescent="0.45"/>
    <row r="13798" customFormat="1" x14ac:dyDescent="0.45"/>
    <row r="13799" customFormat="1" x14ac:dyDescent="0.45"/>
    <row r="13800" customFormat="1" x14ac:dyDescent="0.45"/>
    <row r="13801" customFormat="1" x14ac:dyDescent="0.45"/>
    <row r="13802" customFormat="1" x14ac:dyDescent="0.45"/>
    <row r="13803" customFormat="1" x14ac:dyDescent="0.45"/>
    <row r="13804" customFormat="1" x14ac:dyDescent="0.45"/>
    <row r="13805" customFormat="1" x14ac:dyDescent="0.45"/>
    <row r="13806" customFormat="1" x14ac:dyDescent="0.45"/>
    <row r="13807" customFormat="1" x14ac:dyDescent="0.45"/>
    <row r="13808" customFormat="1" x14ac:dyDescent="0.45"/>
    <row r="13809" customFormat="1" x14ac:dyDescent="0.45"/>
    <row r="13810" customFormat="1" x14ac:dyDescent="0.45"/>
    <row r="13811" customFormat="1" x14ac:dyDescent="0.45"/>
    <row r="13812" customFormat="1" x14ac:dyDescent="0.45"/>
    <row r="13813" customFormat="1" x14ac:dyDescent="0.45"/>
    <row r="13814" customFormat="1" x14ac:dyDescent="0.45"/>
    <row r="13815" customFormat="1" x14ac:dyDescent="0.45"/>
    <row r="13816" customFormat="1" x14ac:dyDescent="0.45"/>
    <row r="13817" customFormat="1" x14ac:dyDescent="0.45"/>
    <row r="13818" customFormat="1" x14ac:dyDescent="0.45"/>
    <row r="13819" customFormat="1" x14ac:dyDescent="0.45"/>
    <row r="13820" customFormat="1" x14ac:dyDescent="0.45"/>
    <row r="13821" customFormat="1" x14ac:dyDescent="0.45"/>
    <row r="13822" customFormat="1" x14ac:dyDescent="0.45"/>
    <row r="13823" customFormat="1" x14ac:dyDescent="0.45"/>
    <row r="13824" customFormat="1" x14ac:dyDescent="0.45"/>
    <row r="13825" customFormat="1" x14ac:dyDescent="0.45"/>
    <row r="13826" customFormat="1" x14ac:dyDescent="0.45"/>
    <row r="13827" customFormat="1" x14ac:dyDescent="0.45"/>
    <row r="13828" customFormat="1" x14ac:dyDescent="0.45"/>
    <row r="13829" customFormat="1" x14ac:dyDescent="0.45"/>
    <row r="13830" customFormat="1" x14ac:dyDescent="0.45"/>
    <row r="13831" customFormat="1" x14ac:dyDescent="0.45"/>
    <row r="13832" customFormat="1" x14ac:dyDescent="0.45"/>
    <row r="13833" customFormat="1" x14ac:dyDescent="0.45"/>
    <row r="13834" customFormat="1" x14ac:dyDescent="0.45"/>
    <row r="13835" customFormat="1" x14ac:dyDescent="0.45"/>
    <row r="13836" customFormat="1" x14ac:dyDescent="0.45"/>
    <row r="13837" customFormat="1" x14ac:dyDescent="0.45"/>
    <row r="13838" customFormat="1" x14ac:dyDescent="0.45"/>
    <row r="13839" customFormat="1" x14ac:dyDescent="0.45"/>
    <row r="13840" customFormat="1" x14ac:dyDescent="0.45"/>
    <row r="13841" customFormat="1" x14ac:dyDescent="0.45"/>
    <row r="13842" customFormat="1" x14ac:dyDescent="0.45"/>
    <row r="13843" customFormat="1" x14ac:dyDescent="0.45"/>
    <row r="13844" customFormat="1" x14ac:dyDescent="0.45"/>
    <row r="13845" customFormat="1" x14ac:dyDescent="0.45"/>
    <row r="13846" customFormat="1" x14ac:dyDescent="0.45"/>
    <row r="13847" customFormat="1" x14ac:dyDescent="0.45"/>
    <row r="13848" customFormat="1" x14ac:dyDescent="0.45"/>
    <row r="13849" customFormat="1" x14ac:dyDescent="0.45"/>
    <row r="13850" customFormat="1" x14ac:dyDescent="0.45"/>
    <row r="13851" customFormat="1" x14ac:dyDescent="0.45"/>
    <row r="13852" customFormat="1" x14ac:dyDescent="0.45"/>
    <row r="13853" customFormat="1" x14ac:dyDescent="0.45"/>
    <row r="13854" customFormat="1" x14ac:dyDescent="0.45"/>
    <row r="13855" customFormat="1" x14ac:dyDescent="0.45"/>
    <row r="13856" customFormat="1" x14ac:dyDescent="0.45"/>
    <row r="13857" customFormat="1" x14ac:dyDescent="0.45"/>
    <row r="13858" customFormat="1" x14ac:dyDescent="0.45"/>
    <row r="13859" customFormat="1" x14ac:dyDescent="0.45"/>
    <row r="13860" customFormat="1" x14ac:dyDescent="0.45"/>
    <row r="13861" customFormat="1" x14ac:dyDescent="0.45"/>
    <row r="13862" customFormat="1" x14ac:dyDescent="0.45"/>
    <row r="13863" customFormat="1" x14ac:dyDescent="0.45"/>
    <row r="13864" customFormat="1" x14ac:dyDescent="0.45"/>
    <row r="13865" customFormat="1" x14ac:dyDescent="0.45"/>
    <row r="13866" customFormat="1" x14ac:dyDescent="0.45"/>
    <row r="13867" customFormat="1" x14ac:dyDescent="0.45"/>
    <row r="13868" customFormat="1" x14ac:dyDescent="0.45"/>
    <row r="13869" customFormat="1" x14ac:dyDescent="0.45"/>
    <row r="13870" customFormat="1" x14ac:dyDescent="0.45"/>
    <row r="13871" customFormat="1" x14ac:dyDescent="0.45"/>
    <row r="13872" customFormat="1" x14ac:dyDescent="0.45"/>
    <row r="13873" customFormat="1" x14ac:dyDescent="0.45"/>
    <row r="13874" customFormat="1" x14ac:dyDescent="0.45"/>
    <row r="13875" customFormat="1" x14ac:dyDescent="0.45"/>
    <row r="13876" customFormat="1" x14ac:dyDescent="0.45"/>
    <row r="13877" customFormat="1" x14ac:dyDescent="0.45"/>
    <row r="13878" customFormat="1" x14ac:dyDescent="0.45"/>
    <row r="13879" customFormat="1" x14ac:dyDescent="0.45"/>
    <row r="13880" customFormat="1" x14ac:dyDescent="0.45"/>
    <row r="13881" customFormat="1" x14ac:dyDescent="0.45"/>
    <row r="13882" customFormat="1" x14ac:dyDescent="0.45"/>
    <row r="13883" customFormat="1" x14ac:dyDescent="0.45"/>
    <row r="13884" customFormat="1" x14ac:dyDescent="0.45"/>
    <row r="13885" customFormat="1" x14ac:dyDescent="0.45"/>
    <row r="13886" customFormat="1" x14ac:dyDescent="0.45"/>
    <row r="13887" customFormat="1" x14ac:dyDescent="0.45"/>
    <row r="13888" customFormat="1" x14ac:dyDescent="0.45"/>
    <row r="13889" customFormat="1" x14ac:dyDescent="0.45"/>
    <row r="13890" customFormat="1" x14ac:dyDescent="0.45"/>
    <row r="13891" customFormat="1" x14ac:dyDescent="0.45"/>
    <row r="13892" customFormat="1" x14ac:dyDescent="0.45"/>
    <row r="13893" customFormat="1" x14ac:dyDescent="0.45"/>
    <row r="13894" customFormat="1" x14ac:dyDescent="0.45"/>
    <row r="13895" customFormat="1" x14ac:dyDescent="0.45"/>
    <row r="13896" customFormat="1" x14ac:dyDescent="0.45"/>
    <row r="13897" customFormat="1" x14ac:dyDescent="0.45"/>
    <row r="13898" customFormat="1" x14ac:dyDescent="0.45"/>
    <row r="13899" customFormat="1" x14ac:dyDescent="0.45"/>
    <row r="13900" customFormat="1" x14ac:dyDescent="0.45"/>
    <row r="13901" customFormat="1" x14ac:dyDescent="0.45"/>
    <row r="13902" customFormat="1" x14ac:dyDescent="0.45"/>
    <row r="13903" customFormat="1" x14ac:dyDescent="0.45"/>
    <row r="13904" customFormat="1" x14ac:dyDescent="0.45"/>
    <row r="13905" customFormat="1" x14ac:dyDescent="0.45"/>
    <row r="13906" customFormat="1" x14ac:dyDescent="0.45"/>
    <row r="13907" customFormat="1" x14ac:dyDescent="0.45"/>
    <row r="13908" customFormat="1" x14ac:dyDescent="0.45"/>
    <row r="13909" customFormat="1" x14ac:dyDescent="0.45"/>
    <row r="13910" customFormat="1" x14ac:dyDescent="0.45"/>
    <row r="13911" customFormat="1" x14ac:dyDescent="0.45"/>
    <row r="13912" customFormat="1" x14ac:dyDescent="0.45"/>
    <row r="13913" customFormat="1" x14ac:dyDescent="0.45"/>
    <row r="13914" customFormat="1" x14ac:dyDescent="0.45"/>
    <row r="13915" customFormat="1" x14ac:dyDescent="0.45"/>
    <row r="13916" customFormat="1" x14ac:dyDescent="0.45"/>
    <row r="13917" customFormat="1" x14ac:dyDescent="0.45"/>
    <row r="13918" customFormat="1" x14ac:dyDescent="0.45"/>
    <row r="13919" customFormat="1" x14ac:dyDescent="0.45"/>
    <row r="13920" customFormat="1" x14ac:dyDescent="0.45"/>
    <row r="13921" customFormat="1" x14ac:dyDescent="0.45"/>
    <row r="13922" customFormat="1" x14ac:dyDescent="0.45"/>
    <row r="13923" customFormat="1" x14ac:dyDescent="0.45"/>
    <row r="13924" customFormat="1" x14ac:dyDescent="0.45"/>
    <row r="13925" customFormat="1" x14ac:dyDescent="0.45"/>
    <row r="13926" customFormat="1" x14ac:dyDescent="0.45"/>
    <row r="13927" customFormat="1" x14ac:dyDescent="0.45"/>
    <row r="13928" customFormat="1" x14ac:dyDescent="0.45"/>
    <row r="13929" customFormat="1" x14ac:dyDescent="0.45"/>
    <row r="13930" customFormat="1" x14ac:dyDescent="0.45"/>
    <row r="13931" customFormat="1" x14ac:dyDescent="0.45"/>
    <row r="13932" customFormat="1" x14ac:dyDescent="0.45"/>
    <row r="13933" customFormat="1" x14ac:dyDescent="0.45"/>
    <row r="13934" customFormat="1" x14ac:dyDescent="0.45"/>
    <row r="13935" customFormat="1" x14ac:dyDescent="0.45"/>
    <row r="13936" customFormat="1" x14ac:dyDescent="0.45"/>
    <row r="13937" customFormat="1" x14ac:dyDescent="0.45"/>
    <row r="13938" customFormat="1" x14ac:dyDescent="0.45"/>
    <row r="13939" customFormat="1" x14ac:dyDescent="0.45"/>
    <row r="13940" customFormat="1" x14ac:dyDescent="0.45"/>
    <row r="13941" customFormat="1" x14ac:dyDescent="0.45"/>
    <row r="13942" customFormat="1" x14ac:dyDescent="0.45"/>
    <row r="13943" customFormat="1" x14ac:dyDescent="0.45"/>
    <row r="13944" customFormat="1" x14ac:dyDescent="0.45"/>
    <row r="13945" customFormat="1" x14ac:dyDescent="0.45"/>
    <row r="13946" customFormat="1" x14ac:dyDescent="0.45"/>
    <row r="13947" customFormat="1" x14ac:dyDescent="0.45"/>
    <row r="13948" customFormat="1" x14ac:dyDescent="0.45"/>
    <row r="13949" customFormat="1" x14ac:dyDescent="0.45"/>
    <row r="13950" customFormat="1" x14ac:dyDescent="0.45"/>
    <row r="13951" customFormat="1" x14ac:dyDescent="0.45"/>
    <row r="13952" customFormat="1" x14ac:dyDescent="0.45"/>
    <row r="13953" customFormat="1" x14ac:dyDescent="0.45"/>
    <row r="13954" customFormat="1" x14ac:dyDescent="0.45"/>
    <row r="13955" customFormat="1" x14ac:dyDescent="0.45"/>
    <row r="13956" customFormat="1" x14ac:dyDescent="0.45"/>
    <row r="13957" customFormat="1" x14ac:dyDescent="0.45"/>
    <row r="13958" customFormat="1" x14ac:dyDescent="0.45"/>
    <row r="13959" customFormat="1" x14ac:dyDescent="0.45"/>
    <row r="13960" customFormat="1" x14ac:dyDescent="0.45"/>
    <row r="13961" customFormat="1" x14ac:dyDescent="0.45"/>
    <row r="13962" customFormat="1" x14ac:dyDescent="0.45"/>
    <row r="13963" customFormat="1" x14ac:dyDescent="0.45"/>
    <row r="13964" customFormat="1" x14ac:dyDescent="0.45"/>
    <row r="13965" customFormat="1" x14ac:dyDescent="0.45"/>
    <row r="13966" customFormat="1" x14ac:dyDescent="0.45"/>
    <row r="13967" customFormat="1" x14ac:dyDescent="0.45"/>
    <row r="13968" customFormat="1" x14ac:dyDescent="0.45"/>
    <row r="13969" customFormat="1" x14ac:dyDescent="0.45"/>
    <row r="13970" customFormat="1" x14ac:dyDescent="0.45"/>
    <row r="13971" customFormat="1" x14ac:dyDescent="0.45"/>
    <row r="13972" customFormat="1" x14ac:dyDescent="0.45"/>
    <row r="13973" customFormat="1" x14ac:dyDescent="0.45"/>
    <row r="13974" customFormat="1" x14ac:dyDescent="0.45"/>
    <row r="13975" customFormat="1" x14ac:dyDescent="0.45"/>
    <row r="13976" customFormat="1" x14ac:dyDescent="0.45"/>
    <row r="13977" customFormat="1" x14ac:dyDescent="0.45"/>
    <row r="13978" customFormat="1" x14ac:dyDescent="0.45"/>
    <row r="13979" customFormat="1" x14ac:dyDescent="0.45"/>
    <row r="13980" customFormat="1" x14ac:dyDescent="0.45"/>
    <row r="13981" customFormat="1" x14ac:dyDescent="0.45"/>
    <row r="13982" customFormat="1" x14ac:dyDescent="0.45"/>
    <row r="13983" customFormat="1" x14ac:dyDescent="0.45"/>
    <row r="13984" customFormat="1" x14ac:dyDescent="0.45"/>
    <row r="13985" customFormat="1" x14ac:dyDescent="0.45"/>
    <row r="13986" customFormat="1" x14ac:dyDescent="0.45"/>
    <row r="13987" customFormat="1" x14ac:dyDescent="0.45"/>
    <row r="13988" customFormat="1" x14ac:dyDescent="0.45"/>
    <row r="13989" customFormat="1" x14ac:dyDescent="0.45"/>
    <row r="13990" customFormat="1" x14ac:dyDescent="0.45"/>
    <row r="13991" customFormat="1" x14ac:dyDescent="0.45"/>
    <row r="13992" customFormat="1" x14ac:dyDescent="0.45"/>
    <row r="13993" customFormat="1" x14ac:dyDescent="0.45"/>
    <row r="13994" customFormat="1" x14ac:dyDescent="0.45"/>
    <row r="13995" customFormat="1" x14ac:dyDescent="0.45"/>
    <row r="13996" customFormat="1" x14ac:dyDescent="0.45"/>
    <row r="13997" customFormat="1" x14ac:dyDescent="0.45"/>
    <row r="13998" customFormat="1" x14ac:dyDescent="0.45"/>
    <row r="13999" customFormat="1" x14ac:dyDescent="0.45"/>
    <row r="14000" customFormat="1" x14ac:dyDescent="0.45"/>
    <row r="14001" customFormat="1" x14ac:dyDescent="0.45"/>
    <row r="14002" customFormat="1" x14ac:dyDescent="0.45"/>
    <row r="14003" customFormat="1" x14ac:dyDescent="0.45"/>
    <row r="14004" customFormat="1" x14ac:dyDescent="0.45"/>
    <row r="14005" customFormat="1" x14ac:dyDescent="0.45"/>
    <row r="14006" customFormat="1" x14ac:dyDescent="0.45"/>
    <row r="14007" customFormat="1" x14ac:dyDescent="0.45"/>
    <row r="14008" customFormat="1" x14ac:dyDescent="0.45"/>
    <row r="14009" customFormat="1" x14ac:dyDescent="0.45"/>
    <row r="14010" customFormat="1" x14ac:dyDescent="0.45"/>
    <row r="14011" customFormat="1" x14ac:dyDescent="0.45"/>
    <row r="14012" customFormat="1" x14ac:dyDescent="0.45"/>
    <row r="14013" customFormat="1" x14ac:dyDescent="0.45"/>
    <row r="14014" customFormat="1" x14ac:dyDescent="0.45"/>
    <row r="14015" customFormat="1" x14ac:dyDescent="0.45"/>
    <row r="14016" customFormat="1" x14ac:dyDescent="0.45"/>
    <row r="14017" customFormat="1" x14ac:dyDescent="0.45"/>
    <row r="14018" customFormat="1" x14ac:dyDescent="0.45"/>
    <row r="14019" customFormat="1" x14ac:dyDescent="0.45"/>
    <row r="14020" customFormat="1" x14ac:dyDescent="0.45"/>
    <row r="14021" customFormat="1" x14ac:dyDescent="0.45"/>
    <row r="14022" customFormat="1" x14ac:dyDescent="0.45"/>
    <row r="14023" customFormat="1" x14ac:dyDescent="0.45"/>
    <row r="14024" customFormat="1" x14ac:dyDescent="0.45"/>
    <row r="14025" customFormat="1" x14ac:dyDescent="0.45"/>
    <row r="14026" customFormat="1" x14ac:dyDescent="0.45"/>
    <row r="14027" customFormat="1" x14ac:dyDescent="0.45"/>
    <row r="14028" customFormat="1" x14ac:dyDescent="0.45"/>
    <row r="14029" customFormat="1" x14ac:dyDescent="0.45"/>
    <row r="14030" customFormat="1" x14ac:dyDescent="0.45"/>
    <row r="14031" customFormat="1" x14ac:dyDescent="0.45"/>
    <row r="14032" customFormat="1" x14ac:dyDescent="0.45"/>
    <row r="14033" customFormat="1" x14ac:dyDescent="0.45"/>
    <row r="14034" customFormat="1" x14ac:dyDescent="0.45"/>
    <row r="14035" customFormat="1" x14ac:dyDescent="0.45"/>
    <row r="14036" customFormat="1" x14ac:dyDescent="0.45"/>
    <row r="14037" customFormat="1" x14ac:dyDescent="0.45"/>
    <row r="14038" customFormat="1" x14ac:dyDescent="0.45"/>
    <row r="14039" customFormat="1" x14ac:dyDescent="0.45"/>
    <row r="14040" customFormat="1" x14ac:dyDescent="0.45"/>
    <row r="14041" customFormat="1" x14ac:dyDescent="0.45"/>
    <row r="14042" customFormat="1" x14ac:dyDescent="0.45"/>
    <row r="14043" customFormat="1" x14ac:dyDescent="0.45"/>
    <row r="14044" customFormat="1" x14ac:dyDescent="0.45"/>
    <row r="14045" customFormat="1" x14ac:dyDescent="0.45"/>
    <row r="14046" customFormat="1" x14ac:dyDescent="0.45"/>
    <row r="14047" customFormat="1" x14ac:dyDescent="0.45"/>
    <row r="14048" customFormat="1" x14ac:dyDescent="0.45"/>
    <row r="14049" customFormat="1" x14ac:dyDescent="0.45"/>
    <row r="14050" customFormat="1" x14ac:dyDescent="0.45"/>
    <row r="14051" customFormat="1" x14ac:dyDescent="0.45"/>
    <row r="14052" customFormat="1" x14ac:dyDescent="0.45"/>
    <row r="14053" customFormat="1" x14ac:dyDescent="0.45"/>
    <row r="14054" customFormat="1" x14ac:dyDescent="0.45"/>
    <row r="14055" customFormat="1" x14ac:dyDescent="0.45"/>
    <row r="14056" customFormat="1" x14ac:dyDescent="0.45"/>
    <row r="14057" customFormat="1" x14ac:dyDescent="0.45"/>
    <row r="14058" customFormat="1" x14ac:dyDescent="0.45"/>
    <row r="14059" customFormat="1" x14ac:dyDescent="0.45"/>
    <row r="14060" customFormat="1" x14ac:dyDescent="0.45"/>
    <row r="14061" customFormat="1" x14ac:dyDescent="0.45"/>
    <row r="14062" customFormat="1" x14ac:dyDescent="0.45"/>
    <row r="14063" customFormat="1" x14ac:dyDescent="0.45"/>
    <row r="14064" customFormat="1" x14ac:dyDescent="0.45"/>
    <row r="14065" customFormat="1" x14ac:dyDescent="0.45"/>
    <row r="14066" customFormat="1" x14ac:dyDescent="0.45"/>
    <row r="14067" customFormat="1" x14ac:dyDescent="0.45"/>
    <row r="14068" customFormat="1" x14ac:dyDescent="0.45"/>
    <row r="14069" customFormat="1" x14ac:dyDescent="0.45"/>
    <row r="14070" customFormat="1" x14ac:dyDescent="0.45"/>
    <row r="14071" customFormat="1" x14ac:dyDescent="0.45"/>
    <row r="14072" customFormat="1" x14ac:dyDescent="0.45"/>
    <row r="14073" customFormat="1" x14ac:dyDescent="0.45"/>
    <row r="14074" customFormat="1" x14ac:dyDescent="0.45"/>
  </sheetData>
  <phoneticPr fontId="3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8c04b8-0b19-4890-bc62-3b99f2a2d4c3">
      <Terms xmlns="http://schemas.microsoft.com/office/infopath/2007/PartnerControls"/>
    </lcf76f155ced4ddcb4097134ff3c332f>
    <TaxCatchAll xmlns="a15020ae-fb91-49a9-8090-d492a51e1a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C9EE0848CFFB04781BD25A09FD59A28" ma:contentTypeVersion="19" ma:contentTypeDescription="新しいドキュメントを作成します。" ma:contentTypeScope="" ma:versionID="849b3ffcec45500a9f62b8ef549d8bc7">
  <xsd:schema xmlns:xsd="http://www.w3.org/2001/XMLSchema" xmlns:xs="http://www.w3.org/2001/XMLSchema" xmlns:p="http://schemas.microsoft.com/office/2006/metadata/properties" xmlns:ns2="3f8c04b8-0b19-4890-bc62-3b99f2a2d4c3" xmlns:ns3="a15020ae-fb91-49a9-8090-d492a51e1a65" targetNamespace="http://schemas.microsoft.com/office/2006/metadata/properties" ma:root="true" ma:fieldsID="fdb2b61743e700589b8606a4d3bf275d" ns2:_="" ns3:_="">
    <xsd:import namespace="3f8c04b8-0b19-4890-bc62-3b99f2a2d4c3"/>
    <xsd:import namespace="a15020ae-fb91-49a9-8090-d492a51e1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c04b8-0b19-4890-bc62-3b99f2a2d4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020ae-fb91-49a9-8090-d492a51e1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94e0424-e9a5-4eb8-b17e-c7247d7d9871}" ma:internalName="TaxCatchAll" ma:showField="CatchAllData" ma:web="a15020ae-fb91-49a9-8090-d492a51e1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5BA7E8-8361-4DC9-9C42-E68EC88A10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C46A1C-64CC-4B20-B793-9EAD22EAC3A4}">
  <ds:schemaRefs>
    <ds:schemaRef ds:uri="3f8c04b8-0b19-4890-bc62-3b99f2a2d4c3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a15020ae-fb91-49a9-8090-d492a51e1a65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F19ABBB-6970-474A-AB35-D3AADD668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8c04b8-0b19-4890-bc62-3b99f2a2d4c3"/>
    <ds:schemaRef ds:uri="a15020ae-fb91-49a9-8090-d492a51e1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設計書 </vt:lpstr>
      <vt:lpstr>システム構想</vt:lpstr>
      <vt:lpstr>テーブル一覧</vt:lpstr>
      <vt:lpstr>テーブルコピー元</vt:lpstr>
      <vt:lpstr>2025.5月_サンプル</vt:lpstr>
      <vt:lpstr>フレーム部番</vt:lpstr>
      <vt:lpstr>フレーム部番(A-dashから)</vt:lpstr>
      <vt:lpstr>'2025.5月_サンプル'!Print_Area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REIA NAKAMURA (中村 玲愛)</dc:creator>
  <cp:keywords>SecrecyB; A.01.0010; HM</cp:keywords>
  <cp:lastModifiedBy>REIA NAKAMURA (中村 玲愛)</cp:lastModifiedBy>
  <dcterms:created xsi:type="dcterms:W3CDTF">2025-07-17T07:54:29Z</dcterms:created>
  <dcterms:modified xsi:type="dcterms:W3CDTF">2025-08-04T00:07:53Z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0x010100FC9EE0848CFFB04781BD25A09FD59A28</vt:lpwstr>
  </property>
  <property fmtid="{D5CDD505-2E9C-101B-9397-08002B2CF9AE}" pid="3" name="MediaServiceImageTags">
    <vt:lpwstr/>
  </property>
</Properties>
</file>